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j\PycharmProjects\pythonProject\Python_projects\HEXAGONS\Hexagons-Diploma_thesis\"/>
    </mc:Choice>
  </mc:AlternateContent>
  <xr:revisionPtr revIDLastSave="0" documentId="13_ncr:1_{9B07AA2E-060E-4467-A8E8-46EF3E10588E}" xr6:coauthVersionLast="47" xr6:coauthVersionMax="47" xr10:uidLastSave="{00000000-0000-0000-0000-000000000000}"/>
  <bookViews>
    <workbookView xWindow="-108" yWindow="-108" windowWidth="23256" windowHeight="12576" firstSheet="4" activeTab="5" xr2:uid="{735BFD8D-33DF-4D6F-9FA3-FBF8D607A82B}"/>
  </bookViews>
  <sheets>
    <sheet name="tah poměry směrnice" sheetId="6" r:id="rId1"/>
    <sheet name="tahy DIC" sheetId="7" r:id="rId2"/>
    <sheet name="T01_08-I_1s" sheetId="10" r:id="rId3"/>
    <sheet name="POKUSY (Tah_záznam)" sheetId="9" r:id="rId4"/>
    <sheet name="ohyb poměry směrnice" sheetId="1" r:id="rId5"/>
    <sheet name="Tření" sheetId="2" r:id="rId6"/>
    <sheet name="Rozměry hexagonů" sheetId="3" r:id="rId7"/>
    <sheet name="Voda" sheetId="4" r:id="rId8"/>
    <sheet name="OBR" sheetId="5" r:id="rId9"/>
    <sheet name="Rozměry makro" sheetId="11" r:id="rId10"/>
    <sheet name="Rozměry tah" sheetId="12" r:id="rId11"/>
  </sheets>
  <definedNames>
    <definedName name="ExternalData_1" localSheetId="2" hidden="1">'T01_08-I_1s'!$A$1:$C$368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2" i="2" l="1"/>
  <c r="W52" i="2"/>
  <c r="N42" i="2" s="1"/>
  <c r="Z58" i="2"/>
  <c r="Z59" i="2" s="1"/>
  <c r="A41" i="2"/>
  <c r="B17" i="11"/>
  <c r="B18" i="11"/>
  <c r="A18" i="11"/>
  <c r="A17" i="11"/>
  <c r="AK36" i="2"/>
  <c r="AK35" i="2"/>
  <c r="AK34" i="2"/>
  <c r="AK33" i="2"/>
  <c r="CB228" i="7"/>
  <c r="CD227" i="7"/>
  <c r="CE227" i="7"/>
  <c r="CF227" i="7"/>
  <c r="CG227" i="7"/>
  <c r="CH227" i="7"/>
  <c r="CI227" i="7"/>
  <c r="CJ227" i="7"/>
  <c r="CK227" i="7"/>
  <c r="CC227" i="7"/>
  <c r="CB229" i="7"/>
  <c r="CB230" i="7"/>
  <c r="CB231" i="7"/>
  <c r="CB232" i="7"/>
  <c r="CB233" i="7"/>
  <c r="CB234" i="7"/>
  <c r="CB235" i="7"/>
  <c r="CB236" i="7"/>
  <c r="CB237" i="7"/>
  <c r="CB238" i="7"/>
  <c r="CB239" i="7"/>
  <c r="CB240" i="7"/>
  <c r="CB241" i="7"/>
  <c r="CB242" i="7"/>
  <c r="CB243" i="7"/>
  <c r="CB244" i="7"/>
  <c r="CB245" i="7"/>
  <c r="CB246" i="7"/>
  <c r="CB247" i="7"/>
  <c r="CB248" i="7"/>
  <c r="G30" i="2"/>
  <c r="G36" i="2" s="1"/>
  <c r="F30" i="2"/>
  <c r="F36" i="2" s="1"/>
  <c r="E30" i="2"/>
  <c r="E36" i="2" s="1"/>
  <c r="D30" i="2"/>
  <c r="D36" i="2" s="1"/>
  <c r="C30" i="2"/>
  <c r="C36" i="2" s="1"/>
  <c r="B30" i="2"/>
  <c r="B36" i="2" s="1"/>
  <c r="F29" i="2"/>
  <c r="F35" i="2" s="1"/>
  <c r="E29" i="2"/>
  <c r="E35" i="2" s="1"/>
  <c r="E28" i="2"/>
  <c r="E34" i="2" s="1"/>
  <c r="D29" i="2"/>
  <c r="D35" i="2" s="1"/>
  <c r="C29" i="2"/>
  <c r="C35" i="2" s="1"/>
  <c r="B29" i="2"/>
  <c r="B35" i="2" s="1"/>
  <c r="F28" i="2"/>
  <c r="F34" i="2" s="1"/>
  <c r="D28" i="2"/>
  <c r="D34" i="2" s="1"/>
  <c r="C28" i="2"/>
  <c r="C34" i="2" s="1"/>
  <c r="B28" i="2"/>
  <c r="B34" i="2" s="1"/>
  <c r="V27" i="2"/>
  <c r="V33" i="2" s="1"/>
  <c r="U27" i="2"/>
  <c r="U41" i="2" s="1"/>
  <c r="T27" i="2"/>
  <c r="T41" i="2" s="1"/>
  <c r="S27" i="2"/>
  <c r="S41" i="2" s="1"/>
  <c r="R27" i="2"/>
  <c r="R41" i="2" s="1"/>
  <c r="Q27" i="2"/>
  <c r="Q41" i="2" s="1"/>
  <c r="P27" i="2"/>
  <c r="P41" i="2" s="1"/>
  <c r="O27" i="2"/>
  <c r="O41" i="2" s="1"/>
  <c r="N27" i="2"/>
  <c r="N41" i="2" s="1"/>
  <c r="M27" i="2"/>
  <c r="M33" i="2" s="1"/>
  <c r="L27" i="2"/>
  <c r="L33" i="2" s="1"/>
  <c r="K27" i="2"/>
  <c r="K33" i="2" s="1"/>
  <c r="J27" i="2"/>
  <c r="J33" i="2" s="1"/>
  <c r="I27" i="2"/>
  <c r="I41" i="2" s="1"/>
  <c r="H27" i="2"/>
  <c r="H41" i="2" s="1"/>
  <c r="G27" i="2"/>
  <c r="G41" i="2" s="1"/>
  <c r="F27" i="2"/>
  <c r="F41" i="2" s="1"/>
  <c r="D27" i="2"/>
  <c r="D41" i="2" s="1"/>
  <c r="C27" i="2"/>
  <c r="C41" i="2" s="1"/>
  <c r="B27" i="2"/>
  <c r="B41" i="2" s="1"/>
  <c r="E27" i="2"/>
  <c r="E41" i="2" s="1"/>
  <c r="A34" i="2"/>
  <c r="A35" i="2"/>
  <c r="A36" i="2"/>
  <c r="A33" i="2"/>
  <c r="AA33" i="2" s="1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B22" i="2"/>
  <c r="AH3" i="2"/>
  <c r="BE63" i="7"/>
  <c r="BG63" i="7"/>
  <c r="BH63" i="7"/>
  <c r="BI63" i="7"/>
  <c r="BJ63" i="7"/>
  <c r="BK63" i="7"/>
  <c r="BE64" i="7"/>
  <c r="BG64" i="7"/>
  <c r="BH64" i="7"/>
  <c r="BI64" i="7"/>
  <c r="BJ64" i="7"/>
  <c r="BK64" i="7"/>
  <c r="BE65" i="7"/>
  <c r="BG65" i="7"/>
  <c r="BH65" i="7"/>
  <c r="BI65" i="7"/>
  <c r="BJ65" i="7"/>
  <c r="BK65" i="7"/>
  <c r="BE52" i="7"/>
  <c r="BG52" i="7"/>
  <c r="BH52" i="7"/>
  <c r="BI52" i="7"/>
  <c r="BJ52" i="7"/>
  <c r="BK52" i="7"/>
  <c r="BE53" i="7"/>
  <c r="BG53" i="7"/>
  <c r="BH53" i="7"/>
  <c r="BI53" i="7"/>
  <c r="BJ53" i="7"/>
  <c r="BK53" i="7"/>
  <c r="BE54" i="7"/>
  <c r="BG54" i="7"/>
  <c r="BH54" i="7"/>
  <c r="BI54" i="7"/>
  <c r="BJ54" i="7"/>
  <c r="BK54" i="7"/>
  <c r="BE55" i="7"/>
  <c r="BG55" i="7"/>
  <c r="BH55" i="7"/>
  <c r="BI55" i="7"/>
  <c r="BJ55" i="7"/>
  <c r="BK55" i="7"/>
  <c r="BE56" i="7"/>
  <c r="BG56" i="7"/>
  <c r="BH56" i="7"/>
  <c r="BI56" i="7"/>
  <c r="BJ56" i="7"/>
  <c r="BK56" i="7"/>
  <c r="BE57" i="7"/>
  <c r="BG57" i="7"/>
  <c r="BH57" i="7"/>
  <c r="BI57" i="7"/>
  <c r="BJ57" i="7"/>
  <c r="BK57" i="7"/>
  <c r="BE58" i="7"/>
  <c r="BG58" i="7"/>
  <c r="BH58" i="7"/>
  <c r="BI58" i="7"/>
  <c r="BJ58" i="7"/>
  <c r="BK58" i="7"/>
  <c r="BE59" i="7"/>
  <c r="BG59" i="7"/>
  <c r="BH59" i="7"/>
  <c r="BI59" i="7"/>
  <c r="BJ59" i="7"/>
  <c r="BK59" i="7"/>
  <c r="BE60" i="7"/>
  <c r="BG60" i="7"/>
  <c r="BH60" i="7"/>
  <c r="BI60" i="7"/>
  <c r="BJ60" i="7"/>
  <c r="BK60" i="7"/>
  <c r="BE61" i="7"/>
  <c r="BG61" i="7"/>
  <c r="BH61" i="7"/>
  <c r="BI61" i="7"/>
  <c r="BJ61" i="7"/>
  <c r="BK61" i="7"/>
  <c r="BE62" i="7"/>
  <c r="BG62" i="7"/>
  <c r="BH62" i="7"/>
  <c r="BI62" i="7"/>
  <c r="BJ62" i="7"/>
  <c r="BK62" i="7"/>
  <c r="BE51" i="7"/>
  <c r="BG51" i="7"/>
  <c r="BH51" i="7"/>
  <c r="BI51" i="7"/>
  <c r="BJ51" i="7"/>
  <c r="BK51" i="7"/>
  <c r="AG9" i="9"/>
  <c r="AH9" i="9"/>
  <c r="AM9" i="9"/>
  <c r="AN9" i="9"/>
  <c r="AG10" i="9"/>
  <c r="AH10" i="9"/>
  <c r="AM10" i="9"/>
  <c r="AN10" i="9"/>
  <c r="AG11" i="9"/>
  <c r="AH11" i="9"/>
  <c r="AM11" i="9"/>
  <c r="AN11" i="9"/>
  <c r="AG12" i="9"/>
  <c r="AH12" i="9"/>
  <c r="AM12" i="9"/>
  <c r="AN12" i="9"/>
  <c r="AG13" i="9"/>
  <c r="AH13" i="9"/>
  <c r="AM13" i="9"/>
  <c r="AN13" i="9"/>
  <c r="AG14" i="9"/>
  <c r="AH14" i="9"/>
  <c r="AM14" i="9"/>
  <c r="AN14" i="9"/>
  <c r="AG15" i="9"/>
  <c r="AH15" i="9"/>
  <c r="AM15" i="9"/>
  <c r="AN15" i="9"/>
  <c r="AG16" i="9"/>
  <c r="AH16" i="9"/>
  <c r="AM16" i="9"/>
  <c r="AN16" i="9"/>
  <c r="AG17" i="9"/>
  <c r="AH17" i="9"/>
  <c r="AM17" i="9"/>
  <c r="AN17" i="9"/>
  <c r="AG18" i="9"/>
  <c r="AH18" i="9"/>
  <c r="AM18" i="9"/>
  <c r="AN18" i="9"/>
  <c r="AG19" i="9"/>
  <c r="AH19" i="9"/>
  <c r="AM19" i="9"/>
  <c r="AN19" i="9"/>
  <c r="AG20" i="9"/>
  <c r="AH20" i="9"/>
  <c r="AM20" i="9"/>
  <c r="AN20" i="9"/>
  <c r="AG21" i="9"/>
  <c r="AH21" i="9"/>
  <c r="AM21" i="9"/>
  <c r="AN21" i="9"/>
  <c r="AG22" i="9"/>
  <c r="AH22" i="9"/>
  <c r="AM22" i="9"/>
  <c r="AN22" i="9"/>
  <c r="AG23" i="9"/>
  <c r="AH23" i="9"/>
  <c r="AM23" i="9"/>
  <c r="AN23" i="9"/>
  <c r="AG24" i="9"/>
  <c r="AH24" i="9"/>
  <c r="AM24" i="9"/>
  <c r="AN24" i="9"/>
  <c r="W593" i="9"/>
  <c r="T593" i="9"/>
  <c r="U593" i="9" s="1"/>
  <c r="S593" i="9"/>
  <c r="X593" i="9" s="1"/>
  <c r="U592" i="9"/>
  <c r="T592" i="9"/>
  <c r="S592" i="9"/>
  <c r="T591" i="9"/>
  <c r="U591" i="9" s="1"/>
  <c r="S591" i="9"/>
  <c r="X591" i="9" s="1"/>
  <c r="T590" i="9"/>
  <c r="U590" i="9" s="1"/>
  <c r="S590" i="9"/>
  <c r="W589" i="9"/>
  <c r="T589" i="9"/>
  <c r="U589" i="9" s="1"/>
  <c r="X589" i="9" s="1"/>
  <c r="S589" i="9"/>
  <c r="T588" i="9"/>
  <c r="U588" i="9" s="1"/>
  <c r="X588" i="9" s="1"/>
  <c r="S588" i="9"/>
  <c r="W588" i="9" s="1"/>
  <c r="W587" i="9"/>
  <c r="U587" i="9"/>
  <c r="X587" i="9" s="1"/>
  <c r="T587" i="9"/>
  <c r="S587" i="9"/>
  <c r="U586" i="9"/>
  <c r="T586" i="9"/>
  <c r="S586" i="9"/>
  <c r="X586" i="9" s="1"/>
  <c r="T585" i="9"/>
  <c r="U585" i="9" s="1"/>
  <c r="S585" i="9"/>
  <c r="X585" i="9" s="1"/>
  <c r="T584" i="9"/>
  <c r="U584" i="9" s="1"/>
  <c r="S584" i="9"/>
  <c r="T583" i="9"/>
  <c r="U583" i="9" s="1"/>
  <c r="S583" i="9"/>
  <c r="W583" i="9" s="1"/>
  <c r="X582" i="9"/>
  <c r="W582" i="9"/>
  <c r="U582" i="9"/>
  <c r="T582" i="9"/>
  <c r="S582" i="9"/>
  <c r="W581" i="9"/>
  <c r="T581" i="9"/>
  <c r="U581" i="9" s="1"/>
  <c r="S581" i="9"/>
  <c r="X581" i="9" s="1"/>
  <c r="U580" i="9"/>
  <c r="T580" i="9"/>
  <c r="S580" i="9"/>
  <c r="X580" i="9" s="1"/>
  <c r="T579" i="9"/>
  <c r="U579" i="9" s="1"/>
  <c r="S579" i="9"/>
  <c r="T578" i="9"/>
  <c r="U578" i="9" s="1"/>
  <c r="S578" i="9"/>
  <c r="W577" i="9"/>
  <c r="T577" i="9"/>
  <c r="U577" i="9" s="1"/>
  <c r="X577" i="9" s="1"/>
  <c r="S577" i="9"/>
  <c r="T576" i="9"/>
  <c r="U576" i="9" s="1"/>
  <c r="X576" i="9" s="1"/>
  <c r="S576" i="9"/>
  <c r="W576" i="9" s="1"/>
  <c r="W575" i="9"/>
  <c r="U575" i="9"/>
  <c r="X575" i="9" s="1"/>
  <c r="T575" i="9"/>
  <c r="S575" i="9"/>
  <c r="U574" i="9"/>
  <c r="T574" i="9"/>
  <c r="S574" i="9"/>
  <c r="X574" i="9" s="1"/>
  <c r="T573" i="9"/>
  <c r="U573" i="9" s="1"/>
  <c r="S573" i="9"/>
  <c r="X573" i="9" s="1"/>
  <c r="T572" i="9"/>
  <c r="U572" i="9" s="1"/>
  <c r="S572" i="9"/>
  <c r="T571" i="9"/>
  <c r="U571" i="9" s="1"/>
  <c r="S571" i="9"/>
  <c r="W571" i="9" s="1"/>
  <c r="X570" i="9"/>
  <c r="W570" i="9"/>
  <c r="U570" i="9"/>
  <c r="T570" i="9"/>
  <c r="S570" i="9"/>
  <c r="W569" i="9"/>
  <c r="T569" i="9"/>
  <c r="U569" i="9" s="1"/>
  <c r="X569" i="9" s="1"/>
  <c r="S569" i="9"/>
  <c r="U568" i="9"/>
  <c r="T568" i="9"/>
  <c r="S568" i="9"/>
  <c r="T567" i="9"/>
  <c r="U567" i="9" s="1"/>
  <c r="S567" i="9"/>
  <c r="T566" i="9"/>
  <c r="U566" i="9" s="1"/>
  <c r="S566" i="9"/>
  <c r="W565" i="9"/>
  <c r="T565" i="9"/>
  <c r="U565" i="9" s="1"/>
  <c r="X565" i="9" s="1"/>
  <c r="S565" i="9"/>
  <c r="T564" i="9"/>
  <c r="U564" i="9" s="1"/>
  <c r="X564" i="9" s="1"/>
  <c r="S564" i="9"/>
  <c r="W564" i="9" s="1"/>
  <c r="W563" i="9"/>
  <c r="U563" i="9"/>
  <c r="X563" i="9" s="1"/>
  <c r="T563" i="9"/>
  <c r="S563" i="9"/>
  <c r="U562" i="9"/>
  <c r="T562" i="9"/>
  <c r="S562" i="9"/>
  <c r="X562" i="9" s="1"/>
  <c r="T561" i="9"/>
  <c r="U561" i="9" s="1"/>
  <c r="S561" i="9"/>
  <c r="T560" i="9"/>
  <c r="U560" i="9" s="1"/>
  <c r="S560" i="9"/>
  <c r="X560" i="9" s="1"/>
  <c r="T559" i="9"/>
  <c r="U559" i="9" s="1"/>
  <c r="S559" i="9"/>
  <c r="W559" i="9" s="1"/>
  <c r="X558" i="9"/>
  <c r="W558" i="9"/>
  <c r="U558" i="9"/>
  <c r="T558" i="9"/>
  <c r="S558" i="9"/>
  <c r="W557" i="9"/>
  <c r="U557" i="9"/>
  <c r="X557" i="9" s="1"/>
  <c r="T557" i="9"/>
  <c r="S557" i="9"/>
  <c r="U556" i="9"/>
  <c r="T556" i="9"/>
  <c r="S556" i="9"/>
  <c r="T555" i="9"/>
  <c r="U555" i="9" s="1"/>
  <c r="S555" i="9"/>
  <c r="X555" i="9" s="1"/>
  <c r="T554" i="9"/>
  <c r="U554" i="9" s="1"/>
  <c r="S554" i="9"/>
  <c r="W553" i="9"/>
  <c r="T553" i="9"/>
  <c r="U553" i="9" s="1"/>
  <c r="X553" i="9" s="1"/>
  <c r="S553" i="9"/>
  <c r="T552" i="9"/>
  <c r="U552" i="9" s="1"/>
  <c r="X552" i="9" s="1"/>
  <c r="S552" i="9"/>
  <c r="W552" i="9" s="1"/>
  <c r="W551" i="9"/>
  <c r="U551" i="9"/>
  <c r="X551" i="9" s="1"/>
  <c r="T551" i="9"/>
  <c r="S551" i="9"/>
  <c r="U550" i="9"/>
  <c r="T550" i="9"/>
  <c r="S550" i="9"/>
  <c r="X550" i="9" s="1"/>
  <c r="T549" i="9"/>
  <c r="U549" i="9" s="1"/>
  <c r="S549" i="9"/>
  <c r="X549" i="9" s="1"/>
  <c r="T548" i="9"/>
  <c r="U548" i="9" s="1"/>
  <c r="S548" i="9"/>
  <c r="T547" i="9"/>
  <c r="U547" i="9" s="1"/>
  <c r="S547" i="9"/>
  <c r="W547" i="9" s="1"/>
  <c r="X546" i="9"/>
  <c r="W546" i="9"/>
  <c r="U546" i="9"/>
  <c r="T546" i="9"/>
  <c r="S546" i="9"/>
  <c r="W545" i="9"/>
  <c r="U545" i="9"/>
  <c r="T545" i="9"/>
  <c r="S545" i="9"/>
  <c r="X545" i="9" s="1"/>
  <c r="U544" i="9"/>
  <c r="T544" i="9"/>
  <c r="S544" i="9"/>
  <c r="X544" i="9" s="1"/>
  <c r="T543" i="9"/>
  <c r="U543" i="9" s="1"/>
  <c r="S543" i="9"/>
  <c r="T542" i="9"/>
  <c r="U542" i="9" s="1"/>
  <c r="S542" i="9"/>
  <c r="W541" i="9"/>
  <c r="T541" i="9"/>
  <c r="U541" i="9" s="1"/>
  <c r="X541" i="9" s="1"/>
  <c r="S541" i="9"/>
  <c r="T540" i="9"/>
  <c r="U540" i="9" s="1"/>
  <c r="X540" i="9" s="1"/>
  <c r="S540" i="9"/>
  <c r="W540" i="9" s="1"/>
  <c r="W539" i="9"/>
  <c r="U539" i="9"/>
  <c r="T539" i="9"/>
  <c r="S539" i="9"/>
  <c r="X539" i="9" s="1"/>
  <c r="U538" i="9"/>
  <c r="X538" i="9" s="1"/>
  <c r="T538" i="9"/>
  <c r="W538" i="9" s="1"/>
  <c r="S538" i="9"/>
  <c r="T537" i="9"/>
  <c r="U537" i="9" s="1"/>
  <c r="S537" i="9"/>
  <c r="T536" i="9"/>
  <c r="U536" i="9" s="1"/>
  <c r="S536" i="9"/>
  <c r="X536" i="9" s="1"/>
  <c r="T535" i="9"/>
  <c r="U535" i="9" s="1"/>
  <c r="S535" i="9"/>
  <c r="W535" i="9" s="1"/>
  <c r="X534" i="9"/>
  <c r="W534" i="9"/>
  <c r="U534" i="9"/>
  <c r="T534" i="9"/>
  <c r="S534" i="9"/>
  <c r="W533" i="9"/>
  <c r="U533" i="9"/>
  <c r="X533" i="9" s="1"/>
  <c r="T533" i="9"/>
  <c r="S533" i="9"/>
  <c r="U532" i="9"/>
  <c r="T532" i="9"/>
  <c r="S532" i="9"/>
  <c r="T531" i="9"/>
  <c r="U531" i="9" s="1"/>
  <c r="S531" i="9"/>
  <c r="X531" i="9" s="1"/>
  <c r="T530" i="9"/>
  <c r="U530" i="9" s="1"/>
  <c r="S530" i="9"/>
  <c r="W529" i="9"/>
  <c r="T529" i="9"/>
  <c r="U529" i="9" s="1"/>
  <c r="X529" i="9" s="1"/>
  <c r="S529" i="9"/>
  <c r="T528" i="9"/>
  <c r="U528" i="9" s="1"/>
  <c r="X528" i="9" s="1"/>
  <c r="S528" i="9"/>
  <c r="W528" i="9" s="1"/>
  <c r="W527" i="9"/>
  <c r="U527" i="9"/>
  <c r="T527" i="9"/>
  <c r="S527" i="9"/>
  <c r="X527" i="9" s="1"/>
  <c r="U526" i="9"/>
  <c r="T526" i="9"/>
  <c r="S526" i="9"/>
  <c r="X526" i="9" s="1"/>
  <c r="T525" i="9"/>
  <c r="U525" i="9" s="1"/>
  <c r="S525" i="9"/>
  <c r="X525" i="9" s="1"/>
  <c r="T524" i="9"/>
  <c r="U524" i="9" s="1"/>
  <c r="S524" i="9"/>
  <c r="T523" i="9"/>
  <c r="U523" i="9" s="1"/>
  <c r="S523" i="9"/>
  <c r="W523" i="9" s="1"/>
  <c r="X522" i="9"/>
  <c r="W522" i="9"/>
  <c r="U522" i="9"/>
  <c r="T522" i="9"/>
  <c r="S522" i="9"/>
  <c r="W521" i="9"/>
  <c r="U521" i="9"/>
  <c r="X521" i="9" s="1"/>
  <c r="T521" i="9"/>
  <c r="S521" i="9"/>
  <c r="U520" i="9"/>
  <c r="T520" i="9"/>
  <c r="S520" i="9"/>
  <c r="X520" i="9" s="1"/>
  <c r="T519" i="9"/>
  <c r="U519" i="9" s="1"/>
  <c r="S519" i="9"/>
  <c r="T518" i="9"/>
  <c r="U518" i="9" s="1"/>
  <c r="S518" i="9"/>
  <c r="X517" i="9"/>
  <c r="W517" i="9"/>
  <c r="U517" i="9"/>
  <c r="T517" i="9"/>
  <c r="S517" i="9"/>
  <c r="T516" i="9"/>
  <c r="U516" i="9" s="1"/>
  <c r="X516" i="9" s="1"/>
  <c r="S516" i="9"/>
  <c r="W516" i="9" s="1"/>
  <c r="W515" i="9"/>
  <c r="U515" i="9"/>
  <c r="T515" i="9"/>
  <c r="S515" i="9"/>
  <c r="X515" i="9" s="1"/>
  <c r="U514" i="9"/>
  <c r="T514" i="9"/>
  <c r="W514" i="9" s="1"/>
  <c r="S514" i="9"/>
  <c r="X514" i="9" s="1"/>
  <c r="T513" i="9"/>
  <c r="U513" i="9" s="1"/>
  <c r="S513" i="9"/>
  <c r="X513" i="9" s="1"/>
  <c r="T512" i="9"/>
  <c r="U512" i="9" s="1"/>
  <c r="S512" i="9"/>
  <c r="U511" i="9"/>
  <c r="T511" i="9"/>
  <c r="S511" i="9"/>
  <c r="W511" i="9" s="1"/>
  <c r="X510" i="9"/>
  <c r="W510" i="9"/>
  <c r="U510" i="9"/>
  <c r="T510" i="9"/>
  <c r="S510" i="9"/>
  <c r="W509" i="9"/>
  <c r="U509" i="9"/>
  <c r="T509" i="9"/>
  <c r="S509" i="9"/>
  <c r="X509" i="9" s="1"/>
  <c r="U508" i="9"/>
  <c r="T508" i="9"/>
  <c r="S508" i="9"/>
  <c r="X508" i="9" s="1"/>
  <c r="T507" i="9"/>
  <c r="U507" i="9" s="1"/>
  <c r="S507" i="9"/>
  <c r="U506" i="9"/>
  <c r="T506" i="9"/>
  <c r="S506" i="9"/>
  <c r="X505" i="9"/>
  <c r="W505" i="9"/>
  <c r="U505" i="9"/>
  <c r="T505" i="9"/>
  <c r="S505" i="9"/>
  <c r="T504" i="9"/>
  <c r="U504" i="9" s="1"/>
  <c r="X504" i="9" s="1"/>
  <c r="S504" i="9"/>
  <c r="W504" i="9" s="1"/>
  <c r="W503" i="9"/>
  <c r="U503" i="9"/>
  <c r="T503" i="9"/>
  <c r="S503" i="9"/>
  <c r="X503" i="9" s="1"/>
  <c r="U502" i="9"/>
  <c r="T502" i="9"/>
  <c r="W502" i="9" s="1"/>
  <c r="S502" i="9"/>
  <c r="X502" i="9" s="1"/>
  <c r="T501" i="9"/>
  <c r="U501" i="9" s="1"/>
  <c r="S501" i="9"/>
  <c r="T500" i="9"/>
  <c r="U500" i="9" s="1"/>
  <c r="S500" i="9"/>
  <c r="X500" i="9" s="1"/>
  <c r="U499" i="9"/>
  <c r="X499" i="9" s="1"/>
  <c r="T499" i="9"/>
  <c r="S499" i="9"/>
  <c r="W499" i="9" s="1"/>
  <c r="X498" i="9"/>
  <c r="W498" i="9"/>
  <c r="U498" i="9"/>
  <c r="T498" i="9"/>
  <c r="S498" i="9"/>
  <c r="W497" i="9"/>
  <c r="U497" i="9"/>
  <c r="T497" i="9"/>
  <c r="S497" i="9"/>
  <c r="X497" i="9" s="1"/>
  <c r="U496" i="9"/>
  <c r="T496" i="9"/>
  <c r="S496" i="9"/>
  <c r="T495" i="9"/>
  <c r="U495" i="9" s="1"/>
  <c r="S495" i="9"/>
  <c r="X495" i="9" s="1"/>
  <c r="U494" i="9"/>
  <c r="T494" i="9"/>
  <c r="S494" i="9"/>
  <c r="W493" i="9"/>
  <c r="T493" i="9"/>
  <c r="U493" i="9" s="1"/>
  <c r="X493" i="9" s="1"/>
  <c r="S493" i="9"/>
  <c r="T492" i="9"/>
  <c r="U492" i="9" s="1"/>
  <c r="X492" i="9" s="1"/>
  <c r="S492" i="9"/>
  <c r="W492" i="9" s="1"/>
  <c r="W491" i="9"/>
  <c r="U491" i="9"/>
  <c r="T491" i="9"/>
  <c r="S491" i="9"/>
  <c r="X491" i="9" s="1"/>
  <c r="U490" i="9"/>
  <c r="T490" i="9"/>
  <c r="W490" i="9" s="1"/>
  <c r="S490" i="9"/>
  <c r="X490" i="9" s="1"/>
  <c r="T489" i="9"/>
  <c r="U489" i="9" s="1"/>
  <c r="S489" i="9"/>
  <c r="T488" i="9"/>
  <c r="U488" i="9" s="1"/>
  <c r="S488" i="9"/>
  <c r="X488" i="9" s="1"/>
  <c r="T487" i="9"/>
  <c r="U487" i="9" s="1"/>
  <c r="X487" i="9" s="1"/>
  <c r="S487" i="9"/>
  <c r="W487" i="9" s="1"/>
  <c r="X486" i="9"/>
  <c r="W486" i="9"/>
  <c r="U486" i="9"/>
  <c r="T486" i="9"/>
  <c r="S486" i="9"/>
  <c r="W485" i="9"/>
  <c r="U485" i="9"/>
  <c r="T485" i="9"/>
  <c r="S485" i="9"/>
  <c r="X485" i="9" s="1"/>
  <c r="U484" i="9"/>
  <c r="X484" i="9" s="1"/>
  <c r="T484" i="9"/>
  <c r="S484" i="9"/>
  <c r="W484" i="9" s="1"/>
  <c r="T483" i="9"/>
  <c r="U483" i="9" s="1"/>
  <c r="S483" i="9"/>
  <c r="X483" i="9" s="1"/>
  <c r="U482" i="9"/>
  <c r="T482" i="9"/>
  <c r="S482" i="9"/>
  <c r="T481" i="9"/>
  <c r="U481" i="9" s="1"/>
  <c r="X481" i="9" s="1"/>
  <c r="S481" i="9"/>
  <c r="W481" i="9" s="1"/>
  <c r="T480" i="9"/>
  <c r="U480" i="9" s="1"/>
  <c r="X480" i="9" s="1"/>
  <c r="S480" i="9"/>
  <c r="W480" i="9" s="1"/>
  <c r="W479" i="9"/>
  <c r="U479" i="9"/>
  <c r="T479" i="9"/>
  <c r="S479" i="9"/>
  <c r="X479" i="9" s="1"/>
  <c r="U478" i="9"/>
  <c r="T478" i="9"/>
  <c r="W478" i="9" s="1"/>
  <c r="S478" i="9"/>
  <c r="X478" i="9" s="1"/>
  <c r="T477" i="9"/>
  <c r="U477" i="9" s="1"/>
  <c r="S477" i="9"/>
  <c r="X477" i="9" s="1"/>
  <c r="T476" i="9"/>
  <c r="U476" i="9" s="1"/>
  <c r="S476" i="9"/>
  <c r="T475" i="9"/>
  <c r="U475" i="9" s="1"/>
  <c r="S475" i="9"/>
  <c r="W475" i="9" s="1"/>
  <c r="X474" i="9"/>
  <c r="W474" i="9"/>
  <c r="U474" i="9"/>
  <c r="T474" i="9"/>
  <c r="S474" i="9"/>
  <c r="W473" i="9"/>
  <c r="U473" i="9"/>
  <c r="T473" i="9"/>
  <c r="S473" i="9"/>
  <c r="X473" i="9" s="1"/>
  <c r="U472" i="9"/>
  <c r="X472" i="9" s="1"/>
  <c r="T472" i="9"/>
  <c r="S472" i="9"/>
  <c r="W472" i="9" s="1"/>
  <c r="T471" i="9"/>
  <c r="U471" i="9" s="1"/>
  <c r="S471" i="9"/>
  <c r="U470" i="9"/>
  <c r="T470" i="9"/>
  <c r="S470" i="9"/>
  <c r="W469" i="9"/>
  <c r="T469" i="9"/>
  <c r="U469" i="9" s="1"/>
  <c r="X469" i="9" s="1"/>
  <c r="S469" i="9"/>
  <c r="T468" i="9"/>
  <c r="U468" i="9" s="1"/>
  <c r="X468" i="9" s="1"/>
  <c r="S468" i="9"/>
  <c r="W468" i="9" s="1"/>
  <c r="W467" i="9"/>
  <c r="U467" i="9"/>
  <c r="X467" i="9" s="1"/>
  <c r="T467" i="9"/>
  <c r="S467" i="9"/>
  <c r="U466" i="9"/>
  <c r="X466" i="9" s="1"/>
  <c r="T466" i="9"/>
  <c r="W466" i="9" s="1"/>
  <c r="S466" i="9"/>
  <c r="T465" i="9"/>
  <c r="U465" i="9" s="1"/>
  <c r="S465" i="9"/>
  <c r="T464" i="9"/>
  <c r="U464" i="9" s="1"/>
  <c r="S464" i="9"/>
  <c r="X464" i="9" s="1"/>
  <c r="T463" i="9"/>
  <c r="U463" i="9" s="1"/>
  <c r="S463" i="9"/>
  <c r="W463" i="9" s="1"/>
  <c r="X462" i="9"/>
  <c r="W462" i="9"/>
  <c r="U462" i="9"/>
  <c r="T462" i="9"/>
  <c r="S462" i="9"/>
  <c r="W461" i="9"/>
  <c r="U461" i="9"/>
  <c r="T461" i="9"/>
  <c r="S461" i="9"/>
  <c r="X461" i="9" s="1"/>
  <c r="U460" i="9"/>
  <c r="T460" i="9"/>
  <c r="S460" i="9"/>
  <c r="X460" i="9" s="1"/>
  <c r="T459" i="9"/>
  <c r="U459" i="9" s="1"/>
  <c r="S459" i="9"/>
  <c r="U458" i="9"/>
  <c r="T458" i="9"/>
  <c r="S458" i="9"/>
  <c r="W457" i="9"/>
  <c r="T457" i="9"/>
  <c r="U457" i="9" s="1"/>
  <c r="X457" i="9" s="1"/>
  <c r="S457" i="9"/>
  <c r="T456" i="9"/>
  <c r="U456" i="9" s="1"/>
  <c r="X456" i="9" s="1"/>
  <c r="S456" i="9"/>
  <c r="W456" i="9" s="1"/>
  <c r="W455" i="9"/>
  <c r="U455" i="9"/>
  <c r="T455" i="9"/>
  <c r="S455" i="9"/>
  <c r="X455" i="9" s="1"/>
  <c r="U454" i="9"/>
  <c r="X454" i="9" s="1"/>
  <c r="T454" i="9"/>
  <c r="W454" i="9" s="1"/>
  <c r="S454" i="9"/>
  <c r="T453" i="9"/>
  <c r="U453" i="9" s="1"/>
  <c r="S453" i="9"/>
  <c r="T452" i="9"/>
  <c r="U452" i="9" s="1"/>
  <c r="S452" i="9"/>
  <c r="X452" i="9" s="1"/>
  <c r="T451" i="9"/>
  <c r="U451" i="9" s="1"/>
  <c r="S451" i="9"/>
  <c r="W451" i="9" s="1"/>
  <c r="X450" i="9"/>
  <c r="W450" i="9"/>
  <c r="U450" i="9"/>
  <c r="T450" i="9"/>
  <c r="S450" i="9"/>
  <c r="W449" i="9"/>
  <c r="U449" i="9"/>
  <c r="T449" i="9"/>
  <c r="S449" i="9"/>
  <c r="X449" i="9" s="1"/>
  <c r="U448" i="9"/>
  <c r="T448" i="9"/>
  <c r="S448" i="9"/>
  <c r="X448" i="9" s="1"/>
  <c r="T447" i="9"/>
  <c r="U447" i="9" s="1"/>
  <c r="S447" i="9"/>
  <c r="X447" i="9" s="1"/>
  <c r="U446" i="9"/>
  <c r="T446" i="9"/>
  <c r="S446" i="9"/>
  <c r="T445" i="9"/>
  <c r="U445" i="9" s="1"/>
  <c r="X445" i="9" s="1"/>
  <c r="S445" i="9"/>
  <c r="W445" i="9" s="1"/>
  <c r="T444" i="9"/>
  <c r="U444" i="9" s="1"/>
  <c r="X444" i="9" s="1"/>
  <c r="S444" i="9"/>
  <c r="W444" i="9" s="1"/>
  <c r="W443" i="9"/>
  <c r="U443" i="9"/>
  <c r="T443" i="9"/>
  <c r="S443" i="9"/>
  <c r="X443" i="9" s="1"/>
  <c r="W442" i="9"/>
  <c r="U442" i="9"/>
  <c r="X442" i="9" s="1"/>
  <c r="T442" i="9"/>
  <c r="S442" i="9"/>
  <c r="T441" i="9"/>
  <c r="U441" i="9" s="1"/>
  <c r="S441" i="9"/>
  <c r="X441" i="9" s="1"/>
  <c r="T440" i="9"/>
  <c r="U440" i="9" s="1"/>
  <c r="S440" i="9"/>
  <c r="T439" i="9"/>
  <c r="U439" i="9" s="1"/>
  <c r="S439" i="9"/>
  <c r="W439" i="9" s="1"/>
  <c r="W438" i="9"/>
  <c r="T438" i="9"/>
  <c r="U438" i="9" s="1"/>
  <c r="X438" i="9" s="1"/>
  <c r="S438" i="9"/>
  <c r="W437" i="9"/>
  <c r="T437" i="9"/>
  <c r="U437" i="9" s="1"/>
  <c r="X437" i="9" s="1"/>
  <c r="S437" i="9"/>
  <c r="U436" i="9"/>
  <c r="T436" i="9"/>
  <c r="S436" i="9"/>
  <c r="T435" i="9"/>
  <c r="U435" i="9" s="1"/>
  <c r="S435" i="9"/>
  <c r="X435" i="9" s="1"/>
  <c r="U434" i="9"/>
  <c r="T434" i="9"/>
  <c r="S434" i="9"/>
  <c r="T433" i="9"/>
  <c r="U433" i="9" s="1"/>
  <c r="X433" i="9" s="1"/>
  <c r="S433" i="9"/>
  <c r="W433" i="9" s="1"/>
  <c r="T432" i="9"/>
  <c r="U432" i="9" s="1"/>
  <c r="X432" i="9" s="1"/>
  <c r="S432" i="9"/>
  <c r="W432" i="9" s="1"/>
  <c r="W431" i="9"/>
  <c r="U431" i="9"/>
  <c r="T431" i="9"/>
  <c r="S431" i="9"/>
  <c r="X431" i="9" s="1"/>
  <c r="U430" i="9"/>
  <c r="T430" i="9"/>
  <c r="S430" i="9"/>
  <c r="X430" i="9" s="1"/>
  <c r="T429" i="9"/>
  <c r="U429" i="9" s="1"/>
  <c r="S429" i="9"/>
  <c r="T428" i="9"/>
  <c r="U428" i="9" s="1"/>
  <c r="S428" i="9"/>
  <c r="X428" i="9" s="1"/>
  <c r="T427" i="9"/>
  <c r="U427" i="9" s="1"/>
  <c r="S427" i="9"/>
  <c r="W427" i="9" s="1"/>
  <c r="X426" i="9"/>
  <c r="W426" i="9"/>
  <c r="T426" i="9"/>
  <c r="U426" i="9" s="1"/>
  <c r="S426" i="9"/>
  <c r="W425" i="9"/>
  <c r="T425" i="9"/>
  <c r="U425" i="9" s="1"/>
  <c r="S425" i="9"/>
  <c r="X425" i="9" s="1"/>
  <c r="U424" i="9"/>
  <c r="T424" i="9"/>
  <c r="S424" i="9"/>
  <c r="T423" i="9"/>
  <c r="U423" i="9" s="1"/>
  <c r="S423" i="9"/>
  <c r="X423" i="9" s="1"/>
  <c r="U422" i="9"/>
  <c r="T422" i="9"/>
  <c r="S422" i="9"/>
  <c r="X421" i="9"/>
  <c r="T421" i="9"/>
  <c r="U421" i="9" s="1"/>
  <c r="S421" i="9"/>
  <c r="W421" i="9" s="1"/>
  <c r="X420" i="9"/>
  <c r="U420" i="9"/>
  <c r="T420" i="9"/>
  <c r="S420" i="9"/>
  <c r="W420" i="9" s="1"/>
  <c r="W419" i="9"/>
  <c r="U419" i="9"/>
  <c r="X419" i="9" s="1"/>
  <c r="T419" i="9"/>
  <c r="S419" i="9"/>
  <c r="U418" i="9"/>
  <c r="T418" i="9"/>
  <c r="S418" i="9"/>
  <c r="X418" i="9" s="1"/>
  <c r="T417" i="9"/>
  <c r="U417" i="9" s="1"/>
  <c r="S417" i="9"/>
  <c r="T416" i="9"/>
  <c r="U416" i="9" s="1"/>
  <c r="S416" i="9"/>
  <c r="T415" i="9"/>
  <c r="U415" i="9" s="1"/>
  <c r="S415" i="9"/>
  <c r="W415" i="9" s="1"/>
  <c r="X414" i="9"/>
  <c r="W414" i="9"/>
  <c r="U414" i="9"/>
  <c r="T414" i="9"/>
  <c r="S414" i="9"/>
  <c r="W413" i="9"/>
  <c r="T413" i="9"/>
  <c r="U413" i="9" s="1"/>
  <c r="S413" i="9"/>
  <c r="X413" i="9" s="1"/>
  <c r="U412" i="9"/>
  <c r="T412" i="9"/>
  <c r="S412" i="9"/>
  <c r="T411" i="9"/>
  <c r="U411" i="9" s="1"/>
  <c r="S411" i="9"/>
  <c r="X411" i="9" s="1"/>
  <c r="T410" i="9"/>
  <c r="U410" i="9" s="1"/>
  <c r="S410" i="9"/>
  <c r="T409" i="9"/>
  <c r="U409" i="9" s="1"/>
  <c r="X409" i="9" s="1"/>
  <c r="S409" i="9"/>
  <c r="W409" i="9" s="1"/>
  <c r="X408" i="9"/>
  <c r="U408" i="9"/>
  <c r="T408" i="9"/>
  <c r="S408" i="9"/>
  <c r="W408" i="9" s="1"/>
  <c r="W407" i="9"/>
  <c r="U407" i="9"/>
  <c r="X407" i="9" s="1"/>
  <c r="T407" i="9"/>
  <c r="S407" i="9"/>
  <c r="U406" i="9"/>
  <c r="T406" i="9"/>
  <c r="S406" i="9"/>
  <c r="X406" i="9" s="1"/>
  <c r="T405" i="9"/>
  <c r="U405" i="9" s="1"/>
  <c r="S405" i="9"/>
  <c r="T404" i="9"/>
  <c r="U404" i="9" s="1"/>
  <c r="S404" i="9"/>
  <c r="T403" i="9"/>
  <c r="U403" i="9" s="1"/>
  <c r="S403" i="9"/>
  <c r="W403" i="9" s="1"/>
  <c r="X402" i="9"/>
  <c r="W402" i="9"/>
  <c r="T402" i="9"/>
  <c r="U402" i="9" s="1"/>
  <c r="S402" i="9"/>
  <c r="W401" i="9"/>
  <c r="T401" i="9"/>
  <c r="U401" i="9" s="1"/>
  <c r="S401" i="9"/>
  <c r="T400" i="9"/>
  <c r="U400" i="9" s="1"/>
  <c r="S400" i="9"/>
  <c r="T399" i="9"/>
  <c r="U399" i="9" s="1"/>
  <c r="S399" i="9"/>
  <c r="X399" i="9" s="1"/>
  <c r="T398" i="9"/>
  <c r="U398" i="9" s="1"/>
  <c r="S398" i="9"/>
  <c r="X397" i="9"/>
  <c r="W397" i="9"/>
  <c r="U397" i="9"/>
  <c r="T397" i="9"/>
  <c r="S397" i="9"/>
  <c r="T396" i="9"/>
  <c r="U396" i="9" s="1"/>
  <c r="X396" i="9" s="1"/>
  <c r="S396" i="9"/>
  <c r="W396" i="9" s="1"/>
  <c r="W395" i="9"/>
  <c r="U395" i="9"/>
  <c r="T395" i="9"/>
  <c r="S395" i="9"/>
  <c r="X395" i="9" s="1"/>
  <c r="U394" i="9"/>
  <c r="T394" i="9"/>
  <c r="S394" i="9"/>
  <c r="X394" i="9" s="1"/>
  <c r="T393" i="9"/>
  <c r="U393" i="9" s="1"/>
  <c r="S393" i="9"/>
  <c r="T392" i="9"/>
  <c r="U392" i="9" s="1"/>
  <c r="S392" i="9"/>
  <c r="X392" i="9" s="1"/>
  <c r="T391" i="9"/>
  <c r="U391" i="9" s="1"/>
  <c r="S391" i="9"/>
  <c r="W391" i="9" s="1"/>
  <c r="W390" i="9"/>
  <c r="T390" i="9"/>
  <c r="U390" i="9" s="1"/>
  <c r="X390" i="9" s="1"/>
  <c r="S390" i="9"/>
  <c r="W389" i="9"/>
  <c r="U389" i="9"/>
  <c r="T389" i="9"/>
  <c r="S389" i="9"/>
  <c r="X389" i="9" s="1"/>
  <c r="T388" i="9"/>
  <c r="U388" i="9" s="1"/>
  <c r="S388" i="9"/>
  <c r="T387" i="9"/>
  <c r="U387" i="9" s="1"/>
  <c r="S387" i="9"/>
  <c r="U386" i="9"/>
  <c r="T386" i="9"/>
  <c r="S386" i="9"/>
  <c r="X385" i="9"/>
  <c r="T385" i="9"/>
  <c r="U385" i="9" s="1"/>
  <c r="S385" i="9"/>
  <c r="W385" i="9" s="1"/>
  <c r="T384" i="9"/>
  <c r="U384" i="9" s="1"/>
  <c r="X384" i="9" s="1"/>
  <c r="S384" i="9"/>
  <c r="W384" i="9" s="1"/>
  <c r="W383" i="9"/>
  <c r="U383" i="9"/>
  <c r="T383" i="9"/>
  <c r="S383" i="9"/>
  <c r="U382" i="9"/>
  <c r="T382" i="9"/>
  <c r="S382" i="9"/>
  <c r="X382" i="9" s="1"/>
  <c r="T381" i="9"/>
  <c r="U381" i="9" s="1"/>
  <c r="S381" i="9"/>
  <c r="T380" i="9"/>
  <c r="U380" i="9" s="1"/>
  <c r="S380" i="9"/>
  <c r="X380" i="9" s="1"/>
  <c r="T379" i="9"/>
  <c r="U379" i="9" s="1"/>
  <c r="S379" i="9"/>
  <c r="W379" i="9" s="1"/>
  <c r="X378" i="9"/>
  <c r="W378" i="9"/>
  <c r="T378" i="9"/>
  <c r="U378" i="9" s="1"/>
  <c r="S378" i="9"/>
  <c r="W377" i="9"/>
  <c r="T377" i="9"/>
  <c r="U377" i="9" s="1"/>
  <c r="S377" i="9"/>
  <c r="T376" i="9"/>
  <c r="U376" i="9" s="1"/>
  <c r="S376" i="9"/>
  <c r="T375" i="9"/>
  <c r="U375" i="9" s="1"/>
  <c r="S375" i="9"/>
  <c r="X375" i="9" s="1"/>
  <c r="U374" i="9"/>
  <c r="T374" i="9"/>
  <c r="S374" i="9"/>
  <c r="T373" i="9"/>
  <c r="U373" i="9" s="1"/>
  <c r="X373" i="9" s="1"/>
  <c r="S373" i="9"/>
  <c r="W373" i="9" s="1"/>
  <c r="X372" i="9"/>
  <c r="T372" i="9"/>
  <c r="U372" i="9" s="1"/>
  <c r="S372" i="9"/>
  <c r="W372" i="9" s="1"/>
  <c r="W371" i="9"/>
  <c r="U371" i="9"/>
  <c r="T371" i="9"/>
  <c r="S371" i="9"/>
  <c r="X371" i="9" s="1"/>
  <c r="U370" i="9"/>
  <c r="T370" i="9"/>
  <c r="S370" i="9"/>
  <c r="T369" i="9"/>
  <c r="U369" i="9" s="1"/>
  <c r="S369" i="9"/>
  <c r="T368" i="9"/>
  <c r="U368" i="9" s="1"/>
  <c r="S368" i="9"/>
  <c r="T367" i="9"/>
  <c r="U367" i="9" s="1"/>
  <c r="S367" i="9"/>
  <c r="W367" i="9" s="1"/>
  <c r="W366" i="9"/>
  <c r="T366" i="9"/>
  <c r="U366" i="9" s="1"/>
  <c r="X366" i="9" s="1"/>
  <c r="S366" i="9"/>
  <c r="W365" i="9"/>
  <c r="T365" i="9"/>
  <c r="U365" i="9" s="1"/>
  <c r="S365" i="9"/>
  <c r="X365" i="9" s="1"/>
  <c r="U364" i="9"/>
  <c r="T364" i="9"/>
  <c r="S364" i="9"/>
  <c r="T363" i="9"/>
  <c r="U363" i="9" s="1"/>
  <c r="S363" i="9"/>
  <c r="X363" i="9" s="1"/>
  <c r="T362" i="9"/>
  <c r="U362" i="9" s="1"/>
  <c r="S362" i="9"/>
  <c r="X361" i="9"/>
  <c r="T361" i="9"/>
  <c r="U361" i="9" s="1"/>
  <c r="S361" i="9"/>
  <c r="W361" i="9" s="1"/>
  <c r="T360" i="9"/>
  <c r="U360" i="9" s="1"/>
  <c r="X360" i="9" s="1"/>
  <c r="S360" i="9"/>
  <c r="W360" i="9" s="1"/>
  <c r="W359" i="9"/>
  <c r="U359" i="9"/>
  <c r="T359" i="9"/>
  <c r="S359" i="9"/>
  <c r="X359" i="9" s="1"/>
  <c r="U358" i="9"/>
  <c r="T358" i="9"/>
  <c r="S358" i="9"/>
  <c r="X358" i="9" s="1"/>
  <c r="T357" i="9"/>
  <c r="U357" i="9" s="1"/>
  <c r="S357" i="9"/>
  <c r="T356" i="9"/>
  <c r="U356" i="9" s="1"/>
  <c r="S356" i="9"/>
  <c r="T355" i="9"/>
  <c r="U355" i="9" s="1"/>
  <c r="S355" i="9"/>
  <c r="W355" i="9" s="1"/>
  <c r="W354" i="9"/>
  <c r="T354" i="9"/>
  <c r="U354" i="9" s="1"/>
  <c r="X354" i="9" s="1"/>
  <c r="S354" i="9"/>
  <c r="W353" i="9"/>
  <c r="T353" i="9"/>
  <c r="U353" i="9" s="1"/>
  <c r="S353" i="9"/>
  <c r="U352" i="9"/>
  <c r="T352" i="9"/>
  <c r="S352" i="9"/>
  <c r="X352" i="9" s="1"/>
  <c r="T351" i="9"/>
  <c r="U351" i="9" s="1"/>
  <c r="S351" i="9"/>
  <c r="T350" i="9"/>
  <c r="U350" i="9" s="1"/>
  <c r="S350" i="9"/>
  <c r="X349" i="9"/>
  <c r="T349" i="9"/>
  <c r="U349" i="9" s="1"/>
  <c r="S349" i="9"/>
  <c r="W349" i="9" s="1"/>
  <c r="X348" i="9"/>
  <c r="T348" i="9"/>
  <c r="U348" i="9" s="1"/>
  <c r="S348" i="9"/>
  <c r="W348" i="9" s="1"/>
  <c r="W347" i="9"/>
  <c r="U347" i="9"/>
  <c r="X347" i="9" s="1"/>
  <c r="T347" i="9"/>
  <c r="S347" i="9"/>
  <c r="U346" i="9"/>
  <c r="T346" i="9"/>
  <c r="S346" i="9"/>
  <c r="X346" i="9" s="1"/>
  <c r="T345" i="9"/>
  <c r="U345" i="9" s="1"/>
  <c r="S345" i="9"/>
  <c r="T344" i="9"/>
  <c r="U344" i="9" s="1"/>
  <c r="S344" i="9"/>
  <c r="T343" i="9"/>
  <c r="U343" i="9" s="1"/>
  <c r="S343" i="9"/>
  <c r="W343" i="9" s="1"/>
  <c r="X342" i="9"/>
  <c r="W342" i="9"/>
  <c r="T342" i="9"/>
  <c r="U342" i="9" s="1"/>
  <c r="S342" i="9"/>
  <c r="W341" i="9"/>
  <c r="T341" i="9"/>
  <c r="U341" i="9" s="1"/>
  <c r="S341" i="9"/>
  <c r="T340" i="9"/>
  <c r="U340" i="9" s="1"/>
  <c r="X340" i="9" s="1"/>
  <c r="S340" i="9"/>
  <c r="T339" i="9"/>
  <c r="U339" i="9" s="1"/>
  <c r="S339" i="9"/>
  <c r="U338" i="9"/>
  <c r="T338" i="9"/>
  <c r="S338" i="9"/>
  <c r="T337" i="9"/>
  <c r="U337" i="9" s="1"/>
  <c r="X337" i="9" s="1"/>
  <c r="S337" i="9"/>
  <c r="W337" i="9" s="1"/>
  <c r="T336" i="9"/>
  <c r="U336" i="9" s="1"/>
  <c r="X336" i="9" s="1"/>
  <c r="S336" i="9"/>
  <c r="W336" i="9" s="1"/>
  <c r="W335" i="9"/>
  <c r="U335" i="9"/>
  <c r="T335" i="9"/>
  <c r="S335" i="9"/>
  <c r="X335" i="9" s="1"/>
  <c r="X334" i="9"/>
  <c r="U334" i="9"/>
  <c r="T334" i="9"/>
  <c r="S334" i="9"/>
  <c r="W334" i="9" s="1"/>
  <c r="T333" i="9"/>
  <c r="U333" i="9" s="1"/>
  <c r="S333" i="9"/>
  <c r="X333" i="9" s="1"/>
  <c r="T332" i="9"/>
  <c r="U332" i="9" s="1"/>
  <c r="S332" i="9"/>
  <c r="U331" i="9"/>
  <c r="T331" i="9"/>
  <c r="S331" i="9"/>
  <c r="X331" i="9" s="1"/>
  <c r="X330" i="9"/>
  <c r="U330" i="9"/>
  <c r="T330" i="9"/>
  <c r="S330" i="9"/>
  <c r="W330" i="9" s="1"/>
  <c r="T329" i="9"/>
  <c r="U329" i="9" s="1"/>
  <c r="X329" i="9" s="1"/>
  <c r="S329" i="9"/>
  <c r="W329" i="9" s="1"/>
  <c r="W328" i="9"/>
  <c r="U328" i="9"/>
  <c r="T328" i="9"/>
  <c r="S328" i="9"/>
  <c r="W327" i="9"/>
  <c r="U327" i="9"/>
  <c r="X327" i="9" s="1"/>
  <c r="T327" i="9"/>
  <c r="S327" i="9"/>
  <c r="T326" i="9"/>
  <c r="U326" i="9" s="1"/>
  <c r="S326" i="9"/>
  <c r="T325" i="9"/>
  <c r="U325" i="9" s="1"/>
  <c r="S325" i="9"/>
  <c r="T324" i="9"/>
  <c r="U324" i="9" s="1"/>
  <c r="X324" i="9" s="1"/>
  <c r="S324" i="9"/>
  <c r="W324" i="9" s="1"/>
  <c r="X323" i="9"/>
  <c r="W323" i="9"/>
  <c r="U323" i="9"/>
  <c r="T323" i="9"/>
  <c r="S323" i="9"/>
  <c r="X322" i="9"/>
  <c r="W322" i="9"/>
  <c r="U322" i="9"/>
  <c r="T322" i="9"/>
  <c r="S322" i="9"/>
  <c r="T321" i="9"/>
  <c r="U321" i="9" s="1"/>
  <c r="X321" i="9" s="1"/>
  <c r="S321" i="9"/>
  <c r="W321" i="9" s="1"/>
  <c r="U320" i="9"/>
  <c r="T320" i="9"/>
  <c r="S320" i="9"/>
  <c r="U319" i="9"/>
  <c r="T319" i="9"/>
  <c r="S319" i="9"/>
  <c r="X319" i="9" s="1"/>
  <c r="X318" i="9"/>
  <c r="U318" i="9"/>
  <c r="T318" i="9"/>
  <c r="S318" i="9"/>
  <c r="W318" i="9" s="1"/>
  <c r="T317" i="9"/>
  <c r="U317" i="9" s="1"/>
  <c r="X317" i="9" s="1"/>
  <c r="S317" i="9"/>
  <c r="W317" i="9" s="1"/>
  <c r="W316" i="9"/>
  <c r="U316" i="9"/>
  <c r="T316" i="9"/>
  <c r="S316" i="9"/>
  <c r="X316" i="9" s="1"/>
  <c r="W315" i="9"/>
  <c r="U315" i="9"/>
  <c r="X315" i="9" s="1"/>
  <c r="T315" i="9"/>
  <c r="S315" i="9"/>
  <c r="T314" i="9"/>
  <c r="U314" i="9" s="1"/>
  <c r="S314" i="9"/>
  <c r="T313" i="9"/>
  <c r="U313" i="9" s="1"/>
  <c r="S313" i="9"/>
  <c r="T312" i="9"/>
  <c r="U312" i="9" s="1"/>
  <c r="X312" i="9" s="1"/>
  <c r="S312" i="9"/>
  <c r="W312" i="9" s="1"/>
  <c r="X311" i="9"/>
  <c r="W311" i="9"/>
  <c r="U311" i="9"/>
  <c r="T311" i="9"/>
  <c r="S311" i="9"/>
  <c r="X310" i="9"/>
  <c r="W310" i="9"/>
  <c r="U310" i="9"/>
  <c r="T310" i="9"/>
  <c r="S310" i="9"/>
  <c r="T309" i="9"/>
  <c r="U309" i="9" s="1"/>
  <c r="X309" i="9" s="1"/>
  <c r="S309" i="9"/>
  <c r="T308" i="9"/>
  <c r="U308" i="9" s="1"/>
  <c r="S308" i="9"/>
  <c r="U307" i="9"/>
  <c r="T307" i="9"/>
  <c r="S307" i="9"/>
  <c r="X307" i="9" s="1"/>
  <c r="U306" i="9"/>
  <c r="T306" i="9"/>
  <c r="S306" i="9"/>
  <c r="W306" i="9" s="1"/>
  <c r="X305" i="9"/>
  <c r="T305" i="9"/>
  <c r="U305" i="9" s="1"/>
  <c r="S305" i="9"/>
  <c r="W305" i="9" s="1"/>
  <c r="W304" i="9"/>
  <c r="U304" i="9"/>
  <c r="T304" i="9"/>
  <c r="S304" i="9"/>
  <c r="W303" i="9"/>
  <c r="U303" i="9"/>
  <c r="X303" i="9" s="1"/>
  <c r="T303" i="9"/>
  <c r="S303" i="9"/>
  <c r="T302" i="9"/>
  <c r="U302" i="9" s="1"/>
  <c r="S302" i="9"/>
  <c r="T301" i="9"/>
  <c r="U301" i="9" s="1"/>
  <c r="S301" i="9"/>
  <c r="T300" i="9"/>
  <c r="U300" i="9" s="1"/>
  <c r="X300" i="9" s="1"/>
  <c r="S300" i="9"/>
  <c r="W300" i="9" s="1"/>
  <c r="X299" i="9"/>
  <c r="W299" i="9"/>
  <c r="U299" i="9"/>
  <c r="T299" i="9"/>
  <c r="S299" i="9"/>
  <c r="X298" i="9"/>
  <c r="W298" i="9"/>
  <c r="U298" i="9"/>
  <c r="T298" i="9"/>
  <c r="S298" i="9"/>
  <c r="T297" i="9"/>
  <c r="U297" i="9" s="1"/>
  <c r="X297" i="9" s="1"/>
  <c r="S297" i="9"/>
  <c r="W297" i="9" s="1"/>
  <c r="U296" i="9"/>
  <c r="T296" i="9"/>
  <c r="S296" i="9"/>
  <c r="U295" i="9"/>
  <c r="T295" i="9"/>
  <c r="S295" i="9"/>
  <c r="X295" i="9" s="1"/>
  <c r="U294" i="9"/>
  <c r="T294" i="9"/>
  <c r="S294" i="9"/>
  <c r="W294" i="9" s="1"/>
  <c r="T293" i="9"/>
  <c r="U293" i="9" s="1"/>
  <c r="X293" i="9" s="1"/>
  <c r="S293" i="9"/>
  <c r="W293" i="9" s="1"/>
  <c r="W292" i="9"/>
  <c r="U292" i="9"/>
  <c r="T292" i="9"/>
  <c r="S292" i="9"/>
  <c r="X292" i="9" s="1"/>
  <c r="W291" i="9"/>
  <c r="U291" i="9"/>
  <c r="X291" i="9" s="1"/>
  <c r="T291" i="9"/>
  <c r="S291" i="9"/>
  <c r="T290" i="9"/>
  <c r="U290" i="9" s="1"/>
  <c r="S290" i="9"/>
  <c r="T289" i="9"/>
  <c r="U289" i="9" s="1"/>
  <c r="S289" i="9"/>
  <c r="T288" i="9"/>
  <c r="U288" i="9" s="1"/>
  <c r="X288" i="9" s="1"/>
  <c r="S288" i="9"/>
  <c r="W288" i="9" s="1"/>
  <c r="W287" i="9"/>
  <c r="T287" i="9"/>
  <c r="U287" i="9" s="1"/>
  <c r="X287" i="9" s="1"/>
  <c r="S287" i="9"/>
  <c r="X286" i="9"/>
  <c r="W286" i="9"/>
  <c r="U286" i="9"/>
  <c r="T286" i="9"/>
  <c r="S286" i="9"/>
  <c r="T285" i="9"/>
  <c r="U285" i="9" s="1"/>
  <c r="X285" i="9" s="1"/>
  <c r="S285" i="9"/>
  <c r="T284" i="9"/>
  <c r="U284" i="9" s="1"/>
  <c r="S284" i="9"/>
  <c r="U283" i="9"/>
  <c r="T283" i="9"/>
  <c r="S283" i="9"/>
  <c r="X283" i="9" s="1"/>
  <c r="U282" i="9"/>
  <c r="T282" i="9"/>
  <c r="S282" i="9"/>
  <c r="W282" i="9" s="1"/>
  <c r="X281" i="9"/>
  <c r="T281" i="9"/>
  <c r="U281" i="9" s="1"/>
  <c r="S281" i="9"/>
  <c r="W281" i="9" s="1"/>
  <c r="W280" i="9"/>
  <c r="U280" i="9"/>
  <c r="T280" i="9"/>
  <c r="S280" i="9"/>
  <c r="X280" i="9" s="1"/>
  <c r="W279" i="9"/>
  <c r="U279" i="9"/>
  <c r="X279" i="9" s="1"/>
  <c r="T279" i="9"/>
  <c r="S279" i="9"/>
  <c r="T278" i="9"/>
  <c r="U278" i="9" s="1"/>
  <c r="S278" i="9"/>
  <c r="T277" i="9"/>
  <c r="U277" i="9" s="1"/>
  <c r="S277" i="9"/>
  <c r="T276" i="9"/>
  <c r="U276" i="9" s="1"/>
  <c r="X276" i="9" s="1"/>
  <c r="S276" i="9"/>
  <c r="W276" i="9" s="1"/>
  <c r="W275" i="9"/>
  <c r="T275" i="9"/>
  <c r="U275" i="9" s="1"/>
  <c r="X275" i="9" s="1"/>
  <c r="S275" i="9"/>
  <c r="X274" i="9"/>
  <c r="W274" i="9"/>
  <c r="U274" i="9"/>
  <c r="T274" i="9"/>
  <c r="S274" i="9"/>
  <c r="T273" i="9"/>
  <c r="U273" i="9" s="1"/>
  <c r="X273" i="9" s="1"/>
  <c r="S273" i="9"/>
  <c r="U272" i="9"/>
  <c r="T272" i="9"/>
  <c r="S272" i="9"/>
  <c r="X272" i="9" s="1"/>
  <c r="U271" i="9"/>
  <c r="T271" i="9"/>
  <c r="S271" i="9"/>
  <c r="X271" i="9" s="1"/>
  <c r="U270" i="9"/>
  <c r="T270" i="9"/>
  <c r="S270" i="9"/>
  <c r="W270" i="9" s="1"/>
  <c r="X269" i="9"/>
  <c r="T269" i="9"/>
  <c r="U269" i="9" s="1"/>
  <c r="S269" i="9"/>
  <c r="W269" i="9" s="1"/>
  <c r="W268" i="9"/>
  <c r="U268" i="9"/>
  <c r="T268" i="9"/>
  <c r="S268" i="9"/>
  <c r="X268" i="9" s="1"/>
  <c r="W267" i="9"/>
  <c r="U267" i="9"/>
  <c r="X267" i="9" s="1"/>
  <c r="T267" i="9"/>
  <c r="S267" i="9"/>
  <c r="T266" i="9"/>
  <c r="U266" i="9" s="1"/>
  <c r="S266" i="9"/>
  <c r="T265" i="9"/>
  <c r="U265" i="9" s="1"/>
  <c r="S265" i="9"/>
  <c r="T264" i="9"/>
  <c r="U264" i="9" s="1"/>
  <c r="X264" i="9" s="1"/>
  <c r="S264" i="9"/>
  <c r="W264" i="9" s="1"/>
  <c r="W263" i="9"/>
  <c r="T263" i="9"/>
  <c r="U263" i="9" s="1"/>
  <c r="X263" i="9" s="1"/>
  <c r="S263" i="9"/>
  <c r="X262" i="9"/>
  <c r="W262" i="9"/>
  <c r="U262" i="9"/>
  <c r="T262" i="9"/>
  <c r="S262" i="9"/>
  <c r="T261" i="9"/>
  <c r="U261" i="9" s="1"/>
  <c r="X261" i="9" s="1"/>
  <c r="S261" i="9"/>
  <c r="W261" i="9" s="1"/>
  <c r="T260" i="9"/>
  <c r="U260" i="9" s="1"/>
  <c r="S260" i="9"/>
  <c r="U259" i="9"/>
  <c r="T259" i="9"/>
  <c r="S259" i="9"/>
  <c r="X259" i="9" s="1"/>
  <c r="X258" i="9"/>
  <c r="U258" i="9"/>
  <c r="T258" i="9"/>
  <c r="S258" i="9"/>
  <c r="W258" i="9" s="1"/>
  <c r="T257" i="9"/>
  <c r="U257" i="9" s="1"/>
  <c r="X257" i="9" s="1"/>
  <c r="S257" i="9"/>
  <c r="W257" i="9" s="1"/>
  <c r="W256" i="9"/>
  <c r="U256" i="9"/>
  <c r="T256" i="9"/>
  <c r="S256" i="9"/>
  <c r="W255" i="9"/>
  <c r="U255" i="9"/>
  <c r="X255" i="9" s="1"/>
  <c r="T255" i="9"/>
  <c r="S255" i="9"/>
  <c r="T254" i="9"/>
  <c r="U254" i="9" s="1"/>
  <c r="S254" i="9"/>
  <c r="T253" i="9"/>
  <c r="U253" i="9" s="1"/>
  <c r="S253" i="9"/>
  <c r="T252" i="9"/>
  <c r="U252" i="9" s="1"/>
  <c r="X252" i="9" s="1"/>
  <c r="S252" i="9"/>
  <c r="W252" i="9" s="1"/>
  <c r="W251" i="9"/>
  <c r="T251" i="9"/>
  <c r="U251" i="9" s="1"/>
  <c r="X251" i="9" s="1"/>
  <c r="S251" i="9"/>
  <c r="X250" i="9"/>
  <c r="W250" i="9"/>
  <c r="U250" i="9"/>
  <c r="T250" i="9"/>
  <c r="S250" i="9"/>
  <c r="T249" i="9"/>
  <c r="U249" i="9" s="1"/>
  <c r="X249" i="9" s="1"/>
  <c r="S249" i="9"/>
  <c r="T248" i="9"/>
  <c r="U248" i="9" s="1"/>
  <c r="S248" i="9"/>
  <c r="U247" i="9"/>
  <c r="T247" i="9"/>
  <c r="S247" i="9"/>
  <c r="X247" i="9" s="1"/>
  <c r="X246" i="9"/>
  <c r="U246" i="9"/>
  <c r="T246" i="9"/>
  <c r="S246" i="9"/>
  <c r="W246" i="9" s="1"/>
  <c r="X245" i="9"/>
  <c r="T245" i="9"/>
  <c r="U245" i="9" s="1"/>
  <c r="S245" i="9"/>
  <c r="W245" i="9" s="1"/>
  <c r="W244" i="9"/>
  <c r="U244" i="9"/>
  <c r="T244" i="9"/>
  <c r="S244" i="9"/>
  <c r="W243" i="9"/>
  <c r="U243" i="9"/>
  <c r="X243" i="9" s="1"/>
  <c r="T243" i="9"/>
  <c r="S243" i="9"/>
  <c r="T242" i="9"/>
  <c r="U242" i="9" s="1"/>
  <c r="S242" i="9"/>
  <c r="T241" i="9"/>
  <c r="U241" i="9" s="1"/>
  <c r="S241" i="9"/>
  <c r="T240" i="9"/>
  <c r="U240" i="9" s="1"/>
  <c r="X240" i="9" s="1"/>
  <c r="S240" i="9"/>
  <c r="W240" i="9" s="1"/>
  <c r="W239" i="9"/>
  <c r="T239" i="9"/>
  <c r="U239" i="9" s="1"/>
  <c r="X239" i="9" s="1"/>
  <c r="S239" i="9"/>
  <c r="X238" i="9"/>
  <c r="W238" i="9"/>
  <c r="U238" i="9"/>
  <c r="T238" i="9"/>
  <c r="S238" i="9"/>
  <c r="T237" i="9"/>
  <c r="U237" i="9" s="1"/>
  <c r="X237" i="9" s="1"/>
  <c r="S237" i="9"/>
  <c r="W237" i="9" s="1"/>
  <c r="U236" i="9"/>
  <c r="T236" i="9"/>
  <c r="S236" i="9"/>
  <c r="U235" i="9"/>
  <c r="T235" i="9"/>
  <c r="S235" i="9"/>
  <c r="X235" i="9" s="1"/>
  <c r="X234" i="9"/>
  <c r="U234" i="9"/>
  <c r="T234" i="9"/>
  <c r="S234" i="9"/>
  <c r="W234" i="9" s="1"/>
  <c r="T233" i="9"/>
  <c r="U233" i="9" s="1"/>
  <c r="X233" i="9" s="1"/>
  <c r="S233" i="9"/>
  <c r="W233" i="9" s="1"/>
  <c r="W232" i="9"/>
  <c r="U232" i="9"/>
  <c r="T232" i="9"/>
  <c r="S232" i="9"/>
  <c r="X232" i="9" s="1"/>
  <c r="W231" i="9"/>
  <c r="U231" i="9"/>
  <c r="X231" i="9" s="1"/>
  <c r="T231" i="9"/>
  <c r="S231" i="9"/>
  <c r="T230" i="9"/>
  <c r="U230" i="9" s="1"/>
  <c r="S230" i="9"/>
  <c r="T229" i="9"/>
  <c r="U229" i="9" s="1"/>
  <c r="S229" i="9"/>
  <c r="T228" i="9"/>
  <c r="U228" i="9" s="1"/>
  <c r="X228" i="9" s="1"/>
  <c r="S228" i="9"/>
  <c r="W228" i="9" s="1"/>
  <c r="W227" i="9"/>
  <c r="T227" i="9"/>
  <c r="U227" i="9" s="1"/>
  <c r="X227" i="9" s="1"/>
  <c r="S227" i="9"/>
  <c r="X226" i="9"/>
  <c r="W226" i="9"/>
  <c r="U226" i="9"/>
  <c r="T226" i="9"/>
  <c r="S226" i="9"/>
  <c r="T225" i="9"/>
  <c r="U225" i="9" s="1"/>
  <c r="X225" i="9" s="1"/>
  <c r="S225" i="9"/>
  <c r="W225" i="9" s="1"/>
  <c r="U224" i="9"/>
  <c r="T224" i="9"/>
  <c r="S224" i="9"/>
  <c r="U223" i="9"/>
  <c r="T223" i="9"/>
  <c r="S223" i="9"/>
  <c r="X223" i="9" s="1"/>
  <c r="X222" i="9"/>
  <c r="U222" i="9"/>
  <c r="T222" i="9"/>
  <c r="S222" i="9"/>
  <c r="W222" i="9" s="1"/>
  <c r="T221" i="9"/>
  <c r="U221" i="9" s="1"/>
  <c r="X221" i="9" s="1"/>
  <c r="S221" i="9"/>
  <c r="W221" i="9" s="1"/>
  <c r="W220" i="9"/>
  <c r="U220" i="9"/>
  <c r="T220" i="9"/>
  <c r="S220" i="9"/>
  <c r="X220" i="9" s="1"/>
  <c r="W219" i="9"/>
  <c r="U219" i="9"/>
  <c r="X219" i="9" s="1"/>
  <c r="T219" i="9"/>
  <c r="S219" i="9"/>
  <c r="T218" i="9"/>
  <c r="U218" i="9" s="1"/>
  <c r="S218" i="9"/>
  <c r="T217" i="9"/>
  <c r="U217" i="9" s="1"/>
  <c r="S217" i="9"/>
  <c r="T216" i="9"/>
  <c r="U216" i="9" s="1"/>
  <c r="X216" i="9" s="1"/>
  <c r="S216" i="9"/>
  <c r="W216" i="9" s="1"/>
  <c r="W215" i="9"/>
  <c r="T215" i="9"/>
  <c r="U215" i="9" s="1"/>
  <c r="X215" i="9" s="1"/>
  <c r="S215" i="9"/>
  <c r="X214" i="9"/>
  <c r="W214" i="9"/>
  <c r="U214" i="9"/>
  <c r="T214" i="9"/>
  <c r="S214" i="9"/>
  <c r="T213" i="9"/>
  <c r="U213" i="9" s="1"/>
  <c r="X213" i="9" s="1"/>
  <c r="S213" i="9"/>
  <c r="U212" i="9"/>
  <c r="T212" i="9"/>
  <c r="S212" i="9"/>
  <c r="X212" i="9" s="1"/>
  <c r="U211" i="9"/>
  <c r="T211" i="9"/>
  <c r="S211" i="9"/>
  <c r="X211" i="9" s="1"/>
  <c r="U210" i="9"/>
  <c r="T210" i="9"/>
  <c r="S210" i="9"/>
  <c r="W210" i="9" s="1"/>
  <c r="X209" i="9"/>
  <c r="T209" i="9"/>
  <c r="U209" i="9" s="1"/>
  <c r="S209" i="9"/>
  <c r="W209" i="9" s="1"/>
  <c r="W208" i="9"/>
  <c r="U208" i="9"/>
  <c r="T208" i="9"/>
  <c r="S208" i="9"/>
  <c r="X208" i="9" s="1"/>
  <c r="W207" i="9"/>
  <c r="U207" i="9"/>
  <c r="X207" i="9" s="1"/>
  <c r="T207" i="9"/>
  <c r="S207" i="9"/>
  <c r="T206" i="9"/>
  <c r="U206" i="9" s="1"/>
  <c r="S206" i="9"/>
  <c r="T205" i="9"/>
  <c r="U205" i="9" s="1"/>
  <c r="S205" i="9"/>
  <c r="T204" i="9"/>
  <c r="U204" i="9" s="1"/>
  <c r="X204" i="9" s="1"/>
  <c r="S204" i="9"/>
  <c r="W204" i="9" s="1"/>
  <c r="W203" i="9"/>
  <c r="T203" i="9"/>
  <c r="U203" i="9" s="1"/>
  <c r="X203" i="9" s="1"/>
  <c r="S203" i="9"/>
  <c r="X202" i="9"/>
  <c r="W202" i="9"/>
  <c r="U202" i="9"/>
  <c r="T202" i="9"/>
  <c r="S202" i="9"/>
  <c r="T201" i="9"/>
  <c r="U201" i="9" s="1"/>
  <c r="X201" i="9" s="1"/>
  <c r="S201" i="9"/>
  <c r="T200" i="9"/>
  <c r="U200" i="9" s="1"/>
  <c r="S200" i="9"/>
  <c r="U199" i="9"/>
  <c r="T199" i="9"/>
  <c r="S199" i="9"/>
  <c r="X199" i="9" s="1"/>
  <c r="U198" i="9"/>
  <c r="T198" i="9"/>
  <c r="S198" i="9"/>
  <c r="W198" i="9" s="1"/>
  <c r="X197" i="9"/>
  <c r="T197" i="9"/>
  <c r="U197" i="9" s="1"/>
  <c r="S197" i="9"/>
  <c r="W197" i="9" s="1"/>
  <c r="W196" i="9"/>
  <c r="U196" i="9"/>
  <c r="T196" i="9"/>
  <c r="S196" i="9"/>
  <c r="W195" i="9"/>
  <c r="U195" i="9"/>
  <c r="X195" i="9" s="1"/>
  <c r="T195" i="9"/>
  <c r="S195" i="9"/>
  <c r="T194" i="9"/>
  <c r="U194" i="9" s="1"/>
  <c r="S194" i="9"/>
  <c r="T193" i="9"/>
  <c r="U193" i="9" s="1"/>
  <c r="S193" i="9"/>
  <c r="T192" i="9"/>
  <c r="U192" i="9" s="1"/>
  <c r="X192" i="9" s="1"/>
  <c r="S192" i="9"/>
  <c r="W192" i="9" s="1"/>
  <c r="W191" i="9"/>
  <c r="T191" i="9"/>
  <c r="U191" i="9" s="1"/>
  <c r="X191" i="9" s="1"/>
  <c r="S191" i="9"/>
  <c r="X190" i="9"/>
  <c r="W190" i="9"/>
  <c r="U190" i="9"/>
  <c r="T190" i="9"/>
  <c r="S190" i="9"/>
  <c r="T189" i="9"/>
  <c r="U189" i="9" s="1"/>
  <c r="X189" i="9" s="1"/>
  <c r="S189" i="9"/>
  <c r="T188" i="9"/>
  <c r="U188" i="9" s="1"/>
  <c r="S188" i="9"/>
  <c r="U187" i="9"/>
  <c r="T187" i="9"/>
  <c r="S187" i="9"/>
  <c r="X187" i="9" s="1"/>
  <c r="U186" i="9"/>
  <c r="T186" i="9"/>
  <c r="S186" i="9"/>
  <c r="W186" i="9" s="1"/>
  <c r="X185" i="9"/>
  <c r="T185" i="9"/>
  <c r="U185" i="9" s="1"/>
  <c r="S185" i="9"/>
  <c r="W185" i="9" s="1"/>
  <c r="W184" i="9"/>
  <c r="U184" i="9"/>
  <c r="T184" i="9"/>
  <c r="S184" i="9"/>
  <c r="W183" i="9"/>
  <c r="U183" i="9"/>
  <c r="X183" i="9" s="1"/>
  <c r="T183" i="9"/>
  <c r="S183" i="9"/>
  <c r="T182" i="9"/>
  <c r="U182" i="9" s="1"/>
  <c r="S182" i="9"/>
  <c r="T181" i="9"/>
  <c r="U181" i="9" s="1"/>
  <c r="S181" i="9"/>
  <c r="T180" i="9"/>
  <c r="U180" i="9" s="1"/>
  <c r="X180" i="9" s="1"/>
  <c r="S180" i="9"/>
  <c r="W180" i="9" s="1"/>
  <c r="W179" i="9"/>
  <c r="T179" i="9"/>
  <c r="U179" i="9" s="1"/>
  <c r="X179" i="9" s="1"/>
  <c r="S179" i="9"/>
  <c r="X178" i="9"/>
  <c r="W178" i="9"/>
  <c r="U178" i="9"/>
  <c r="T178" i="9"/>
  <c r="S178" i="9"/>
  <c r="T177" i="9"/>
  <c r="U177" i="9" s="1"/>
  <c r="X177" i="9" s="1"/>
  <c r="S177" i="9"/>
  <c r="W177" i="9" s="1"/>
  <c r="T176" i="9"/>
  <c r="U176" i="9" s="1"/>
  <c r="S176" i="9"/>
  <c r="U175" i="9"/>
  <c r="T175" i="9"/>
  <c r="S175" i="9"/>
  <c r="X175" i="9" s="1"/>
  <c r="U174" i="9"/>
  <c r="T174" i="9"/>
  <c r="S174" i="9"/>
  <c r="W174" i="9" s="1"/>
  <c r="T173" i="9"/>
  <c r="U173" i="9" s="1"/>
  <c r="X173" i="9" s="1"/>
  <c r="S173" i="9"/>
  <c r="W173" i="9" s="1"/>
  <c r="W172" i="9"/>
  <c r="U172" i="9"/>
  <c r="T172" i="9"/>
  <c r="S172" i="9"/>
  <c r="W171" i="9"/>
  <c r="U171" i="9"/>
  <c r="X171" i="9" s="1"/>
  <c r="T171" i="9"/>
  <c r="S171" i="9"/>
  <c r="T170" i="9"/>
  <c r="U170" i="9" s="1"/>
  <c r="S170" i="9"/>
  <c r="T169" i="9"/>
  <c r="U169" i="9" s="1"/>
  <c r="S169" i="9"/>
  <c r="T168" i="9"/>
  <c r="U168" i="9" s="1"/>
  <c r="X168" i="9" s="1"/>
  <c r="S168" i="9"/>
  <c r="W168" i="9" s="1"/>
  <c r="W167" i="9"/>
  <c r="T167" i="9"/>
  <c r="U167" i="9" s="1"/>
  <c r="X167" i="9" s="1"/>
  <c r="S167" i="9"/>
  <c r="X166" i="9"/>
  <c r="W166" i="9"/>
  <c r="U166" i="9"/>
  <c r="T166" i="9"/>
  <c r="S166" i="9"/>
  <c r="T165" i="9"/>
  <c r="U165" i="9" s="1"/>
  <c r="X165" i="9" s="1"/>
  <c r="S165" i="9"/>
  <c r="W165" i="9" s="1"/>
  <c r="U164" i="9"/>
  <c r="T164" i="9"/>
  <c r="S164" i="9"/>
  <c r="U163" i="9"/>
  <c r="T163" i="9"/>
  <c r="S163" i="9"/>
  <c r="X163" i="9" s="1"/>
  <c r="X162" i="9"/>
  <c r="U162" i="9"/>
  <c r="T162" i="9"/>
  <c r="S162" i="9"/>
  <c r="W162" i="9" s="1"/>
  <c r="T161" i="9"/>
  <c r="U161" i="9" s="1"/>
  <c r="X161" i="9" s="1"/>
  <c r="S161" i="9"/>
  <c r="W161" i="9" s="1"/>
  <c r="W160" i="9"/>
  <c r="U160" i="9"/>
  <c r="T160" i="9"/>
  <c r="S160" i="9"/>
  <c r="X160" i="9" s="1"/>
  <c r="W159" i="9"/>
  <c r="U159" i="9"/>
  <c r="X159" i="9" s="1"/>
  <c r="T159" i="9"/>
  <c r="S159" i="9"/>
  <c r="T158" i="9"/>
  <c r="U158" i="9" s="1"/>
  <c r="S158" i="9"/>
  <c r="T157" i="9"/>
  <c r="U157" i="9" s="1"/>
  <c r="S157" i="9"/>
  <c r="T156" i="9"/>
  <c r="U156" i="9" s="1"/>
  <c r="X156" i="9" s="1"/>
  <c r="S156" i="9"/>
  <c r="W156" i="9" s="1"/>
  <c r="W155" i="9"/>
  <c r="T155" i="9"/>
  <c r="U155" i="9" s="1"/>
  <c r="X155" i="9" s="1"/>
  <c r="S155" i="9"/>
  <c r="X154" i="9"/>
  <c r="W154" i="9"/>
  <c r="U154" i="9"/>
  <c r="T154" i="9"/>
  <c r="S154" i="9"/>
  <c r="T153" i="9"/>
  <c r="U153" i="9" s="1"/>
  <c r="X153" i="9" s="1"/>
  <c r="S153" i="9"/>
  <c r="W153" i="9" s="1"/>
  <c r="U152" i="9"/>
  <c r="T152" i="9"/>
  <c r="S152" i="9"/>
  <c r="U151" i="9"/>
  <c r="T151" i="9"/>
  <c r="S151" i="9"/>
  <c r="X151" i="9" s="1"/>
  <c r="U150" i="9"/>
  <c r="T150" i="9"/>
  <c r="S150" i="9"/>
  <c r="W150" i="9" s="1"/>
  <c r="T149" i="9"/>
  <c r="U149" i="9" s="1"/>
  <c r="X149" i="9" s="1"/>
  <c r="S149" i="9"/>
  <c r="W149" i="9" s="1"/>
  <c r="W148" i="9"/>
  <c r="U148" i="9"/>
  <c r="T148" i="9"/>
  <c r="S148" i="9"/>
  <c r="X148" i="9" s="1"/>
  <c r="W147" i="9"/>
  <c r="U147" i="9"/>
  <c r="X147" i="9" s="1"/>
  <c r="T147" i="9"/>
  <c r="S147" i="9"/>
  <c r="T146" i="9"/>
  <c r="U146" i="9" s="1"/>
  <c r="S146" i="9"/>
  <c r="T145" i="9"/>
  <c r="U145" i="9" s="1"/>
  <c r="S145" i="9"/>
  <c r="T144" i="9"/>
  <c r="U144" i="9" s="1"/>
  <c r="X144" i="9" s="1"/>
  <c r="S144" i="9"/>
  <c r="W144" i="9" s="1"/>
  <c r="W143" i="9"/>
  <c r="T143" i="9"/>
  <c r="U143" i="9" s="1"/>
  <c r="X143" i="9" s="1"/>
  <c r="S143" i="9"/>
  <c r="X142" i="9"/>
  <c r="W142" i="9"/>
  <c r="U142" i="9"/>
  <c r="T142" i="9"/>
  <c r="S142" i="9"/>
  <c r="T141" i="9"/>
  <c r="U141" i="9" s="1"/>
  <c r="X141" i="9" s="1"/>
  <c r="S141" i="9"/>
  <c r="T140" i="9"/>
  <c r="U140" i="9" s="1"/>
  <c r="S140" i="9"/>
  <c r="U139" i="9"/>
  <c r="T139" i="9"/>
  <c r="S139" i="9"/>
  <c r="X139" i="9" s="1"/>
  <c r="U138" i="9"/>
  <c r="T138" i="9"/>
  <c r="S138" i="9"/>
  <c r="W138" i="9" s="1"/>
  <c r="X137" i="9"/>
  <c r="T137" i="9"/>
  <c r="U137" i="9" s="1"/>
  <c r="S137" i="9"/>
  <c r="W137" i="9" s="1"/>
  <c r="W136" i="9"/>
  <c r="U136" i="9"/>
  <c r="T136" i="9"/>
  <c r="S136" i="9"/>
  <c r="X136" i="9" s="1"/>
  <c r="W135" i="9"/>
  <c r="U135" i="9"/>
  <c r="X135" i="9" s="1"/>
  <c r="T135" i="9"/>
  <c r="S135" i="9"/>
  <c r="T134" i="9"/>
  <c r="U134" i="9" s="1"/>
  <c r="S134" i="9"/>
  <c r="T133" i="9"/>
  <c r="U133" i="9" s="1"/>
  <c r="S133" i="9"/>
  <c r="T132" i="9"/>
  <c r="U132" i="9" s="1"/>
  <c r="X132" i="9" s="1"/>
  <c r="S132" i="9"/>
  <c r="W132" i="9" s="1"/>
  <c r="W131" i="9"/>
  <c r="T131" i="9"/>
  <c r="U131" i="9" s="1"/>
  <c r="X131" i="9" s="1"/>
  <c r="S131" i="9"/>
  <c r="X130" i="9"/>
  <c r="W130" i="9"/>
  <c r="U130" i="9"/>
  <c r="T130" i="9"/>
  <c r="S130" i="9"/>
  <c r="T129" i="9"/>
  <c r="U129" i="9" s="1"/>
  <c r="X129" i="9" s="1"/>
  <c r="S129" i="9"/>
  <c r="U128" i="9"/>
  <c r="T128" i="9"/>
  <c r="S128" i="9"/>
  <c r="U127" i="9"/>
  <c r="T127" i="9"/>
  <c r="S127" i="9"/>
  <c r="X127" i="9" s="1"/>
  <c r="U126" i="9"/>
  <c r="T126" i="9"/>
  <c r="S126" i="9"/>
  <c r="W126" i="9" s="1"/>
  <c r="X125" i="9"/>
  <c r="T125" i="9"/>
  <c r="U125" i="9" s="1"/>
  <c r="S125" i="9"/>
  <c r="W125" i="9" s="1"/>
  <c r="W124" i="9"/>
  <c r="U124" i="9"/>
  <c r="T124" i="9"/>
  <c r="S124" i="9"/>
  <c r="X124" i="9" s="1"/>
  <c r="W123" i="9"/>
  <c r="U123" i="9"/>
  <c r="X123" i="9" s="1"/>
  <c r="T123" i="9"/>
  <c r="S123" i="9"/>
  <c r="T122" i="9"/>
  <c r="U122" i="9" s="1"/>
  <c r="S122" i="9"/>
  <c r="T121" i="9"/>
  <c r="U121" i="9" s="1"/>
  <c r="S121" i="9"/>
  <c r="T120" i="9"/>
  <c r="U120" i="9" s="1"/>
  <c r="X120" i="9" s="1"/>
  <c r="S120" i="9"/>
  <c r="W120" i="9" s="1"/>
  <c r="W119" i="9"/>
  <c r="T119" i="9"/>
  <c r="U119" i="9" s="1"/>
  <c r="X119" i="9" s="1"/>
  <c r="S119" i="9"/>
  <c r="X118" i="9"/>
  <c r="W118" i="9"/>
  <c r="U118" i="9"/>
  <c r="T118" i="9"/>
  <c r="S118" i="9"/>
  <c r="T117" i="9"/>
  <c r="U117" i="9" s="1"/>
  <c r="X117" i="9" s="1"/>
  <c r="S117" i="9"/>
  <c r="W117" i="9" s="1"/>
  <c r="T116" i="9"/>
  <c r="U116" i="9" s="1"/>
  <c r="S116" i="9"/>
  <c r="U115" i="9"/>
  <c r="T115" i="9"/>
  <c r="S115" i="9"/>
  <c r="X115" i="9" s="1"/>
  <c r="X114" i="9"/>
  <c r="U114" i="9"/>
  <c r="T114" i="9"/>
  <c r="S114" i="9"/>
  <c r="W114" i="9" s="1"/>
  <c r="T113" i="9"/>
  <c r="U113" i="9" s="1"/>
  <c r="X113" i="9" s="1"/>
  <c r="S113" i="9"/>
  <c r="W113" i="9" s="1"/>
  <c r="W112" i="9"/>
  <c r="U112" i="9"/>
  <c r="T112" i="9"/>
  <c r="S112" i="9"/>
  <c r="W111" i="9"/>
  <c r="U111" i="9"/>
  <c r="X111" i="9" s="1"/>
  <c r="T111" i="9"/>
  <c r="S111" i="9"/>
  <c r="T110" i="9"/>
  <c r="U110" i="9" s="1"/>
  <c r="S110" i="9"/>
  <c r="T109" i="9"/>
  <c r="U109" i="9" s="1"/>
  <c r="S109" i="9"/>
  <c r="T108" i="9"/>
  <c r="U108" i="9" s="1"/>
  <c r="X108" i="9" s="1"/>
  <c r="S108" i="9"/>
  <c r="W108" i="9" s="1"/>
  <c r="W107" i="9"/>
  <c r="T107" i="9"/>
  <c r="U107" i="9" s="1"/>
  <c r="X107" i="9" s="1"/>
  <c r="S107" i="9"/>
  <c r="X106" i="9"/>
  <c r="W106" i="9"/>
  <c r="U106" i="9"/>
  <c r="T106" i="9"/>
  <c r="S106" i="9"/>
  <c r="T105" i="9"/>
  <c r="U105" i="9" s="1"/>
  <c r="X105" i="9" s="1"/>
  <c r="S105" i="9"/>
  <c r="T104" i="9"/>
  <c r="U104" i="9" s="1"/>
  <c r="S104" i="9"/>
  <c r="U103" i="9"/>
  <c r="T103" i="9"/>
  <c r="S103" i="9"/>
  <c r="X103" i="9" s="1"/>
  <c r="X102" i="9"/>
  <c r="U102" i="9"/>
  <c r="T102" i="9"/>
  <c r="S102" i="9"/>
  <c r="W102" i="9" s="1"/>
  <c r="X101" i="9"/>
  <c r="T101" i="9"/>
  <c r="U101" i="9" s="1"/>
  <c r="S101" i="9"/>
  <c r="W101" i="9" s="1"/>
  <c r="W100" i="9"/>
  <c r="U100" i="9"/>
  <c r="T100" i="9"/>
  <c r="S100" i="9"/>
  <c r="W99" i="9"/>
  <c r="U99" i="9"/>
  <c r="X99" i="9" s="1"/>
  <c r="T99" i="9"/>
  <c r="S99" i="9"/>
  <c r="T98" i="9"/>
  <c r="U98" i="9" s="1"/>
  <c r="S98" i="9"/>
  <c r="T97" i="9"/>
  <c r="U97" i="9" s="1"/>
  <c r="S97" i="9"/>
  <c r="T96" i="9"/>
  <c r="U96" i="9" s="1"/>
  <c r="S96" i="9"/>
  <c r="W96" i="9" s="1"/>
  <c r="W95" i="9"/>
  <c r="T95" i="9"/>
  <c r="U95" i="9" s="1"/>
  <c r="X95" i="9" s="1"/>
  <c r="S95" i="9"/>
  <c r="X94" i="9"/>
  <c r="W94" i="9"/>
  <c r="U94" i="9"/>
  <c r="T94" i="9"/>
  <c r="S94" i="9"/>
  <c r="T93" i="9"/>
  <c r="U93" i="9" s="1"/>
  <c r="X93" i="9" s="1"/>
  <c r="S93" i="9"/>
  <c r="U92" i="9"/>
  <c r="T92" i="9"/>
  <c r="S92" i="9"/>
  <c r="X92" i="9" s="1"/>
  <c r="U91" i="9"/>
  <c r="T91" i="9"/>
  <c r="S91" i="9"/>
  <c r="U90" i="9"/>
  <c r="T90" i="9"/>
  <c r="S90" i="9"/>
  <c r="W90" i="9" s="1"/>
  <c r="X89" i="9"/>
  <c r="T89" i="9"/>
  <c r="U89" i="9" s="1"/>
  <c r="S89" i="9"/>
  <c r="W89" i="9" s="1"/>
  <c r="W88" i="9"/>
  <c r="U88" i="9"/>
  <c r="T88" i="9"/>
  <c r="S88" i="9"/>
  <c r="X88" i="9" s="1"/>
  <c r="W87" i="9"/>
  <c r="U87" i="9"/>
  <c r="X87" i="9" s="1"/>
  <c r="T87" i="9"/>
  <c r="S87" i="9"/>
  <c r="T86" i="9"/>
  <c r="U86" i="9" s="1"/>
  <c r="S86" i="9"/>
  <c r="T85" i="9"/>
  <c r="U85" i="9" s="1"/>
  <c r="S85" i="9"/>
  <c r="T84" i="9"/>
  <c r="U84" i="9" s="1"/>
  <c r="S84" i="9"/>
  <c r="W84" i="9" s="1"/>
  <c r="X83" i="9"/>
  <c r="W83" i="9"/>
  <c r="T83" i="9"/>
  <c r="U83" i="9" s="1"/>
  <c r="S83" i="9"/>
  <c r="X82" i="9"/>
  <c r="W82" i="9"/>
  <c r="U82" i="9"/>
  <c r="T82" i="9"/>
  <c r="S82" i="9"/>
  <c r="T81" i="9"/>
  <c r="U81" i="9" s="1"/>
  <c r="X81" i="9" s="1"/>
  <c r="S81" i="9"/>
  <c r="W81" i="9" s="1"/>
  <c r="U80" i="9"/>
  <c r="T80" i="9"/>
  <c r="S80" i="9"/>
  <c r="U79" i="9"/>
  <c r="T79" i="9"/>
  <c r="S79" i="9"/>
  <c r="U78" i="9"/>
  <c r="T78" i="9"/>
  <c r="S78" i="9"/>
  <c r="W78" i="9" s="1"/>
  <c r="X77" i="9"/>
  <c r="W77" i="9"/>
  <c r="T77" i="9"/>
  <c r="U77" i="9" s="1"/>
  <c r="S77" i="9"/>
  <c r="U76" i="9"/>
  <c r="T76" i="9"/>
  <c r="S76" i="9"/>
  <c r="X76" i="9" s="1"/>
  <c r="T75" i="9"/>
  <c r="W75" i="9" s="1"/>
  <c r="S75" i="9"/>
  <c r="W74" i="9"/>
  <c r="U74" i="9"/>
  <c r="T74" i="9"/>
  <c r="S74" i="9"/>
  <c r="U73" i="9"/>
  <c r="T73" i="9"/>
  <c r="S73" i="9"/>
  <c r="X73" i="9" s="1"/>
  <c r="T72" i="9"/>
  <c r="U72" i="9" s="1"/>
  <c r="S72" i="9"/>
  <c r="W72" i="9" s="1"/>
  <c r="W71" i="9"/>
  <c r="T71" i="9"/>
  <c r="U71" i="9" s="1"/>
  <c r="X71" i="9" s="1"/>
  <c r="S71" i="9"/>
  <c r="W70" i="9"/>
  <c r="U70" i="9"/>
  <c r="X70" i="9" s="1"/>
  <c r="T70" i="9"/>
  <c r="S70" i="9"/>
  <c r="W69" i="9"/>
  <c r="U69" i="9"/>
  <c r="X69" i="9" s="1"/>
  <c r="T69" i="9"/>
  <c r="S69" i="9"/>
  <c r="T68" i="9"/>
  <c r="U68" i="9" s="1"/>
  <c r="S68" i="9"/>
  <c r="U67" i="9"/>
  <c r="T67" i="9"/>
  <c r="S67" i="9"/>
  <c r="X66" i="9"/>
  <c r="W66" i="9"/>
  <c r="U66" i="9"/>
  <c r="T66" i="9"/>
  <c r="S66" i="9"/>
  <c r="T65" i="9"/>
  <c r="U65" i="9" s="1"/>
  <c r="S65" i="9"/>
  <c r="X65" i="9" s="1"/>
  <c r="T64" i="9"/>
  <c r="U64" i="9" s="1"/>
  <c r="S64" i="9"/>
  <c r="X63" i="9"/>
  <c r="W63" i="9"/>
  <c r="U63" i="9"/>
  <c r="T63" i="9"/>
  <c r="S63" i="9"/>
  <c r="W62" i="9"/>
  <c r="U62" i="9"/>
  <c r="T62" i="9"/>
  <c r="S62" i="9"/>
  <c r="W61" i="9"/>
  <c r="U61" i="9"/>
  <c r="X61" i="9" s="1"/>
  <c r="T61" i="9"/>
  <c r="S61" i="9"/>
  <c r="X60" i="9"/>
  <c r="T60" i="9"/>
  <c r="U60" i="9" s="1"/>
  <c r="S60" i="9"/>
  <c r="W60" i="9" s="1"/>
  <c r="X59" i="9"/>
  <c r="U59" i="9"/>
  <c r="T59" i="9"/>
  <c r="S59" i="9"/>
  <c r="W59" i="9" s="1"/>
  <c r="X58" i="9"/>
  <c r="W58" i="9"/>
  <c r="U58" i="9"/>
  <c r="T58" i="9"/>
  <c r="S58" i="9"/>
  <c r="U57" i="9"/>
  <c r="T57" i="9"/>
  <c r="S57" i="9"/>
  <c r="X57" i="9" s="1"/>
  <c r="T56" i="9"/>
  <c r="W56" i="9" s="1"/>
  <c r="S56" i="9"/>
  <c r="T55" i="9"/>
  <c r="U55" i="9" s="1"/>
  <c r="S55" i="9"/>
  <c r="W54" i="9"/>
  <c r="U54" i="9"/>
  <c r="T54" i="9"/>
  <c r="S54" i="9"/>
  <c r="X54" i="9" s="1"/>
  <c r="W53" i="9"/>
  <c r="T53" i="9"/>
  <c r="U53" i="9" s="1"/>
  <c r="X53" i="9" s="1"/>
  <c r="S53" i="9"/>
  <c r="T52" i="9"/>
  <c r="U52" i="9" s="1"/>
  <c r="S52" i="9"/>
  <c r="X52" i="9" s="1"/>
  <c r="T51" i="9"/>
  <c r="W51" i="9" s="1"/>
  <c r="S51" i="9"/>
  <c r="W50" i="9"/>
  <c r="U50" i="9"/>
  <c r="T50" i="9"/>
  <c r="S50" i="9"/>
  <c r="U49" i="9"/>
  <c r="T49" i="9"/>
  <c r="S49" i="9"/>
  <c r="X49" i="9" s="1"/>
  <c r="T48" i="9"/>
  <c r="U48" i="9" s="1"/>
  <c r="S48" i="9"/>
  <c r="W48" i="9" s="1"/>
  <c r="W47" i="9"/>
  <c r="T47" i="9"/>
  <c r="U47" i="9" s="1"/>
  <c r="X47" i="9" s="1"/>
  <c r="S47" i="9"/>
  <c r="W46" i="9"/>
  <c r="U46" i="9"/>
  <c r="X46" i="9" s="1"/>
  <c r="T46" i="9"/>
  <c r="S46" i="9"/>
  <c r="W45" i="9"/>
  <c r="U45" i="9"/>
  <c r="X45" i="9" s="1"/>
  <c r="T45" i="9"/>
  <c r="S45" i="9"/>
  <c r="T44" i="9"/>
  <c r="U44" i="9" s="1"/>
  <c r="S44" i="9"/>
  <c r="X44" i="9" s="1"/>
  <c r="T43" i="9"/>
  <c r="U43" i="9" s="1"/>
  <c r="S43" i="9"/>
  <c r="X42" i="9"/>
  <c r="U42" i="9"/>
  <c r="T42" i="9"/>
  <c r="S42" i="9"/>
  <c r="W42" i="9" s="1"/>
  <c r="X41" i="9"/>
  <c r="U41" i="9"/>
  <c r="T41" i="9"/>
  <c r="S41" i="9"/>
  <c r="W41" i="9" s="1"/>
  <c r="X40" i="9"/>
  <c r="W40" i="9"/>
  <c r="U40" i="9"/>
  <c r="T40" i="9"/>
  <c r="S40" i="9"/>
  <c r="U39" i="9"/>
  <c r="T39" i="9"/>
  <c r="S39" i="9"/>
  <c r="X39" i="9" s="1"/>
  <c r="T38" i="9"/>
  <c r="W38" i="9" s="1"/>
  <c r="S38" i="9"/>
  <c r="T37" i="9"/>
  <c r="U37" i="9" s="1"/>
  <c r="S37" i="9"/>
  <c r="T36" i="9"/>
  <c r="U36" i="9" s="1"/>
  <c r="S36" i="9"/>
  <c r="X36" i="9" s="1"/>
  <c r="W35" i="9"/>
  <c r="T35" i="9"/>
  <c r="U35" i="9" s="1"/>
  <c r="X35" i="9" s="1"/>
  <c r="S35" i="9"/>
  <c r="W34" i="9"/>
  <c r="U34" i="9"/>
  <c r="T34" i="9"/>
  <c r="S34" i="9"/>
  <c r="X34" i="9" s="1"/>
  <c r="W33" i="9"/>
  <c r="U33" i="9"/>
  <c r="X33" i="9" s="1"/>
  <c r="T33" i="9"/>
  <c r="S33" i="9"/>
  <c r="T32" i="9"/>
  <c r="U32" i="9" s="1"/>
  <c r="S32" i="9"/>
  <c r="X32" i="9" s="1"/>
  <c r="T31" i="9"/>
  <c r="U31" i="9" s="1"/>
  <c r="S31" i="9"/>
  <c r="X31" i="9" s="1"/>
  <c r="X30" i="9"/>
  <c r="U30" i="9"/>
  <c r="T30" i="9"/>
  <c r="S30" i="9"/>
  <c r="W30" i="9" s="1"/>
  <c r="X29" i="9"/>
  <c r="U29" i="9"/>
  <c r="T29" i="9"/>
  <c r="S29" i="9"/>
  <c r="W29" i="9" s="1"/>
  <c r="X28" i="9"/>
  <c r="W28" i="9"/>
  <c r="U28" i="9"/>
  <c r="T28" i="9"/>
  <c r="S28" i="9"/>
  <c r="U27" i="9"/>
  <c r="T27" i="9"/>
  <c r="S27" i="9"/>
  <c r="X27" i="9" s="1"/>
  <c r="T26" i="9"/>
  <c r="W26" i="9" s="1"/>
  <c r="S26" i="9"/>
  <c r="T25" i="9"/>
  <c r="U25" i="9" s="1"/>
  <c r="S25" i="9"/>
  <c r="X25" i="9" s="1"/>
  <c r="T24" i="9"/>
  <c r="U24" i="9" s="1"/>
  <c r="S24" i="9"/>
  <c r="X24" i="9" s="1"/>
  <c r="W23" i="9"/>
  <c r="T23" i="9"/>
  <c r="U23" i="9" s="1"/>
  <c r="X23" i="9" s="1"/>
  <c r="S23" i="9"/>
  <c r="W22" i="9"/>
  <c r="U22" i="9"/>
  <c r="T22" i="9"/>
  <c r="S22" i="9"/>
  <c r="X22" i="9" s="1"/>
  <c r="W21" i="9"/>
  <c r="U21" i="9"/>
  <c r="X21" i="9" s="1"/>
  <c r="T21" i="9"/>
  <c r="S21" i="9"/>
  <c r="T20" i="9"/>
  <c r="U20" i="9" s="1"/>
  <c r="S20" i="9"/>
  <c r="T19" i="9"/>
  <c r="U19" i="9" s="1"/>
  <c r="S19" i="9"/>
  <c r="X18" i="9"/>
  <c r="U18" i="9"/>
  <c r="T18" i="9"/>
  <c r="S18" i="9"/>
  <c r="W18" i="9" s="1"/>
  <c r="X17" i="9"/>
  <c r="U17" i="9"/>
  <c r="T17" i="9"/>
  <c r="S17" i="9"/>
  <c r="W17" i="9" s="1"/>
  <c r="X16" i="9"/>
  <c r="W16" i="9"/>
  <c r="U16" i="9"/>
  <c r="T16" i="9"/>
  <c r="S16" i="9"/>
  <c r="U15" i="9"/>
  <c r="T15" i="9"/>
  <c r="S15" i="9"/>
  <c r="X15" i="9" s="1"/>
  <c r="T14" i="9"/>
  <c r="W14" i="9" s="1"/>
  <c r="S14" i="9"/>
  <c r="T13" i="9"/>
  <c r="U13" i="9" s="1"/>
  <c r="S13" i="9"/>
  <c r="X13" i="9" s="1"/>
  <c r="T12" i="9"/>
  <c r="U12" i="9" s="1"/>
  <c r="S12" i="9"/>
  <c r="W11" i="9"/>
  <c r="T11" i="9"/>
  <c r="U11" i="9" s="1"/>
  <c r="X11" i="9" s="1"/>
  <c r="S11" i="9"/>
  <c r="W10" i="9"/>
  <c r="U10" i="9"/>
  <c r="T10" i="9"/>
  <c r="S10" i="9"/>
  <c r="X10" i="9" s="1"/>
  <c r="F10" i="9"/>
  <c r="J10" i="9" s="1"/>
  <c r="G10" i="9"/>
  <c r="H10" i="9" s="1"/>
  <c r="K10" i="9" s="1"/>
  <c r="F11" i="9"/>
  <c r="G11" i="9"/>
  <c r="F12" i="9"/>
  <c r="G12" i="9"/>
  <c r="H12" i="9"/>
  <c r="K12" i="9" s="1"/>
  <c r="J12" i="9"/>
  <c r="F13" i="9"/>
  <c r="G13" i="9"/>
  <c r="H13" i="9"/>
  <c r="J13" i="9"/>
  <c r="K13" i="9"/>
  <c r="F14" i="9"/>
  <c r="G14" i="9"/>
  <c r="H14" i="9" s="1"/>
  <c r="F15" i="9"/>
  <c r="G15" i="9"/>
  <c r="H15" i="9" s="1"/>
  <c r="K15" i="9" s="1"/>
  <c r="J15" i="9"/>
  <c r="F16" i="9"/>
  <c r="G16" i="9"/>
  <c r="H16" i="9" s="1"/>
  <c r="J16" i="9"/>
  <c r="F17" i="9"/>
  <c r="J17" i="9" s="1"/>
  <c r="G17" i="9"/>
  <c r="H17" i="9" s="1"/>
  <c r="F18" i="9"/>
  <c r="K18" i="9" s="1"/>
  <c r="G18" i="9"/>
  <c r="H18" i="9"/>
  <c r="J18" i="9"/>
  <c r="F19" i="9"/>
  <c r="G19" i="9"/>
  <c r="H19" i="9"/>
  <c r="F20" i="9"/>
  <c r="G20" i="9"/>
  <c r="H20" i="9"/>
  <c r="J20" i="9"/>
  <c r="K20" i="9"/>
  <c r="F21" i="9"/>
  <c r="J21" i="9" s="1"/>
  <c r="G21" i="9"/>
  <c r="H21" i="9"/>
  <c r="F22" i="9"/>
  <c r="J22" i="9" s="1"/>
  <c r="G22" i="9"/>
  <c r="H22" i="9" s="1"/>
  <c r="K22" i="9" s="1"/>
  <c r="F23" i="9"/>
  <c r="G23" i="9"/>
  <c r="F24" i="9"/>
  <c r="J24" i="9" s="1"/>
  <c r="G24" i="9"/>
  <c r="H24" i="9" s="1"/>
  <c r="F25" i="9"/>
  <c r="G25" i="9"/>
  <c r="H25" i="9" s="1"/>
  <c r="K25" i="9" s="1"/>
  <c r="J25" i="9"/>
  <c r="F26" i="9"/>
  <c r="J26" i="9" s="1"/>
  <c r="G26" i="9"/>
  <c r="H26" i="9" s="1"/>
  <c r="F27" i="9"/>
  <c r="K27" i="9" s="1"/>
  <c r="G27" i="9"/>
  <c r="H27" i="9" s="1"/>
  <c r="J27" i="9"/>
  <c r="F28" i="9"/>
  <c r="K28" i="9" s="1"/>
  <c r="G28" i="9"/>
  <c r="H28" i="9" s="1"/>
  <c r="J28" i="9"/>
  <c r="F29" i="9"/>
  <c r="J29" i="9" s="1"/>
  <c r="G29" i="9"/>
  <c r="H29" i="9" s="1"/>
  <c r="F30" i="9"/>
  <c r="J30" i="9" s="1"/>
  <c r="G30" i="9"/>
  <c r="H30" i="9"/>
  <c r="F31" i="9"/>
  <c r="G31" i="9"/>
  <c r="H31" i="9"/>
  <c r="F32" i="9"/>
  <c r="G32" i="9"/>
  <c r="H32" i="9"/>
  <c r="J32" i="9"/>
  <c r="K32" i="9"/>
  <c r="F33" i="9"/>
  <c r="J33" i="9" s="1"/>
  <c r="G33" i="9"/>
  <c r="H33" i="9"/>
  <c r="F34" i="9"/>
  <c r="G34" i="9"/>
  <c r="H34" i="9"/>
  <c r="J34" i="9"/>
  <c r="K34" i="9"/>
  <c r="F35" i="9"/>
  <c r="G35" i="9"/>
  <c r="F36" i="9"/>
  <c r="J36" i="9" s="1"/>
  <c r="G36" i="9"/>
  <c r="H36" i="9" s="1"/>
  <c r="K36" i="9" s="1"/>
  <c r="F37" i="9"/>
  <c r="G37" i="9"/>
  <c r="H37" i="9" s="1"/>
  <c r="K37" i="9" s="1"/>
  <c r="J37" i="9"/>
  <c r="F38" i="9"/>
  <c r="G38" i="9"/>
  <c r="H38" i="9" s="1"/>
  <c r="F39" i="9"/>
  <c r="G39" i="9"/>
  <c r="H39" i="9" s="1"/>
  <c r="K39" i="9" s="1"/>
  <c r="J39" i="9"/>
  <c r="F40" i="9"/>
  <c r="K40" i="9" s="1"/>
  <c r="G40" i="9"/>
  <c r="H40" i="9"/>
  <c r="J40" i="9"/>
  <c r="F41" i="9"/>
  <c r="J41" i="9" s="1"/>
  <c r="G41" i="9"/>
  <c r="H41" i="9" s="1"/>
  <c r="F42" i="9"/>
  <c r="J42" i="9" s="1"/>
  <c r="G42" i="9"/>
  <c r="H42" i="9"/>
  <c r="K42" i="9" s="1"/>
  <c r="F43" i="9"/>
  <c r="G43" i="9"/>
  <c r="H43" i="9"/>
  <c r="F44" i="9"/>
  <c r="J44" i="9" s="1"/>
  <c r="G44" i="9"/>
  <c r="H44" i="9"/>
  <c r="K44" i="9"/>
  <c r="F45" i="9"/>
  <c r="J45" i="9" s="1"/>
  <c r="G45" i="9"/>
  <c r="H45" i="9"/>
  <c r="F46" i="9"/>
  <c r="J46" i="9" s="1"/>
  <c r="G46" i="9"/>
  <c r="H46" i="9"/>
  <c r="K46" i="9"/>
  <c r="F47" i="9"/>
  <c r="G47" i="9"/>
  <c r="F48" i="9"/>
  <c r="J48" i="9" s="1"/>
  <c r="G48" i="9"/>
  <c r="H48" i="9" s="1"/>
  <c r="K48" i="9" s="1"/>
  <c r="F49" i="9"/>
  <c r="G49" i="9"/>
  <c r="H49" i="9" s="1"/>
  <c r="K49" i="9" s="1"/>
  <c r="J49" i="9"/>
  <c r="F50" i="9"/>
  <c r="G50" i="9"/>
  <c r="H50" i="9" s="1"/>
  <c r="F51" i="9"/>
  <c r="G51" i="9"/>
  <c r="H51" i="9" s="1"/>
  <c r="J51" i="9"/>
  <c r="F52" i="9"/>
  <c r="K52" i="9" s="1"/>
  <c r="G52" i="9"/>
  <c r="H52" i="9"/>
  <c r="J52" i="9"/>
  <c r="F53" i="9"/>
  <c r="J53" i="9" s="1"/>
  <c r="G53" i="9"/>
  <c r="H53" i="9" s="1"/>
  <c r="F54" i="9"/>
  <c r="G54" i="9"/>
  <c r="H54" i="9"/>
  <c r="K54" i="9" s="1"/>
  <c r="J54" i="9"/>
  <c r="F55" i="9"/>
  <c r="G55" i="9"/>
  <c r="H55" i="9"/>
  <c r="F56" i="9"/>
  <c r="J56" i="9" s="1"/>
  <c r="G56" i="9"/>
  <c r="H56" i="9"/>
  <c r="K56" i="9"/>
  <c r="F57" i="9"/>
  <c r="J57" i="9" s="1"/>
  <c r="G57" i="9"/>
  <c r="H57" i="9"/>
  <c r="F58" i="9"/>
  <c r="G58" i="9"/>
  <c r="H58" i="9"/>
  <c r="J58" i="9"/>
  <c r="K58" i="9"/>
  <c r="F59" i="9"/>
  <c r="G59" i="9"/>
  <c r="F60" i="9"/>
  <c r="J60" i="9" s="1"/>
  <c r="G60" i="9"/>
  <c r="H60" i="9" s="1"/>
  <c r="K60" i="9" s="1"/>
  <c r="F61" i="9"/>
  <c r="G61" i="9"/>
  <c r="H61" i="9" s="1"/>
  <c r="K61" i="9" s="1"/>
  <c r="J61" i="9"/>
  <c r="F62" i="9"/>
  <c r="G62" i="9"/>
  <c r="H62" i="9" s="1"/>
  <c r="F63" i="9"/>
  <c r="K63" i="9" s="1"/>
  <c r="G63" i="9"/>
  <c r="H63" i="9" s="1"/>
  <c r="J63" i="9"/>
  <c r="F64" i="9"/>
  <c r="K64" i="9" s="1"/>
  <c r="G64" i="9"/>
  <c r="H64" i="9"/>
  <c r="F65" i="9"/>
  <c r="J65" i="9" s="1"/>
  <c r="G65" i="9"/>
  <c r="H65" i="9"/>
  <c r="F66" i="9"/>
  <c r="G66" i="9"/>
  <c r="H66" i="9"/>
  <c r="K66" i="9" s="1"/>
  <c r="J66" i="9"/>
  <c r="F67" i="9"/>
  <c r="G67" i="9"/>
  <c r="H67" i="9"/>
  <c r="F68" i="9"/>
  <c r="J68" i="9" s="1"/>
  <c r="G68" i="9"/>
  <c r="H68" i="9" s="1"/>
  <c r="K68" i="9"/>
  <c r="F69" i="9"/>
  <c r="J69" i="9" s="1"/>
  <c r="G69" i="9"/>
  <c r="H69" i="9"/>
  <c r="F70" i="9"/>
  <c r="G70" i="9"/>
  <c r="H70" i="9" s="1"/>
  <c r="K70" i="9" s="1"/>
  <c r="F71" i="9"/>
  <c r="G71" i="9"/>
  <c r="F72" i="9"/>
  <c r="G72" i="9"/>
  <c r="H72" i="9" s="1"/>
  <c r="K72" i="9" s="1"/>
  <c r="F73" i="9"/>
  <c r="G73" i="9"/>
  <c r="H73" i="9"/>
  <c r="J73" i="9"/>
  <c r="K73" i="9"/>
  <c r="F74" i="9"/>
  <c r="G74" i="9"/>
  <c r="H74" i="9" s="1"/>
  <c r="F75" i="9"/>
  <c r="J75" i="9" s="1"/>
  <c r="G75" i="9"/>
  <c r="H75" i="9"/>
  <c r="K75" i="9" s="1"/>
  <c r="F76" i="9"/>
  <c r="G76" i="9"/>
  <c r="H76" i="9"/>
  <c r="F77" i="9"/>
  <c r="J77" i="9" s="1"/>
  <c r="G77" i="9"/>
  <c r="H77" i="9" s="1"/>
  <c r="K77" i="9" s="1"/>
  <c r="F78" i="9"/>
  <c r="G78" i="9"/>
  <c r="H78" i="9"/>
  <c r="K78" i="9" s="1"/>
  <c r="J78" i="9"/>
  <c r="F79" i="9"/>
  <c r="G79" i="9"/>
  <c r="H79" i="9"/>
  <c r="F80" i="9"/>
  <c r="J80" i="9" s="1"/>
  <c r="G80" i="9"/>
  <c r="H80" i="9" s="1"/>
  <c r="K80" i="9"/>
  <c r="F81" i="9"/>
  <c r="J81" i="9" s="1"/>
  <c r="G81" i="9"/>
  <c r="H81" i="9"/>
  <c r="F82" i="9"/>
  <c r="G82" i="9"/>
  <c r="H82" i="9" s="1"/>
  <c r="J82" i="9"/>
  <c r="F83" i="9"/>
  <c r="G83" i="9"/>
  <c r="F84" i="9"/>
  <c r="G84" i="9"/>
  <c r="H84" i="9" s="1"/>
  <c r="K84" i="9" s="1"/>
  <c r="F85" i="9"/>
  <c r="K85" i="9" s="1"/>
  <c r="G85" i="9"/>
  <c r="H85" i="9" s="1"/>
  <c r="J85" i="9"/>
  <c r="F86" i="9"/>
  <c r="G86" i="9"/>
  <c r="H86" i="9" s="1"/>
  <c r="F87" i="9"/>
  <c r="J87" i="9" s="1"/>
  <c r="G87" i="9"/>
  <c r="H87" i="9"/>
  <c r="F88" i="9"/>
  <c r="K88" i="9" s="1"/>
  <c r="G88" i="9"/>
  <c r="H88" i="9"/>
  <c r="F89" i="9"/>
  <c r="J89" i="9" s="1"/>
  <c r="G89" i="9"/>
  <c r="H89" i="9" s="1"/>
  <c r="K89" i="9" s="1"/>
  <c r="F90" i="9"/>
  <c r="G90" i="9"/>
  <c r="H90" i="9"/>
  <c r="K90" i="9" s="1"/>
  <c r="J90" i="9"/>
  <c r="F91" i="9"/>
  <c r="G91" i="9"/>
  <c r="H91" i="9"/>
  <c r="F92" i="9"/>
  <c r="J92" i="9" s="1"/>
  <c r="G92" i="9"/>
  <c r="H92" i="9" s="1"/>
  <c r="K92" i="9" s="1"/>
  <c r="F93" i="9"/>
  <c r="J93" i="9" s="1"/>
  <c r="G93" i="9"/>
  <c r="H93" i="9"/>
  <c r="F94" i="9"/>
  <c r="G94" i="9"/>
  <c r="H94" i="9" s="1"/>
  <c r="J94" i="9"/>
  <c r="F95" i="9"/>
  <c r="G95" i="9"/>
  <c r="F96" i="9"/>
  <c r="K96" i="9" s="1"/>
  <c r="G96" i="9"/>
  <c r="H96" i="9" s="1"/>
  <c r="F97" i="9"/>
  <c r="G97" i="9"/>
  <c r="H97" i="9" s="1"/>
  <c r="J97" i="9"/>
  <c r="F98" i="9"/>
  <c r="J98" i="9" s="1"/>
  <c r="G98" i="9"/>
  <c r="H98" i="9" s="1"/>
  <c r="F99" i="9"/>
  <c r="J99" i="9" s="1"/>
  <c r="G99" i="9"/>
  <c r="H99" i="9"/>
  <c r="F100" i="9"/>
  <c r="G100" i="9"/>
  <c r="H100" i="9"/>
  <c r="F101" i="9"/>
  <c r="J101" i="9" s="1"/>
  <c r="G101" i="9"/>
  <c r="H101" i="9"/>
  <c r="K101" i="9"/>
  <c r="F102" i="9"/>
  <c r="G102" i="9"/>
  <c r="H102" i="9"/>
  <c r="K102" i="9" s="1"/>
  <c r="J102" i="9"/>
  <c r="F103" i="9"/>
  <c r="G103" i="9"/>
  <c r="H103" i="9"/>
  <c r="F104" i="9"/>
  <c r="J104" i="9" s="1"/>
  <c r="G104" i="9"/>
  <c r="H104" i="9" s="1"/>
  <c r="K104" i="9"/>
  <c r="F105" i="9"/>
  <c r="J105" i="9" s="1"/>
  <c r="G105" i="9"/>
  <c r="H105" i="9"/>
  <c r="K105" i="9" s="1"/>
  <c r="F106" i="9"/>
  <c r="G106" i="9"/>
  <c r="H106" i="9"/>
  <c r="K106" i="9" s="1"/>
  <c r="J106" i="9"/>
  <c r="F107" i="9"/>
  <c r="G107" i="9"/>
  <c r="F108" i="9"/>
  <c r="J108" i="9" s="1"/>
  <c r="G108" i="9"/>
  <c r="H108" i="9" s="1"/>
  <c r="K108" i="9" s="1"/>
  <c r="F109" i="9"/>
  <c r="G109" i="9"/>
  <c r="H109" i="9" s="1"/>
  <c r="J109" i="9"/>
  <c r="F110" i="9"/>
  <c r="G110" i="9"/>
  <c r="H110" i="9" s="1"/>
  <c r="F111" i="9"/>
  <c r="K111" i="9" s="1"/>
  <c r="G111" i="9"/>
  <c r="H111" i="9"/>
  <c r="J111" i="9"/>
  <c r="F112" i="9"/>
  <c r="K112" i="9" s="1"/>
  <c r="G112" i="9"/>
  <c r="H112" i="9"/>
  <c r="F113" i="9"/>
  <c r="J113" i="9" s="1"/>
  <c r="G113" i="9"/>
  <c r="H113" i="9" s="1"/>
  <c r="K113" i="9" s="1"/>
  <c r="F114" i="9"/>
  <c r="J114" i="9" s="1"/>
  <c r="G114" i="9"/>
  <c r="H114" i="9"/>
  <c r="K114" i="9" s="1"/>
  <c r="F115" i="9"/>
  <c r="G115" i="9"/>
  <c r="H115" i="9"/>
  <c r="F116" i="9"/>
  <c r="J116" i="9" s="1"/>
  <c r="G116" i="9"/>
  <c r="H116" i="9" s="1"/>
  <c r="K116" i="9"/>
  <c r="F117" i="9"/>
  <c r="G117" i="9"/>
  <c r="J117" i="9" s="1"/>
  <c r="H117" i="9"/>
  <c r="K117" i="9" s="1"/>
  <c r="F118" i="9"/>
  <c r="K118" i="9" s="1"/>
  <c r="G118" i="9"/>
  <c r="H118" i="9"/>
  <c r="J118" i="9"/>
  <c r="F119" i="9"/>
  <c r="G119" i="9"/>
  <c r="F120" i="9"/>
  <c r="J120" i="9" s="1"/>
  <c r="G120" i="9"/>
  <c r="H120" i="9" s="1"/>
  <c r="K120" i="9" s="1"/>
  <c r="F121" i="9"/>
  <c r="G121" i="9"/>
  <c r="H121" i="9" s="1"/>
  <c r="J121" i="9"/>
  <c r="F122" i="9"/>
  <c r="G122" i="9"/>
  <c r="H122" i="9" s="1"/>
  <c r="F123" i="9"/>
  <c r="K123" i="9" s="1"/>
  <c r="G123" i="9"/>
  <c r="H123" i="9"/>
  <c r="J123" i="9"/>
  <c r="F124" i="9"/>
  <c r="K124" i="9" s="1"/>
  <c r="G124" i="9"/>
  <c r="H124" i="9"/>
  <c r="F125" i="9"/>
  <c r="J125" i="9" s="1"/>
  <c r="G125" i="9"/>
  <c r="H125" i="9" s="1"/>
  <c r="K125" i="9" s="1"/>
  <c r="F126" i="9"/>
  <c r="J126" i="9" s="1"/>
  <c r="G126" i="9"/>
  <c r="H126" i="9"/>
  <c r="K126" i="9" s="1"/>
  <c r="F127" i="9"/>
  <c r="G127" i="9"/>
  <c r="H127" i="9"/>
  <c r="F128" i="9"/>
  <c r="J128" i="9" s="1"/>
  <c r="G128" i="9"/>
  <c r="H128" i="9" s="1"/>
  <c r="K128" i="9"/>
  <c r="F129" i="9"/>
  <c r="J129" i="9" s="1"/>
  <c r="G129" i="9"/>
  <c r="H129" i="9"/>
  <c r="K129" i="9" s="1"/>
  <c r="F130" i="9"/>
  <c r="G130" i="9"/>
  <c r="H130" i="9" s="1"/>
  <c r="K130" i="9" s="1"/>
  <c r="J130" i="9"/>
  <c r="F131" i="9"/>
  <c r="G131" i="9"/>
  <c r="F132" i="9"/>
  <c r="J132" i="9" s="1"/>
  <c r="G132" i="9"/>
  <c r="H132" i="9" s="1"/>
  <c r="F133" i="9"/>
  <c r="K133" i="9" s="1"/>
  <c r="G133" i="9"/>
  <c r="H133" i="9" s="1"/>
  <c r="J133" i="9"/>
  <c r="F134" i="9"/>
  <c r="G134" i="9"/>
  <c r="H134" i="9" s="1"/>
  <c r="F135" i="9"/>
  <c r="K135" i="9" s="1"/>
  <c r="G135" i="9"/>
  <c r="H135" i="9"/>
  <c r="J135" i="9"/>
  <c r="F136" i="9"/>
  <c r="G136" i="9"/>
  <c r="H136" i="9"/>
  <c r="F137" i="9"/>
  <c r="J137" i="9" s="1"/>
  <c r="G137" i="9"/>
  <c r="H137" i="9" s="1"/>
  <c r="K137" i="9" s="1"/>
  <c r="F138" i="9"/>
  <c r="J138" i="9" s="1"/>
  <c r="G138" i="9"/>
  <c r="H138" i="9"/>
  <c r="K138" i="9" s="1"/>
  <c r="F139" i="9"/>
  <c r="G139" i="9"/>
  <c r="H139" i="9"/>
  <c r="F140" i="9"/>
  <c r="J140" i="9" s="1"/>
  <c r="G140" i="9"/>
  <c r="H140" i="9" s="1"/>
  <c r="K140" i="9" s="1"/>
  <c r="F141" i="9"/>
  <c r="G141" i="9"/>
  <c r="J141" i="9" s="1"/>
  <c r="H141" i="9"/>
  <c r="K141" i="9" s="1"/>
  <c r="F142" i="9"/>
  <c r="G142" i="9"/>
  <c r="H142" i="9" s="1"/>
  <c r="K142" i="9" s="1"/>
  <c r="J142" i="9"/>
  <c r="F143" i="9"/>
  <c r="G143" i="9"/>
  <c r="F144" i="9"/>
  <c r="K144" i="9" s="1"/>
  <c r="G144" i="9"/>
  <c r="H144" i="9" s="1"/>
  <c r="F145" i="9"/>
  <c r="G145" i="9"/>
  <c r="H145" i="9" s="1"/>
  <c r="J145" i="9"/>
  <c r="F146" i="9"/>
  <c r="G146" i="9"/>
  <c r="H146" i="9" s="1"/>
  <c r="F147" i="9"/>
  <c r="J147" i="9" s="1"/>
  <c r="G147" i="9"/>
  <c r="H147" i="9"/>
  <c r="F148" i="9"/>
  <c r="G148" i="9"/>
  <c r="H148" i="9"/>
  <c r="F149" i="9"/>
  <c r="J149" i="9" s="1"/>
  <c r="G149" i="9"/>
  <c r="H149" i="9" s="1"/>
  <c r="K149" i="9" s="1"/>
  <c r="F150" i="9"/>
  <c r="J150" i="9" s="1"/>
  <c r="G150" i="9"/>
  <c r="H150" i="9"/>
  <c r="K150" i="9" s="1"/>
  <c r="F151" i="9"/>
  <c r="G151" i="9"/>
  <c r="H151" i="9"/>
  <c r="F152" i="9"/>
  <c r="J152" i="9" s="1"/>
  <c r="G152" i="9"/>
  <c r="H152" i="9" s="1"/>
  <c r="K152" i="9"/>
  <c r="F153" i="9"/>
  <c r="G153" i="9"/>
  <c r="J153" i="9" s="1"/>
  <c r="H153" i="9"/>
  <c r="K153" i="9" s="1"/>
  <c r="F154" i="9"/>
  <c r="G154" i="9"/>
  <c r="H154" i="9" s="1"/>
  <c r="K154" i="9" s="1"/>
  <c r="J154" i="9"/>
  <c r="F155" i="9"/>
  <c r="G155" i="9"/>
  <c r="F156" i="9"/>
  <c r="K156" i="9" s="1"/>
  <c r="G156" i="9"/>
  <c r="H156" i="9" s="1"/>
  <c r="J156" i="9"/>
  <c r="F157" i="9"/>
  <c r="K157" i="9" s="1"/>
  <c r="G157" i="9"/>
  <c r="H157" i="9" s="1"/>
  <c r="J157" i="9"/>
  <c r="F158" i="9"/>
  <c r="G158" i="9"/>
  <c r="H158" i="9" s="1"/>
  <c r="F159" i="9"/>
  <c r="J159" i="9" s="1"/>
  <c r="G159" i="9"/>
  <c r="H159" i="9"/>
  <c r="F160" i="9"/>
  <c r="K160" i="9" s="1"/>
  <c r="G160" i="9"/>
  <c r="H160" i="9"/>
  <c r="J160" i="9"/>
  <c r="F161" i="9"/>
  <c r="J161" i="9" s="1"/>
  <c r="G161" i="9"/>
  <c r="H161" i="9"/>
  <c r="K161" i="9"/>
  <c r="F162" i="9"/>
  <c r="J162" i="9" s="1"/>
  <c r="G162" i="9"/>
  <c r="H162" i="9"/>
  <c r="K162" i="9" s="1"/>
  <c r="F163" i="9"/>
  <c r="G163" i="9"/>
  <c r="H163" i="9"/>
  <c r="F164" i="9"/>
  <c r="J164" i="9" s="1"/>
  <c r="G164" i="9"/>
  <c r="H164" i="9" s="1"/>
  <c r="K164" i="9" s="1"/>
  <c r="F165" i="9"/>
  <c r="G165" i="9"/>
  <c r="J165" i="9" s="1"/>
  <c r="H165" i="9"/>
  <c r="K165" i="9" s="1"/>
  <c r="F166" i="9"/>
  <c r="G166" i="9"/>
  <c r="H166" i="9" s="1"/>
  <c r="K166" i="9" s="1"/>
  <c r="J166" i="9"/>
  <c r="F167" i="9"/>
  <c r="G167" i="9"/>
  <c r="F168" i="9"/>
  <c r="J168" i="9" s="1"/>
  <c r="G168" i="9"/>
  <c r="H168" i="9" s="1"/>
  <c r="F169" i="9"/>
  <c r="K169" i="9" s="1"/>
  <c r="G169" i="9"/>
  <c r="H169" i="9" s="1"/>
  <c r="J169" i="9"/>
  <c r="F170" i="9"/>
  <c r="G170" i="9"/>
  <c r="H170" i="9" s="1"/>
  <c r="F171" i="9"/>
  <c r="K171" i="9" s="1"/>
  <c r="G171" i="9"/>
  <c r="H171" i="9"/>
  <c r="J171" i="9"/>
  <c r="F172" i="9"/>
  <c r="G172" i="9"/>
  <c r="H172" i="9"/>
  <c r="F173" i="9"/>
  <c r="J173" i="9" s="1"/>
  <c r="G173" i="9"/>
  <c r="H173" i="9" s="1"/>
  <c r="K173" i="9" s="1"/>
  <c r="F174" i="9"/>
  <c r="J174" i="9" s="1"/>
  <c r="G174" i="9"/>
  <c r="H174" i="9"/>
  <c r="F175" i="9"/>
  <c r="G175" i="9"/>
  <c r="H175" i="9"/>
  <c r="F176" i="9"/>
  <c r="J176" i="9" s="1"/>
  <c r="G176" i="9"/>
  <c r="H176" i="9" s="1"/>
  <c r="K176" i="9"/>
  <c r="F177" i="9"/>
  <c r="G177" i="9"/>
  <c r="J177" i="9" s="1"/>
  <c r="H177" i="9"/>
  <c r="K177" i="9" s="1"/>
  <c r="F178" i="9"/>
  <c r="G178" i="9"/>
  <c r="H178" i="9" s="1"/>
  <c r="K178" i="9" s="1"/>
  <c r="J178" i="9"/>
  <c r="F179" i="9"/>
  <c r="G179" i="9"/>
  <c r="F180" i="9"/>
  <c r="J180" i="9" s="1"/>
  <c r="G180" i="9"/>
  <c r="H180" i="9" s="1"/>
  <c r="F181" i="9"/>
  <c r="K181" i="9" s="1"/>
  <c r="G181" i="9"/>
  <c r="H181" i="9" s="1"/>
  <c r="J181" i="9"/>
  <c r="F182" i="9"/>
  <c r="G182" i="9"/>
  <c r="F183" i="9"/>
  <c r="K183" i="9" s="1"/>
  <c r="G183" i="9"/>
  <c r="H183" i="9"/>
  <c r="J183" i="9"/>
  <c r="F184" i="9"/>
  <c r="K184" i="9" s="1"/>
  <c r="G184" i="9"/>
  <c r="H184" i="9"/>
  <c r="J184" i="9"/>
  <c r="F185" i="9"/>
  <c r="J185" i="9" s="1"/>
  <c r="G185" i="9"/>
  <c r="H185" i="9"/>
  <c r="K185" i="9"/>
  <c r="F186" i="9"/>
  <c r="J186" i="9" s="1"/>
  <c r="G186" i="9"/>
  <c r="H186" i="9"/>
  <c r="F187" i="9"/>
  <c r="G187" i="9"/>
  <c r="H187" i="9"/>
  <c r="F188" i="9"/>
  <c r="J188" i="9" s="1"/>
  <c r="G188" i="9"/>
  <c r="H188" i="9" s="1"/>
  <c r="K188" i="9" s="1"/>
  <c r="F189" i="9"/>
  <c r="G189" i="9"/>
  <c r="J189" i="9" s="1"/>
  <c r="H189" i="9"/>
  <c r="K189" i="9" s="1"/>
  <c r="F190" i="9"/>
  <c r="G190" i="9"/>
  <c r="H190" i="9" s="1"/>
  <c r="K190" i="9" s="1"/>
  <c r="J190" i="9"/>
  <c r="F191" i="9"/>
  <c r="G191" i="9"/>
  <c r="F192" i="9"/>
  <c r="J192" i="9" s="1"/>
  <c r="G192" i="9"/>
  <c r="H192" i="9" s="1"/>
  <c r="F193" i="9"/>
  <c r="K193" i="9" s="1"/>
  <c r="G193" i="9"/>
  <c r="H193" i="9" s="1"/>
  <c r="J193" i="9"/>
  <c r="F194" i="9"/>
  <c r="G194" i="9"/>
  <c r="F195" i="9"/>
  <c r="K195" i="9" s="1"/>
  <c r="G195" i="9"/>
  <c r="H195" i="9"/>
  <c r="J195" i="9"/>
  <c r="F196" i="9"/>
  <c r="G196" i="9"/>
  <c r="H196" i="9"/>
  <c r="F197" i="9"/>
  <c r="J197" i="9" s="1"/>
  <c r="G197" i="9"/>
  <c r="H197" i="9"/>
  <c r="K197" i="9"/>
  <c r="F198" i="9"/>
  <c r="J198" i="9" s="1"/>
  <c r="G198" i="9"/>
  <c r="H198" i="9"/>
  <c r="K198" i="9" s="1"/>
  <c r="F199" i="9"/>
  <c r="G199" i="9"/>
  <c r="H199" i="9"/>
  <c r="F200" i="9"/>
  <c r="J200" i="9" s="1"/>
  <c r="G200" i="9"/>
  <c r="H200" i="9" s="1"/>
  <c r="K200" i="9" s="1"/>
  <c r="F201" i="9"/>
  <c r="G201" i="9"/>
  <c r="J201" i="9" s="1"/>
  <c r="H201" i="9"/>
  <c r="K201" i="9" s="1"/>
  <c r="F202" i="9"/>
  <c r="G202" i="9"/>
  <c r="H202" i="9" s="1"/>
  <c r="K202" i="9" s="1"/>
  <c r="J202" i="9"/>
  <c r="F203" i="9"/>
  <c r="G203" i="9"/>
  <c r="F204" i="9"/>
  <c r="J204" i="9" s="1"/>
  <c r="G204" i="9"/>
  <c r="H204" i="9" s="1"/>
  <c r="F205" i="9"/>
  <c r="G205" i="9"/>
  <c r="H205" i="9" s="1"/>
  <c r="J205" i="9"/>
  <c r="F206" i="9"/>
  <c r="J206" i="9" s="1"/>
  <c r="G206" i="9"/>
  <c r="H206" i="9" s="1"/>
  <c r="F207" i="9"/>
  <c r="K207" i="9" s="1"/>
  <c r="G207" i="9"/>
  <c r="H207" i="9"/>
  <c r="J207" i="9"/>
  <c r="F208" i="9"/>
  <c r="K208" i="9" s="1"/>
  <c r="G208" i="9"/>
  <c r="H208" i="9"/>
  <c r="F209" i="9"/>
  <c r="J209" i="9" s="1"/>
  <c r="G209" i="9"/>
  <c r="H209" i="9" s="1"/>
  <c r="K209" i="9" s="1"/>
  <c r="F210" i="9"/>
  <c r="J210" i="9" s="1"/>
  <c r="G210" i="9"/>
  <c r="H210" i="9"/>
  <c r="F211" i="9"/>
  <c r="G211" i="9"/>
  <c r="H211" i="9"/>
  <c r="F212" i="9"/>
  <c r="J212" i="9" s="1"/>
  <c r="G212" i="9"/>
  <c r="H212" i="9" s="1"/>
  <c r="K212" i="9" s="1"/>
  <c r="F213" i="9"/>
  <c r="G213" i="9"/>
  <c r="J213" i="9" s="1"/>
  <c r="H213" i="9"/>
  <c r="K213" i="9" s="1"/>
  <c r="F214" i="9"/>
  <c r="G214" i="9"/>
  <c r="H214" i="9" s="1"/>
  <c r="K214" i="9" s="1"/>
  <c r="J214" i="9"/>
  <c r="F215" i="9"/>
  <c r="G215" i="9"/>
  <c r="F216" i="9"/>
  <c r="J216" i="9" s="1"/>
  <c r="G216" i="9"/>
  <c r="H216" i="9" s="1"/>
  <c r="F217" i="9"/>
  <c r="K217" i="9" s="1"/>
  <c r="G217" i="9"/>
  <c r="H217" i="9" s="1"/>
  <c r="J217" i="9"/>
  <c r="F218" i="9"/>
  <c r="G218" i="9"/>
  <c r="F219" i="9"/>
  <c r="K219" i="9" s="1"/>
  <c r="G219" i="9"/>
  <c r="H219" i="9"/>
  <c r="J219" i="9"/>
  <c r="F220" i="9"/>
  <c r="G220" i="9"/>
  <c r="H220" i="9"/>
  <c r="F221" i="9"/>
  <c r="J221" i="9" s="1"/>
  <c r="G221" i="9"/>
  <c r="H221" i="9" s="1"/>
  <c r="K221" i="9" s="1"/>
  <c r="F222" i="9"/>
  <c r="J222" i="9" s="1"/>
  <c r="G222" i="9"/>
  <c r="H222" i="9"/>
  <c r="F223" i="9"/>
  <c r="G223" i="9"/>
  <c r="H223" i="9"/>
  <c r="F224" i="9"/>
  <c r="J224" i="9" s="1"/>
  <c r="G224" i="9"/>
  <c r="H224" i="9" s="1"/>
  <c r="K224" i="9"/>
  <c r="F225" i="9"/>
  <c r="G225" i="9"/>
  <c r="J225" i="9" s="1"/>
  <c r="H225" i="9"/>
  <c r="K225" i="9" s="1"/>
  <c r="F226" i="9"/>
  <c r="G226" i="9"/>
  <c r="H226" i="9" s="1"/>
  <c r="K226" i="9" s="1"/>
  <c r="J226" i="9"/>
  <c r="F227" i="9"/>
  <c r="G227" i="9"/>
  <c r="F228" i="9"/>
  <c r="J228" i="9" s="1"/>
  <c r="G228" i="9"/>
  <c r="H228" i="9" s="1"/>
  <c r="F229" i="9"/>
  <c r="K229" i="9" s="1"/>
  <c r="G229" i="9"/>
  <c r="H229" i="9" s="1"/>
  <c r="J229" i="9"/>
  <c r="F230" i="9"/>
  <c r="J230" i="9" s="1"/>
  <c r="G230" i="9"/>
  <c r="H230" i="9" s="1"/>
  <c r="F231" i="9"/>
  <c r="K231" i="9" s="1"/>
  <c r="G231" i="9"/>
  <c r="H231" i="9"/>
  <c r="J231" i="9"/>
  <c r="F232" i="9"/>
  <c r="K232" i="9" s="1"/>
  <c r="G232" i="9"/>
  <c r="H232" i="9"/>
  <c r="J232" i="9"/>
  <c r="F233" i="9"/>
  <c r="J233" i="9" s="1"/>
  <c r="G233" i="9"/>
  <c r="H233" i="9" s="1"/>
  <c r="K233" i="9" s="1"/>
  <c r="F234" i="9"/>
  <c r="J234" i="9" s="1"/>
  <c r="G234" i="9"/>
  <c r="H234" i="9"/>
  <c r="F235" i="9"/>
  <c r="G235" i="9"/>
  <c r="H235" i="9"/>
  <c r="F236" i="9"/>
  <c r="J236" i="9" s="1"/>
  <c r="G236" i="9"/>
  <c r="H236" i="9" s="1"/>
  <c r="K236" i="9" s="1"/>
  <c r="F237" i="9"/>
  <c r="G237" i="9"/>
  <c r="J237" i="9" s="1"/>
  <c r="H237" i="9"/>
  <c r="K237" i="9" s="1"/>
  <c r="F238" i="9"/>
  <c r="G238" i="9"/>
  <c r="H238" i="9"/>
  <c r="J238" i="9"/>
  <c r="K238" i="9"/>
  <c r="F239" i="9"/>
  <c r="G239" i="9"/>
  <c r="F240" i="9"/>
  <c r="J240" i="9" s="1"/>
  <c r="G240" i="9"/>
  <c r="H240" i="9" s="1"/>
  <c r="F241" i="9"/>
  <c r="K241" i="9" s="1"/>
  <c r="G241" i="9"/>
  <c r="H241" i="9" s="1"/>
  <c r="J241" i="9"/>
  <c r="F242" i="9"/>
  <c r="G242" i="9"/>
  <c r="H242" i="9" s="1"/>
  <c r="F243" i="9"/>
  <c r="G243" i="9"/>
  <c r="H243" i="9"/>
  <c r="K243" i="9" s="1"/>
  <c r="J243" i="9"/>
  <c r="F244" i="9"/>
  <c r="K244" i="9" s="1"/>
  <c r="G244" i="9"/>
  <c r="H244" i="9" s="1"/>
  <c r="J244" i="9"/>
  <c r="F245" i="9"/>
  <c r="J245" i="9" s="1"/>
  <c r="G245" i="9"/>
  <c r="H245" i="9" s="1"/>
  <c r="K245" i="9" s="1"/>
  <c r="F246" i="9"/>
  <c r="J246" i="9" s="1"/>
  <c r="G246" i="9"/>
  <c r="H246" i="9"/>
  <c r="K246" i="9" s="1"/>
  <c r="F247" i="9"/>
  <c r="G247" i="9"/>
  <c r="H247" i="9"/>
  <c r="F248" i="9"/>
  <c r="J248" i="9" s="1"/>
  <c r="G248" i="9"/>
  <c r="H248" i="9" s="1"/>
  <c r="K248" i="9" s="1"/>
  <c r="F249" i="9"/>
  <c r="J249" i="9" s="1"/>
  <c r="G249" i="9"/>
  <c r="H249" i="9"/>
  <c r="F250" i="9"/>
  <c r="G250" i="9"/>
  <c r="H250" i="9"/>
  <c r="J250" i="9"/>
  <c r="K250" i="9"/>
  <c r="F251" i="9"/>
  <c r="G251" i="9"/>
  <c r="F252" i="9"/>
  <c r="J252" i="9" s="1"/>
  <c r="G252" i="9"/>
  <c r="H252" i="9" s="1"/>
  <c r="K252" i="9" s="1"/>
  <c r="F253" i="9"/>
  <c r="K253" i="9" s="1"/>
  <c r="G253" i="9"/>
  <c r="H253" i="9" s="1"/>
  <c r="J253" i="9"/>
  <c r="F254" i="9"/>
  <c r="G254" i="9"/>
  <c r="H254" i="9" s="1"/>
  <c r="F255" i="9"/>
  <c r="G255" i="9"/>
  <c r="H255" i="9"/>
  <c r="K255" i="9" s="1"/>
  <c r="J255" i="9"/>
  <c r="F256" i="9"/>
  <c r="G256" i="9"/>
  <c r="H256" i="9"/>
  <c r="F257" i="9"/>
  <c r="J257" i="9" s="1"/>
  <c r="G257" i="9"/>
  <c r="H257" i="9"/>
  <c r="K257" i="9"/>
  <c r="F258" i="9"/>
  <c r="J258" i="9" s="1"/>
  <c r="G258" i="9"/>
  <c r="H258" i="9"/>
  <c r="K258" i="9" s="1"/>
  <c r="F259" i="9"/>
  <c r="G259" i="9"/>
  <c r="H259" i="9"/>
  <c r="F260" i="9"/>
  <c r="G260" i="9"/>
  <c r="H260" i="9" s="1"/>
  <c r="K260" i="9" s="1"/>
  <c r="F261" i="9"/>
  <c r="J261" i="9" s="1"/>
  <c r="G261" i="9"/>
  <c r="H261" i="9"/>
  <c r="K261" i="9" s="1"/>
  <c r="F262" i="9"/>
  <c r="G262" i="9"/>
  <c r="H262" i="9"/>
  <c r="J262" i="9"/>
  <c r="K262" i="9"/>
  <c r="F263" i="9"/>
  <c r="G263" i="9"/>
  <c r="F264" i="9"/>
  <c r="J264" i="9" s="1"/>
  <c r="G264" i="9"/>
  <c r="H264" i="9" s="1"/>
  <c r="F265" i="9"/>
  <c r="G265" i="9"/>
  <c r="H265" i="9" s="1"/>
  <c r="J265" i="9"/>
  <c r="F266" i="9"/>
  <c r="G266" i="9"/>
  <c r="H266" i="9" s="1"/>
  <c r="F267" i="9"/>
  <c r="G267" i="9"/>
  <c r="H267" i="9"/>
  <c r="K267" i="9" s="1"/>
  <c r="J267" i="9"/>
  <c r="F268" i="9"/>
  <c r="K268" i="9" s="1"/>
  <c r="G268" i="9"/>
  <c r="H268" i="9"/>
  <c r="F269" i="9"/>
  <c r="J269" i="9" s="1"/>
  <c r="G269" i="9"/>
  <c r="H269" i="9"/>
  <c r="K269" i="9"/>
  <c r="F270" i="9"/>
  <c r="J270" i="9" s="1"/>
  <c r="G270" i="9"/>
  <c r="H270" i="9"/>
  <c r="K270" i="9" s="1"/>
  <c r="F271" i="9"/>
  <c r="G271" i="9"/>
  <c r="H271" i="9"/>
  <c r="F272" i="9"/>
  <c r="G272" i="9"/>
  <c r="H272" i="9" s="1"/>
  <c r="K272" i="9"/>
  <c r="F273" i="9"/>
  <c r="J273" i="9" s="1"/>
  <c r="G273" i="9"/>
  <c r="H273" i="9"/>
  <c r="K273" i="9" s="1"/>
  <c r="F274" i="9"/>
  <c r="G274" i="9"/>
  <c r="H274" i="9"/>
  <c r="J274" i="9"/>
  <c r="K274" i="9"/>
  <c r="F275" i="9"/>
  <c r="G275" i="9"/>
  <c r="F276" i="9"/>
  <c r="G276" i="9"/>
  <c r="H276" i="9" s="1"/>
  <c r="K276" i="9" s="1"/>
  <c r="F277" i="9"/>
  <c r="G277" i="9"/>
  <c r="H277" i="9" s="1"/>
  <c r="J277" i="9"/>
  <c r="F278" i="9"/>
  <c r="J278" i="9" s="1"/>
  <c r="G278" i="9"/>
  <c r="H278" i="9" s="1"/>
  <c r="F279" i="9"/>
  <c r="K279" i="9" s="1"/>
  <c r="G279" i="9"/>
  <c r="H279" i="9"/>
  <c r="J279" i="9"/>
  <c r="F280" i="9"/>
  <c r="K280" i="9" s="1"/>
  <c r="G280" i="9"/>
  <c r="H280" i="9"/>
  <c r="J280" i="9"/>
  <c r="F281" i="9"/>
  <c r="J281" i="9" s="1"/>
  <c r="G281" i="9"/>
  <c r="H281" i="9"/>
  <c r="K281" i="9"/>
  <c r="F282" i="9"/>
  <c r="J282" i="9" s="1"/>
  <c r="G282" i="9"/>
  <c r="H282" i="9"/>
  <c r="K282" i="9" s="1"/>
  <c r="F283" i="9"/>
  <c r="G283" i="9"/>
  <c r="H283" i="9"/>
  <c r="F284" i="9"/>
  <c r="J284" i="9" s="1"/>
  <c r="G284" i="9"/>
  <c r="H284" i="9" s="1"/>
  <c r="K284" i="9"/>
  <c r="F285" i="9"/>
  <c r="J285" i="9" s="1"/>
  <c r="G285" i="9"/>
  <c r="H285" i="9"/>
  <c r="K285" i="9" s="1"/>
  <c r="F286" i="9"/>
  <c r="G286" i="9"/>
  <c r="H286" i="9"/>
  <c r="J286" i="9"/>
  <c r="K286" i="9"/>
  <c r="F287" i="9"/>
  <c r="G287" i="9"/>
  <c r="F288" i="9"/>
  <c r="G288" i="9"/>
  <c r="H288" i="9" s="1"/>
  <c r="K288" i="9" s="1"/>
  <c r="F289" i="9"/>
  <c r="K289" i="9" s="1"/>
  <c r="G289" i="9"/>
  <c r="H289" i="9" s="1"/>
  <c r="J289" i="9"/>
  <c r="F290" i="9"/>
  <c r="J290" i="9" s="1"/>
  <c r="G290" i="9"/>
  <c r="H290" i="9" s="1"/>
  <c r="F291" i="9"/>
  <c r="G291" i="9"/>
  <c r="H291" i="9"/>
  <c r="K291" i="9" s="1"/>
  <c r="J291" i="9"/>
  <c r="F292" i="9"/>
  <c r="K292" i="9" s="1"/>
  <c r="G292" i="9"/>
  <c r="H292" i="9"/>
  <c r="J292" i="9"/>
  <c r="F293" i="9"/>
  <c r="J293" i="9" s="1"/>
  <c r="G293" i="9"/>
  <c r="H293" i="9" s="1"/>
  <c r="K293" i="9" s="1"/>
  <c r="F294" i="9"/>
  <c r="J294" i="9" s="1"/>
  <c r="G294" i="9"/>
  <c r="H294" i="9"/>
  <c r="F295" i="9"/>
  <c r="G295" i="9"/>
  <c r="H295" i="9"/>
  <c r="F296" i="9"/>
  <c r="J296" i="9" s="1"/>
  <c r="G296" i="9"/>
  <c r="H296" i="9" s="1"/>
  <c r="K296" i="9" s="1"/>
  <c r="F297" i="9"/>
  <c r="J297" i="9" s="1"/>
  <c r="G297" i="9"/>
  <c r="H297" i="9"/>
  <c r="K297" i="9" s="1"/>
  <c r="F298" i="9"/>
  <c r="G298" i="9"/>
  <c r="H298" i="9"/>
  <c r="J298" i="9"/>
  <c r="K298" i="9"/>
  <c r="F299" i="9"/>
  <c r="G299" i="9"/>
  <c r="F300" i="9"/>
  <c r="J300" i="9" s="1"/>
  <c r="G300" i="9"/>
  <c r="H300" i="9" s="1"/>
  <c r="F301" i="9"/>
  <c r="G301" i="9"/>
  <c r="H301" i="9" s="1"/>
  <c r="J301" i="9"/>
  <c r="F302" i="9"/>
  <c r="G302" i="9"/>
  <c r="H302" i="9" s="1"/>
  <c r="F303" i="9"/>
  <c r="G303" i="9"/>
  <c r="H303" i="9"/>
  <c r="K303" i="9" s="1"/>
  <c r="J303" i="9"/>
  <c r="F304" i="9"/>
  <c r="K304" i="9" s="1"/>
  <c r="G304" i="9"/>
  <c r="H304" i="9"/>
  <c r="F305" i="9"/>
  <c r="J305" i="9" s="1"/>
  <c r="G305" i="9"/>
  <c r="H305" i="9" s="1"/>
  <c r="K305" i="9" s="1"/>
  <c r="F306" i="9"/>
  <c r="J306" i="9" s="1"/>
  <c r="G306" i="9"/>
  <c r="H306" i="9"/>
  <c r="F307" i="9"/>
  <c r="G307" i="9"/>
  <c r="H307" i="9"/>
  <c r="F308" i="9"/>
  <c r="G308" i="9"/>
  <c r="H308" i="9" s="1"/>
  <c r="K308" i="9"/>
  <c r="F309" i="9"/>
  <c r="J309" i="9" s="1"/>
  <c r="G309" i="9"/>
  <c r="H309" i="9"/>
  <c r="K309" i="9" s="1"/>
  <c r="F310" i="9"/>
  <c r="G310" i="9"/>
  <c r="H310" i="9" s="1"/>
  <c r="K310" i="9" s="1"/>
  <c r="J310" i="9"/>
  <c r="F311" i="9"/>
  <c r="G311" i="9"/>
  <c r="F312" i="9"/>
  <c r="J312" i="9" s="1"/>
  <c r="G312" i="9"/>
  <c r="H312" i="9" s="1"/>
  <c r="F313" i="9"/>
  <c r="K313" i="9" s="1"/>
  <c r="G313" i="9"/>
  <c r="H313" i="9" s="1"/>
  <c r="J313" i="9"/>
  <c r="F314" i="9"/>
  <c r="J314" i="9" s="1"/>
  <c r="G314" i="9"/>
  <c r="H314" i="9" s="1"/>
  <c r="F315" i="9"/>
  <c r="G315" i="9"/>
  <c r="H315" i="9"/>
  <c r="K315" i="9" s="1"/>
  <c r="J315" i="9"/>
  <c r="F316" i="9"/>
  <c r="K316" i="9" s="1"/>
  <c r="G316" i="9"/>
  <c r="H316" i="9"/>
  <c r="J316" i="9"/>
  <c r="F317" i="9"/>
  <c r="J317" i="9" s="1"/>
  <c r="G317" i="9"/>
  <c r="H317" i="9" s="1"/>
  <c r="K317" i="9" s="1"/>
  <c r="F318" i="9"/>
  <c r="J318" i="9" s="1"/>
  <c r="G318" i="9"/>
  <c r="H318" i="9"/>
  <c r="K318" i="9" s="1"/>
  <c r="F319" i="9"/>
  <c r="G319" i="9"/>
  <c r="H319" i="9"/>
  <c r="F320" i="9"/>
  <c r="G320" i="9"/>
  <c r="H320" i="9" s="1"/>
  <c r="K320" i="9" s="1"/>
  <c r="F321" i="9"/>
  <c r="J321" i="9" s="1"/>
  <c r="G321" i="9"/>
  <c r="H321" i="9"/>
  <c r="K321" i="9" s="1"/>
  <c r="F322" i="9"/>
  <c r="G322" i="9"/>
  <c r="H322" i="9" s="1"/>
  <c r="K322" i="9" s="1"/>
  <c r="J322" i="9"/>
  <c r="F323" i="9"/>
  <c r="G323" i="9"/>
  <c r="F324" i="9"/>
  <c r="J324" i="9" s="1"/>
  <c r="G324" i="9"/>
  <c r="H324" i="9" s="1"/>
  <c r="F325" i="9"/>
  <c r="G325" i="9"/>
  <c r="H325" i="9" s="1"/>
  <c r="J325" i="9"/>
  <c r="F326" i="9"/>
  <c r="J326" i="9" s="1"/>
  <c r="G326" i="9"/>
  <c r="H326" i="9" s="1"/>
  <c r="F327" i="9"/>
  <c r="G327" i="9"/>
  <c r="H327" i="9"/>
  <c r="K327" i="9" s="1"/>
  <c r="J327" i="9"/>
  <c r="F328" i="9"/>
  <c r="K328" i="9" s="1"/>
  <c r="G328" i="9"/>
  <c r="H328" i="9"/>
  <c r="F329" i="9"/>
  <c r="J329" i="9" s="1"/>
  <c r="G329" i="9"/>
  <c r="H329" i="9" s="1"/>
  <c r="K329" i="9" s="1"/>
  <c r="F330" i="9"/>
  <c r="J330" i="9" s="1"/>
  <c r="G330" i="9"/>
  <c r="H330" i="9"/>
  <c r="K330" i="9" s="1"/>
  <c r="F331" i="9"/>
  <c r="G331" i="9"/>
  <c r="H331" i="9"/>
  <c r="F332" i="9"/>
  <c r="G332" i="9"/>
  <c r="H332" i="9" s="1"/>
  <c r="K332" i="9"/>
  <c r="F333" i="9"/>
  <c r="G333" i="9"/>
  <c r="J333" i="9" s="1"/>
  <c r="H333" i="9"/>
  <c r="K333" i="9" s="1"/>
  <c r="F334" i="9"/>
  <c r="G334" i="9"/>
  <c r="H334" i="9" s="1"/>
  <c r="K334" i="9" s="1"/>
  <c r="J334" i="9"/>
  <c r="F335" i="9"/>
  <c r="G335" i="9"/>
  <c r="F336" i="9"/>
  <c r="J336" i="9" s="1"/>
  <c r="G336" i="9"/>
  <c r="H336" i="9" s="1"/>
  <c r="F337" i="9"/>
  <c r="K337" i="9" s="1"/>
  <c r="G337" i="9"/>
  <c r="H337" i="9" s="1"/>
  <c r="J337" i="9"/>
  <c r="F338" i="9"/>
  <c r="G338" i="9"/>
  <c r="H338" i="9" s="1"/>
  <c r="F339" i="9"/>
  <c r="G339" i="9"/>
  <c r="H339" i="9"/>
  <c r="K339" i="9" s="1"/>
  <c r="J339" i="9"/>
  <c r="F340" i="9"/>
  <c r="K340" i="9" s="1"/>
  <c r="G340" i="9"/>
  <c r="H340" i="9"/>
  <c r="J340" i="9"/>
  <c r="F341" i="9"/>
  <c r="J341" i="9" s="1"/>
  <c r="G341" i="9"/>
  <c r="H341" i="9" s="1"/>
  <c r="K341" i="9" s="1"/>
  <c r="F342" i="9"/>
  <c r="J342" i="9" s="1"/>
  <c r="G342" i="9"/>
  <c r="H342" i="9"/>
  <c r="F343" i="9"/>
  <c r="G343" i="9"/>
  <c r="H343" i="9"/>
  <c r="F344" i="9"/>
  <c r="G344" i="9"/>
  <c r="F345" i="9"/>
  <c r="J345" i="9" s="1"/>
  <c r="G345" i="9"/>
  <c r="H345" i="9"/>
  <c r="K345" i="9"/>
  <c r="F346" i="9"/>
  <c r="G346" i="9"/>
  <c r="H346" i="9" s="1"/>
  <c r="K346" i="9" s="1"/>
  <c r="J346" i="9"/>
  <c r="F347" i="9"/>
  <c r="K347" i="9" s="1"/>
  <c r="G347" i="9"/>
  <c r="H347" i="9"/>
  <c r="J347" i="9"/>
  <c r="F348" i="9"/>
  <c r="G348" i="9"/>
  <c r="H348" i="9"/>
  <c r="F349" i="9"/>
  <c r="J349" i="9" s="1"/>
  <c r="G349" i="9"/>
  <c r="H349" i="9"/>
  <c r="F350" i="9"/>
  <c r="J350" i="9" s="1"/>
  <c r="G350" i="9"/>
  <c r="H350" i="9"/>
  <c r="K350" i="9"/>
  <c r="F351" i="9"/>
  <c r="J351" i="9" s="1"/>
  <c r="G351" i="9"/>
  <c r="H351" i="9"/>
  <c r="F352" i="9"/>
  <c r="J352" i="9" s="1"/>
  <c r="G352" i="9"/>
  <c r="H352" i="9"/>
  <c r="K352" i="9"/>
  <c r="F353" i="9"/>
  <c r="G353" i="9"/>
  <c r="H353" i="9" s="1"/>
  <c r="K353" i="9" s="1"/>
  <c r="F354" i="9"/>
  <c r="G354" i="9"/>
  <c r="H354" i="9" s="1"/>
  <c r="K354" i="9" s="1"/>
  <c r="J354" i="9"/>
  <c r="F355" i="9"/>
  <c r="G355" i="9"/>
  <c r="H355" i="9" s="1"/>
  <c r="K355" i="9" s="1"/>
  <c r="F356" i="9"/>
  <c r="J356" i="9" s="1"/>
  <c r="G356" i="9"/>
  <c r="H356" i="9" s="1"/>
  <c r="F357" i="9"/>
  <c r="K357" i="9" s="1"/>
  <c r="G357" i="9"/>
  <c r="H357" i="9" s="1"/>
  <c r="J357" i="9"/>
  <c r="F358" i="9"/>
  <c r="G358" i="9"/>
  <c r="H358" i="9" s="1"/>
  <c r="F359" i="9"/>
  <c r="K359" i="9" s="1"/>
  <c r="G359" i="9"/>
  <c r="H359" i="9"/>
  <c r="J359" i="9"/>
  <c r="F360" i="9"/>
  <c r="G360" i="9"/>
  <c r="H360" i="9"/>
  <c r="F361" i="9"/>
  <c r="J361" i="9" s="1"/>
  <c r="G361" i="9"/>
  <c r="H361" i="9"/>
  <c r="F362" i="9"/>
  <c r="J362" i="9" s="1"/>
  <c r="G362" i="9"/>
  <c r="H362" i="9"/>
  <c r="K362" i="9"/>
  <c r="F363" i="9"/>
  <c r="J363" i="9" s="1"/>
  <c r="G363" i="9"/>
  <c r="H363" i="9"/>
  <c r="F364" i="9"/>
  <c r="J364" i="9" s="1"/>
  <c r="G364" i="9"/>
  <c r="H364" i="9"/>
  <c r="K364" i="9"/>
  <c r="F365" i="9"/>
  <c r="G365" i="9"/>
  <c r="H365" i="9" s="1"/>
  <c r="K365" i="9" s="1"/>
  <c r="F366" i="9"/>
  <c r="G366" i="9"/>
  <c r="H366" i="9" s="1"/>
  <c r="K366" i="9" s="1"/>
  <c r="J366" i="9"/>
  <c r="F367" i="9"/>
  <c r="G367" i="9"/>
  <c r="H367" i="9" s="1"/>
  <c r="K367" i="9" s="1"/>
  <c r="F368" i="9"/>
  <c r="J368" i="9" s="1"/>
  <c r="G368" i="9"/>
  <c r="H368" i="9" s="1"/>
  <c r="F369" i="9"/>
  <c r="K369" i="9" s="1"/>
  <c r="G369" i="9"/>
  <c r="H369" i="9" s="1"/>
  <c r="J369" i="9"/>
  <c r="F370" i="9"/>
  <c r="G370" i="9"/>
  <c r="H370" i="9" s="1"/>
  <c r="F371" i="9"/>
  <c r="K371" i="9" s="1"/>
  <c r="G371" i="9"/>
  <c r="H371" i="9"/>
  <c r="J371" i="9"/>
  <c r="F372" i="9"/>
  <c r="G372" i="9"/>
  <c r="H372" i="9"/>
  <c r="F373" i="9"/>
  <c r="J373" i="9" s="1"/>
  <c r="G373" i="9"/>
  <c r="H373" i="9"/>
  <c r="F374" i="9"/>
  <c r="J374" i="9" s="1"/>
  <c r="G374" i="9"/>
  <c r="H374" i="9"/>
  <c r="K374" i="9"/>
  <c r="F375" i="9"/>
  <c r="J375" i="9" s="1"/>
  <c r="G375" i="9"/>
  <c r="H375" i="9"/>
  <c r="F376" i="9"/>
  <c r="J376" i="9" s="1"/>
  <c r="G376" i="9"/>
  <c r="H376" i="9"/>
  <c r="K376" i="9"/>
  <c r="F377" i="9"/>
  <c r="G377" i="9"/>
  <c r="H377" i="9" s="1"/>
  <c r="K377" i="9" s="1"/>
  <c r="F378" i="9"/>
  <c r="G378" i="9"/>
  <c r="H378" i="9"/>
  <c r="J378" i="9"/>
  <c r="K378" i="9"/>
  <c r="F379" i="9"/>
  <c r="G379" i="9"/>
  <c r="H379" i="9" s="1"/>
  <c r="K379" i="9" s="1"/>
  <c r="F380" i="9"/>
  <c r="J380" i="9" s="1"/>
  <c r="G380" i="9"/>
  <c r="H380" i="9" s="1"/>
  <c r="F381" i="9"/>
  <c r="G381" i="9"/>
  <c r="H381" i="9" s="1"/>
  <c r="J381" i="9"/>
  <c r="F382" i="9"/>
  <c r="G382" i="9"/>
  <c r="H382" i="9" s="1"/>
  <c r="F383" i="9"/>
  <c r="K383" i="9" s="1"/>
  <c r="G383" i="9"/>
  <c r="H383" i="9"/>
  <c r="J383" i="9"/>
  <c r="F384" i="9"/>
  <c r="G384" i="9"/>
  <c r="H384" i="9"/>
  <c r="F385" i="9"/>
  <c r="J385" i="9" s="1"/>
  <c r="G385" i="9"/>
  <c r="H385" i="9"/>
  <c r="F386" i="9"/>
  <c r="J386" i="9" s="1"/>
  <c r="G386" i="9"/>
  <c r="H386" i="9"/>
  <c r="K386" i="9" s="1"/>
  <c r="F387" i="9"/>
  <c r="J387" i="9" s="1"/>
  <c r="G387" i="9"/>
  <c r="H387" i="9"/>
  <c r="F388" i="9"/>
  <c r="J388" i="9" s="1"/>
  <c r="G388" i="9"/>
  <c r="H388" i="9"/>
  <c r="K388" i="9"/>
  <c r="F389" i="9"/>
  <c r="G389" i="9"/>
  <c r="F390" i="9"/>
  <c r="G390" i="9"/>
  <c r="H390" i="9" s="1"/>
  <c r="K390" i="9" s="1"/>
  <c r="J390" i="9"/>
  <c r="F391" i="9"/>
  <c r="G391" i="9"/>
  <c r="H391" i="9" s="1"/>
  <c r="K391" i="9" s="1"/>
  <c r="F392" i="9"/>
  <c r="J392" i="9" s="1"/>
  <c r="G392" i="9"/>
  <c r="H392" i="9" s="1"/>
  <c r="F393" i="9"/>
  <c r="G393" i="9"/>
  <c r="H393" i="9" s="1"/>
  <c r="J393" i="9"/>
  <c r="F394" i="9"/>
  <c r="G394" i="9"/>
  <c r="H394" i="9" s="1"/>
  <c r="F395" i="9"/>
  <c r="K395" i="9" s="1"/>
  <c r="G395" i="9"/>
  <c r="H395" i="9"/>
  <c r="J395" i="9"/>
  <c r="F396" i="9"/>
  <c r="G396" i="9"/>
  <c r="H396" i="9"/>
  <c r="F397" i="9"/>
  <c r="J397" i="9" s="1"/>
  <c r="G397" i="9"/>
  <c r="H397" i="9"/>
  <c r="F398" i="9"/>
  <c r="J398" i="9" s="1"/>
  <c r="G398" i="9"/>
  <c r="H398" i="9"/>
  <c r="K398" i="9" s="1"/>
  <c r="F399" i="9"/>
  <c r="J399" i="9" s="1"/>
  <c r="G399" i="9"/>
  <c r="H399" i="9"/>
  <c r="F400" i="9"/>
  <c r="J400" i="9" s="1"/>
  <c r="G400" i="9"/>
  <c r="H400" i="9" s="1"/>
  <c r="K400" i="9" s="1"/>
  <c r="F401" i="9"/>
  <c r="G401" i="9"/>
  <c r="F402" i="9"/>
  <c r="J402" i="9" s="1"/>
  <c r="G402" i="9"/>
  <c r="H402" i="9" s="1"/>
  <c r="F403" i="9"/>
  <c r="G403" i="9"/>
  <c r="H403" i="9" s="1"/>
  <c r="K403" i="9" s="1"/>
  <c r="F404" i="9"/>
  <c r="J404" i="9" s="1"/>
  <c r="G404" i="9"/>
  <c r="H404" i="9" s="1"/>
  <c r="F405" i="9"/>
  <c r="G405" i="9"/>
  <c r="H405" i="9" s="1"/>
  <c r="K405" i="9" s="1"/>
  <c r="J405" i="9"/>
  <c r="F406" i="9"/>
  <c r="G406" i="9"/>
  <c r="H406" i="9" s="1"/>
  <c r="F407" i="9"/>
  <c r="J407" i="9" s="1"/>
  <c r="G407" i="9"/>
  <c r="H407" i="9" s="1"/>
  <c r="F408" i="9"/>
  <c r="G408" i="9"/>
  <c r="H408" i="9"/>
  <c r="F409" i="9"/>
  <c r="J409" i="9" s="1"/>
  <c r="G409" i="9"/>
  <c r="H409" i="9" s="1"/>
  <c r="F410" i="9"/>
  <c r="G410" i="9"/>
  <c r="H410" i="9"/>
  <c r="K410" i="9" s="1"/>
  <c r="J410" i="9"/>
  <c r="F411" i="9"/>
  <c r="K411" i="9" s="1"/>
  <c r="G411" i="9"/>
  <c r="H411" i="9"/>
  <c r="J411" i="9"/>
  <c r="F412" i="9"/>
  <c r="J412" i="9" s="1"/>
  <c r="G412" i="9"/>
  <c r="H412" i="9" s="1"/>
  <c r="K412" i="9" s="1"/>
  <c r="F413" i="9"/>
  <c r="J413" i="9" s="1"/>
  <c r="G413" i="9"/>
  <c r="H413" i="9" s="1"/>
  <c r="K413" i="9" s="1"/>
  <c r="F414" i="9"/>
  <c r="J414" i="9" s="1"/>
  <c r="G414" i="9"/>
  <c r="H414" i="9" s="1"/>
  <c r="F415" i="9"/>
  <c r="G415" i="9"/>
  <c r="H415" i="9" s="1"/>
  <c r="K415" i="9" s="1"/>
  <c r="J415" i="9"/>
  <c r="F416" i="9"/>
  <c r="J416" i="9" s="1"/>
  <c r="G416" i="9"/>
  <c r="H416" i="9" s="1"/>
  <c r="F417" i="9"/>
  <c r="G417" i="9"/>
  <c r="H417" i="9" s="1"/>
  <c r="J417" i="9"/>
  <c r="F418" i="9"/>
  <c r="G418" i="9"/>
  <c r="H418" i="9"/>
  <c r="F419" i="9"/>
  <c r="G419" i="9"/>
  <c r="H419" i="9"/>
  <c r="K419" i="9" s="1"/>
  <c r="J419" i="9"/>
  <c r="F420" i="9"/>
  <c r="G420" i="9"/>
  <c r="H420" i="9"/>
  <c r="F421" i="9"/>
  <c r="J421" i="9" s="1"/>
  <c r="G421" i="9"/>
  <c r="H421" i="9" s="1"/>
  <c r="F422" i="9"/>
  <c r="J422" i="9" s="1"/>
  <c r="G422" i="9"/>
  <c r="H422" i="9"/>
  <c r="K422" i="9"/>
  <c r="F423" i="9"/>
  <c r="K423" i="9" s="1"/>
  <c r="G423" i="9"/>
  <c r="H423" i="9"/>
  <c r="J423" i="9"/>
  <c r="F424" i="9"/>
  <c r="G424" i="9"/>
  <c r="H424" i="9"/>
  <c r="J424" i="9"/>
  <c r="K424" i="9"/>
  <c r="F425" i="9"/>
  <c r="J425" i="9" s="1"/>
  <c r="G425" i="9"/>
  <c r="H425" i="9" s="1"/>
  <c r="K425" i="9" s="1"/>
  <c r="F426" i="9"/>
  <c r="G426" i="9"/>
  <c r="H426" i="9" s="1"/>
  <c r="K426" i="9" s="1"/>
  <c r="F427" i="9"/>
  <c r="G427" i="9"/>
  <c r="H427" i="9" s="1"/>
  <c r="J427" i="9"/>
  <c r="F428" i="9"/>
  <c r="G428" i="9"/>
  <c r="H428" i="9" s="1"/>
  <c r="K428" i="9" s="1"/>
  <c r="F429" i="9"/>
  <c r="K429" i="9" s="1"/>
  <c r="G429" i="9"/>
  <c r="H429" i="9" s="1"/>
  <c r="J429" i="9"/>
  <c r="F430" i="9"/>
  <c r="G430" i="9"/>
  <c r="H430" i="9"/>
  <c r="F431" i="9"/>
  <c r="J431" i="9" s="1"/>
  <c r="G431" i="9"/>
  <c r="H431" i="9" s="1"/>
  <c r="F432" i="9"/>
  <c r="G432" i="9"/>
  <c r="H432" i="9"/>
  <c r="F433" i="9"/>
  <c r="J433" i="9" s="1"/>
  <c r="G433" i="9"/>
  <c r="H433" i="9" s="1"/>
  <c r="F434" i="9"/>
  <c r="J434" i="9" s="1"/>
  <c r="G434" i="9"/>
  <c r="H434" i="9"/>
  <c r="K434" i="9" s="1"/>
  <c r="F435" i="9"/>
  <c r="G435" i="9"/>
  <c r="H435" i="9"/>
  <c r="K435" i="9" s="1"/>
  <c r="J435" i="9"/>
  <c r="F436" i="9"/>
  <c r="G436" i="9"/>
  <c r="H436" i="9" s="1"/>
  <c r="K436" i="9" s="1"/>
  <c r="F437" i="9"/>
  <c r="J437" i="9" s="1"/>
  <c r="G437" i="9"/>
  <c r="H437" i="9" s="1"/>
  <c r="K437" i="9" s="1"/>
  <c r="F438" i="9"/>
  <c r="J438" i="9" s="1"/>
  <c r="G438" i="9"/>
  <c r="H438" i="9" s="1"/>
  <c r="F439" i="9"/>
  <c r="G439" i="9"/>
  <c r="H439" i="9" s="1"/>
  <c r="F440" i="9"/>
  <c r="G440" i="9"/>
  <c r="H440" i="9" s="1"/>
  <c r="K440" i="9" s="1"/>
  <c r="F441" i="9"/>
  <c r="K441" i="9" s="1"/>
  <c r="G441" i="9"/>
  <c r="H441" i="9" s="1"/>
  <c r="J441" i="9"/>
  <c r="F442" i="9"/>
  <c r="G442" i="9"/>
  <c r="H442" i="9"/>
  <c r="F443" i="9"/>
  <c r="J443" i="9" s="1"/>
  <c r="G443" i="9"/>
  <c r="H443" i="9" s="1"/>
  <c r="F444" i="9"/>
  <c r="G444" i="9"/>
  <c r="H444" i="9"/>
  <c r="F445" i="9"/>
  <c r="J445" i="9" s="1"/>
  <c r="G445" i="9"/>
  <c r="H445" i="9" s="1"/>
  <c r="F446" i="9"/>
  <c r="J446" i="9" s="1"/>
  <c r="G446" i="9"/>
  <c r="H446" i="9"/>
  <c r="K446" i="9" s="1"/>
  <c r="F447" i="9"/>
  <c r="G447" i="9"/>
  <c r="H447" i="9"/>
  <c r="K447" i="9" s="1"/>
  <c r="J447" i="9"/>
  <c r="F448" i="9"/>
  <c r="G448" i="9"/>
  <c r="H448" i="9" s="1"/>
  <c r="K448" i="9"/>
  <c r="F449" i="9"/>
  <c r="J449" i="9" s="1"/>
  <c r="G449" i="9"/>
  <c r="H449" i="9" s="1"/>
  <c r="K449" i="9" s="1"/>
  <c r="F450" i="9"/>
  <c r="J450" i="9" s="1"/>
  <c r="G450" i="9"/>
  <c r="H450" i="9" s="1"/>
  <c r="F451" i="9"/>
  <c r="G451" i="9"/>
  <c r="H451" i="9" s="1"/>
  <c r="F452" i="9"/>
  <c r="G452" i="9"/>
  <c r="H452" i="9" s="1"/>
  <c r="F453" i="9"/>
  <c r="G453" i="9"/>
  <c r="H453" i="9" s="1"/>
  <c r="J453" i="9"/>
  <c r="F454" i="9"/>
  <c r="G454" i="9"/>
  <c r="H454" i="9"/>
  <c r="F455" i="9"/>
  <c r="J455" i="9" s="1"/>
  <c r="G455" i="9"/>
  <c r="H455" i="9"/>
  <c r="F456" i="9"/>
  <c r="G456" i="9"/>
  <c r="H456" i="9"/>
  <c r="F457" i="9"/>
  <c r="J457" i="9" s="1"/>
  <c r="G457" i="9"/>
  <c r="H457" i="9" s="1"/>
  <c r="F458" i="9"/>
  <c r="G458" i="9"/>
  <c r="H458" i="9"/>
  <c r="J458" i="9"/>
  <c r="K458" i="9"/>
  <c r="F459" i="9"/>
  <c r="G459" i="9"/>
  <c r="H459" i="9"/>
  <c r="K459" i="9" s="1"/>
  <c r="J459" i="9"/>
  <c r="F460" i="9"/>
  <c r="G460" i="9"/>
  <c r="H460" i="9" s="1"/>
  <c r="K460" i="9"/>
  <c r="F461" i="9"/>
  <c r="G461" i="9"/>
  <c r="F462" i="9"/>
  <c r="J462" i="9" s="1"/>
  <c r="G462" i="9"/>
  <c r="H462" i="9" s="1"/>
  <c r="F463" i="9"/>
  <c r="K463" i="9" s="1"/>
  <c r="G463" i="9"/>
  <c r="H463" i="9" s="1"/>
  <c r="J463" i="9"/>
  <c r="F464" i="9"/>
  <c r="J464" i="9" s="1"/>
  <c r="G464" i="9"/>
  <c r="H464" i="9" s="1"/>
  <c r="F465" i="9"/>
  <c r="K465" i="9" s="1"/>
  <c r="G465" i="9"/>
  <c r="H465" i="9" s="1"/>
  <c r="J465" i="9"/>
  <c r="F466" i="9"/>
  <c r="G466" i="9"/>
  <c r="H466" i="9" s="1"/>
  <c r="F467" i="9"/>
  <c r="K467" i="9" s="1"/>
  <c r="G467" i="9"/>
  <c r="J467" i="9" s="1"/>
  <c r="H467" i="9"/>
  <c r="F468" i="9"/>
  <c r="G468" i="9"/>
  <c r="H468" i="9"/>
  <c r="F469" i="9"/>
  <c r="J469" i="9" s="1"/>
  <c r="G469" i="9"/>
  <c r="H469" i="9" s="1"/>
  <c r="F470" i="9"/>
  <c r="J470" i="9" s="1"/>
  <c r="G470" i="9"/>
  <c r="H470" i="9"/>
  <c r="K470" i="9"/>
  <c r="F471" i="9"/>
  <c r="J471" i="9" s="1"/>
  <c r="G471" i="9"/>
  <c r="H471" i="9"/>
  <c r="F472" i="9"/>
  <c r="J472" i="9" s="1"/>
  <c r="G472" i="9"/>
  <c r="H472" i="9"/>
  <c r="K472" i="9"/>
  <c r="F473" i="9"/>
  <c r="G473" i="9"/>
  <c r="F474" i="9"/>
  <c r="J474" i="9" s="1"/>
  <c r="G474" i="9"/>
  <c r="H474" i="9" s="1"/>
  <c r="K474" i="9" s="1"/>
  <c r="F475" i="9"/>
  <c r="G475" i="9"/>
  <c r="H475" i="9" s="1"/>
  <c r="K475" i="9" s="1"/>
  <c r="F476" i="9"/>
  <c r="J476" i="9" s="1"/>
  <c r="G476" i="9"/>
  <c r="H476" i="9" s="1"/>
  <c r="F477" i="9"/>
  <c r="K477" i="9" s="1"/>
  <c r="G477" i="9"/>
  <c r="H477" i="9" s="1"/>
  <c r="J477" i="9"/>
  <c r="F478" i="9"/>
  <c r="G478" i="9"/>
  <c r="H478" i="9"/>
  <c r="F479" i="9"/>
  <c r="J479" i="9" s="1"/>
  <c r="G479" i="9"/>
  <c r="H479" i="9" s="1"/>
  <c r="F480" i="9"/>
  <c r="G480" i="9"/>
  <c r="H480" i="9"/>
  <c r="F481" i="9"/>
  <c r="J481" i="9" s="1"/>
  <c r="G481" i="9"/>
  <c r="H481" i="9" s="1"/>
  <c r="F482" i="9"/>
  <c r="J482" i="9" s="1"/>
  <c r="G482" i="9"/>
  <c r="H482" i="9"/>
  <c r="K482" i="9" s="1"/>
  <c r="F483" i="9"/>
  <c r="J483" i="9" s="1"/>
  <c r="G483" i="9"/>
  <c r="H483" i="9"/>
  <c r="F484" i="9"/>
  <c r="J484" i="9" s="1"/>
  <c r="G484" i="9"/>
  <c r="H484" i="9" s="1"/>
  <c r="K484" i="9"/>
  <c r="F485" i="9"/>
  <c r="G485" i="9"/>
  <c r="F486" i="9"/>
  <c r="J486" i="9" s="1"/>
  <c r="G486" i="9"/>
  <c r="H486" i="9" s="1"/>
  <c r="F487" i="9"/>
  <c r="G487" i="9"/>
  <c r="H487" i="9" s="1"/>
  <c r="K487" i="9" s="1"/>
  <c r="J487" i="9"/>
  <c r="F488" i="9"/>
  <c r="G488" i="9"/>
  <c r="H488" i="9" s="1"/>
  <c r="F489" i="9"/>
  <c r="K489" i="9" s="1"/>
  <c r="G489" i="9"/>
  <c r="H489" i="9" s="1"/>
  <c r="J489" i="9"/>
  <c r="F490" i="9"/>
  <c r="G490" i="9"/>
  <c r="H490" i="9" s="1"/>
  <c r="F491" i="9"/>
  <c r="J491" i="9" s="1"/>
  <c r="G491" i="9"/>
  <c r="H491" i="9" s="1"/>
  <c r="F492" i="9"/>
  <c r="G492" i="9"/>
  <c r="H492" i="9"/>
  <c r="F493" i="9"/>
  <c r="J493" i="9" s="1"/>
  <c r="G493" i="9"/>
  <c r="H493" i="9"/>
  <c r="F494" i="9"/>
  <c r="J494" i="9" s="1"/>
  <c r="G494" i="9"/>
  <c r="H494" i="9"/>
  <c r="K494" i="9"/>
  <c r="F495" i="9"/>
  <c r="J495" i="9" s="1"/>
  <c r="G495" i="9"/>
  <c r="H495" i="9"/>
  <c r="K495" i="9" s="1"/>
  <c r="F496" i="9"/>
  <c r="J496" i="9" s="1"/>
  <c r="G496" i="9"/>
  <c r="H496" i="9" s="1"/>
  <c r="K496" i="9"/>
  <c r="F497" i="9"/>
  <c r="G497" i="9"/>
  <c r="F498" i="9"/>
  <c r="G498" i="9"/>
  <c r="H498" i="9" s="1"/>
  <c r="F499" i="9"/>
  <c r="G499" i="9"/>
  <c r="H499" i="9" s="1"/>
  <c r="K499" i="9" s="1"/>
  <c r="F500" i="9"/>
  <c r="J500" i="9" s="1"/>
  <c r="G500" i="9"/>
  <c r="H500" i="9" s="1"/>
  <c r="F501" i="9"/>
  <c r="G501" i="9"/>
  <c r="H501" i="9" s="1"/>
  <c r="J501" i="9"/>
  <c r="F502" i="9"/>
  <c r="G502" i="9"/>
  <c r="H502" i="9" s="1"/>
  <c r="F503" i="9"/>
  <c r="J503" i="9" s="1"/>
  <c r="G503" i="9"/>
  <c r="H503" i="9"/>
  <c r="F504" i="9"/>
  <c r="G504" i="9"/>
  <c r="H504" i="9"/>
  <c r="F505" i="9"/>
  <c r="J505" i="9" s="1"/>
  <c r="G505" i="9"/>
  <c r="H505" i="9"/>
  <c r="F506" i="9"/>
  <c r="J506" i="9" s="1"/>
  <c r="G506" i="9"/>
  <c r="H506" i="9"/>
  <c r="K506" i="9" s="1"/>
  <c r="F507" i="9"/>
  <c r="J507" i="9" s="1"/>
  <c r="G507" i="9"/>
  <c r="H507" i="9"/>
  <c r="F508" i="9"/>
  <c r="G508" i="9"/>
  <c r="H508" i="9" s="1"/>
  <c r="K508" i="9"/>
  <c r="F509" i="9"/>
  <c r="G509" i="9"/>
  <c r="F510" i="9"/>
  <c r="J510" i="9" s="1"/>
  <c r="G510" i="9"/>
  <c r="H510" i="9" s="1"/>
  <c r="F511" i="9"/>
  <c r="G511" i="9"/>
  <c r="H511" i="9" s="1"/>
  <c r="K511" i="9" s="1"/>
  <c r="J511" i="9"/>
  <c r="F512" i="9"/>
  <c r="J512" i="9" s="1"/>
  <c r="G512" i="9"/>
  <c r="H512" i="9" s="1"/>
  <c r="F513" i="9"/>
  <c r="K513" i="9" s="1"/>
  <c r="G513" i="9"/>
  <c r="H513" i="9" s="1"/>
  <c r="J513" i="9"/>
  <c r="F514" i="9"/>
  <c r="G514" i="9"/>
  <c r="H514" i="9" s="1"/>
  <c r="F515" i="9"/>
  <c r="J515" i="9" s="1"/>
  <c r="G515" i="9"/>
  <c r="H515" i="9"/>
  <c r="F516" i="9"/>
  <c r="G516" i="9"/>
  <c r="H516" i="9"/>
  <c r="F517" i="9"/>
  <c r="J517" i="9" s="1"/>
  <c r="G517" i="9"/>
  <c r="H517" i="9"/>
  <c r="F518" i="9"/>
  <c r="J518" i="9" s="1"/>
  <c r="G518" i="9"/>
  <c r="H518" i="9"/>
  <c r="K518" i="9"/>
  <c r="F519" i="9"/>
  <c r="J519" i="9" s="1"/>
  <c r="G519" i="9"/>
  <c r="H519" i="9"/>
  <c r="F520" i="9"/>
  <c r="J520" i="9" s="1"/>
  <c r="G520" i="9"/>
  <c r="H520" i="9" s="1"/>
  <c r="K520" i="9"/>
  <c r="F521" i="9"/>
  <c r="G521" i="9"/>
  <c r="F522" i="9"/>
  <c r="G522" i="9"/>
  <c r="H522" i="9" s="1"/>
  <c r="K522" i="9" s="1"/>
  <c r="J522" i="9"/>
  <c r="F523" i="9"/>
  <c r="G523" i="9"/>
  <c r="H523" i="9" s="1"/>
  <c r="K523" i="9" s="1"/>
  <c r="F524" i="9"/>
  <c r="G524" i="9"/>
  <c r="H524" i="9" s="1"/>
  <c r="K524" i="9" s="1"/>
  <c r="F525" i="9"/>
  <c r="G525" i="9"/>
  <c r="H525" i="9" s="1"/>
  <c r="J525" i="9"/>
  <c r="F526" i="9"/>
  <c r="G526" i="9"/>
  <c r="H526" i="9"/>
  <c r="F527" i="9"/>
  <c r="J527" i="9" s="1"/>
  <c r="G527" i="9"/>
  <c r="H527" i="9"/>
  <c r="F528" i="9"/>
  <c r="G528" i="9"/>
  <c r="H528" i="9"/>
  <c r="F529" i="9"/>
  <c r="J529" i="9" s="1"/>
  <c r="G529" i="9"/>
  <c r="H529" i="9"/>
  <c r="F530" i="9"/>
  <c r="G530" i="9"/>
  <c r="J530" i="9" s="1"/>
  <c r="H530" i="9"/>
  <c r="K530" i="9"/>
  <c r="F531" i="9"/>
  <c r="J531" i="9" s="1"/>
  <c r="G531" i="9"/>
  <c r="H531" i="9"/>
  <c r="K531" i="9" s="1"/>
  <c r="F532" i="9"/>
  <c r="J532" i="9" s="1"/>
  <c r="G532" i="9"/>
  <c r="H532" i="9" s="1"/>
  <c r="K532" i="9" s="1"/>
  <c r="F533" i="9"/>
  <c r="J533" i="9" s="1"/>
  <c r="G533" i="9"/>
  <c r="H533" i="9" s="1"/>
  <c r="K533" i="9" s="1"/>
  <c r="F534" i="9"/>
  <c r="G534" i="9"/>
  <c r="H534" i="9" s="1"/>
  <c r="K534" i="9" s="1"/>
  <c r="F535" i="9"/>
  <c r="G535" i="9"/>
  <c r="H535" i="9" s="1"/>
  <c r="J535" i="9"/>
  <c r="F536" i="9"/>
  <c r="G536" i="9"/>
  <c r="H536" i="9" s="1"/>
  <c r="K536" i="9" s="1"/>
  <c r="F537" i="9"/>
  <c r="G537" i="9"/>
  <c r="H537" i="9" s="1"/>
  <c r="J537" i="9"/>
  <c r="F538" i="9"/>
  <c r="G538" i="9"/>
  <c r="H538" i="9" s="1"/>
  <c r="F539" i="9"/>
  <c r="J539" i="9" s="1"/>
  <c r="G539" i="9"/>
  <c r="H539" i="9" s="1"/>
  <c r="F540" i="9"/>
  <c r="G540" i="9"/>
  <c r="H540" i="9"/>
  <c r="F541" i="9"/>
  <c r="J541" i="9" s="1"/>
  <c r="G541" i="9"/>
  <c r="H541" i="9"/>
  <c r="F542" i="9"/>
  <c r="G542" i="9"/>
  <c r="J542" i="9" s="1"/>
  <c r="H542" i="9"/>
  <c r="K542" i="9" s="1"/>
  <c r="F543" i="9"/>
  <c r="G543" i="9"/>
  <c r="J543" i="9" s="1"/>
  <c r="H543" i="9"/>
  <c r="K543" i="9" s="1"/>
  <c r="F544" i="9"/>
  <c r="J544" i="9" s="1"/>
  <c r="G544" i="9"/>
  <c r="H544" i="9" s="1"/>
  <c r="K544" i="9"/>
  <c r="F545" i="9"/>
  <c r="J545" i="9" s="1"/>
  <c r="G545" i="9"/>
  <c r="H545" i="9" s="1"/>
  <c r="K545" i="9" s="1"/>
  <c r="F546" i="9"/>
  <c r="J546" i="9" s="1"/>
  <c r="G546" i="9"/>
  <c r="H546" i="9" s="1"/>
  <c r="F547" i="9"/>
  <c r="G547" i="9"/>
  <c r="H547" i="9" s="1"/>
  <c r="K547" i="9" s="1"/>
  <c r="F548" i="9"/>
  <c r="K548" i="9" s="1"/>
  <c r="G548" i="9"/>
  <c r="H548" i="9" s="1"/>
  <c r="F549" i="9"/>
  <c r="G549" i="9"/>
  <c r="H549" i="9" s="1"/>
  <c r="K549" i="9" s="1"/>
  <c r="J549" i="9"/>
  <c r="F550" i="9"/>
  <c r="G550" i="9"/>
  <c r="H550" i="9"/>
  <c r="F551" i="9"/>
  <c r="J551" i="9" s="1"/>
  <c r="G551" i="9"/>
  <c r="H551" i="9" s="1"/>
  <c r="F552" i="9"/>
  <c r="G552" i="9"/>
  <c r="H552" i="9"/>
  <c r="F553" i="9"/>
  <c r="J553" i="9" s="1"/>
  <c r="G553" i="9"/>
  <c r="H553" i="9"/>
  <c r="F554" i="9"/>
  <c r="G554" i="9"/>
  <c r="H554" i="9"/>
  <c r="J554" i="9"/>
  <c r="K554" i="9"/>
  <c r="F555" i="9"/>
  <c r="G555" i="9"/>
  <c r="J555" i="9" s="1"/>
  <c r="H555" i="9"/>
  <c r="K555" i="9" s="1"/>
  <c r="F556" i="9"/>
  <c r="J556" i="9" s="1"/>
  <c r="G556" i="9"/>
  <c r="H556" i="9"/>
  <c r="K556" i="9"/>
  <c r="F557" i="9"/>
  <c r="G557" i="9"/>
  <c r="F558" i="9"/>
  <c r="J558" i="9" s="1"/>
  <c r="G558" i="9"/>
  <c r="H558" i="9" s="1"/>
  <c r="F559" i="9"/>
  <c r="G559" i="9"/>
  <c r="H559" i="9" s="1"/>
  <c r="F560" i="9"/>
  <c r="J560" i="9" s="1"/>
  <c r="G560" i="9"/>
  <c r="H560" i="9" s="1"/>
  <c r="F561" i="9"/>
  <c r="G561" i="9"/>
  <c r="H561" i="9" s="1"/>
  <c r="J561" i="9"/>
  <c r="F562" i="9"/>
  <c r="G562" i="9"/>
  <c r="H562" i="9"/>
  <c r="F563" i="9"/>
  <c r="J563" i="9" s="1"/>
  <c r="G563" i="9"/>
  <c r="H563" i="9" s="1"/>
  <c r="F564" i="9"/>
  <c r="G564" i="9"/>
  <c r="H564" i="9"/>
  <c r="F565" i="9"/>
  <c r="J565" i="9" s="1"/>
  <c r="G565" i="9"/>
  <c r="H565" i="9"/>
  <c r="F566" i="9"/>
  <c r="J566" i="9" s="1"/>
  <c r="G566" i="9"/>
  <c r="H566" i="9"/>
  <c r="K566" i="9" s="1"/>
  <c r="F567" i="9"/>
  <c r="J567" i="9" s="1"/>
  <c r="G567" i="9"/>
  <c r="H567" i="9"/>
  <c r="K567" i="9" s="1"/>
  <c r="F568" i="9"/>
  <c r="J568" i="9" s="1"/>
  <c r="G568" i="9"/>
  <c r="H568" i="9" s="1"/>
  <c r="K568" i="9"/>
  <c r="F569" i="9"/>
  <c r="G569" i="9"/>
  <c r="F570" i="9"/>
  <c r="J570" i="9" s="1"/>
  <c r="G570" i="9"/>
  <c r="H570" i="9" s="1"/>
  <c r="F571" i="9"/>
  <c r="G571" i="9"/>
  <c r="H571" i="9" s="1"/>
  <c r="K571" i="9" s="1"/>
  <c r="J571" i="9"/>
  <c r="F572" i="9"/>
  <c r="G572" i="9"/>
  <c r="H572" i="9" s="1"/>
  <c r="F573" i="9"/>
  <c r="G573" i="9"/>
  <c r="H573" i="9"/>
  <c r="K573" i="9" s="1"/>
  <c r="J573" i="9"/>
  <c r="F574" i="9"/>
  <c r="G574" i="9"/>
  <c r="H574" i="9" s="1"/>
  <c r="F575" i="9"/>
  <c r="J575" i="9" s="1"/>
  <c r="G575" i="9"/>
  <c r="H575" i="9"/>
  <c r="K575" i="9"/>
  <c r="F576" i="9"/>
  <c r="G576" i="9"/>
  <c r="H576" i="9"/>
  <c r="F577" i="9"/>
  <c r="J577" i="9" s="1"/>
  <c r="G577" i="9"/>
  <c r="H577" i="9"/>
  <c r="F578" i="9"/>
  <c r="G578" i="9"/>
  <c r="J578" i="9" s="1"/>
  <c r="H578" i="9"/>
  <c r="K578" i="9" s="1"/>
  <c r="F579" i="9"/>
  <c r="J579" i="9" s="1"/>
  <c r="G579" i="9"/>
  <c r="H579" i="9"/>
  <c r="K579" i="9" s="1"/>
  <c r="F580" i="9"/>
  <c r="G580" i="9"/>
  <c r="H580" i="9" s="1"/>
  <c r="J580" i="9"/>
  <c r="K580" i="9"/>
  <c r="F581" i="9"/>
  <c r="G581" i="9"/>
  <c r="F582" i="9"/>
  <c r="G582" i="9"/>
  <c r="H582" i="9" s="1"/>
  <c r="F583" i="9"/>
  <c r="G583" i="9"/>
  <c r="H583" i="9" s="1"/>
  <c r="K583" i="9" s="1"/>
  <c r="J583" i="9"/>
  <c r="F584" i="9"/>
  <c r="J584" i="9" s="1"/>
  <c r="G584" i="9"/>
  <c r="H584" i="9" s="1"/>
  <c r="F585" i="9"/>
  <c r="G585" i="9"/>
  <c r="H585" i="9"/>
  <c r="K585" i="9" s="1"/>
  <c r="J585" i="9"/>
  <c r="F586" i="9"/>
  <c r="G586" i="9"/>
  <c r="H586" i="9"/>
  <c r="F587" i="9"/>
  <c r="J587" i="9" s="1"/>
  <c r="G587" i="9"/>
  <c r="H587" i="9" s="1"/>
  <c r="K587" i="9" s="1"/>
  <c r="F588" i="9"/>
  <c r="G588" i="9"/>
  <c r="H588" i="9"/>
  <c r="F589" i="9"/>
  <c r="J589" i="9" s="1"/>
  <c r="G589" i="9"/>
  <c r="H589" i="9" s="1"/>
  <c r="F590" i="9"/>
  <c r="G590" i="9"/>
  <c r="J590" i="9" s="1"/>
  <c r="H590" i="9"/>
  <c r="K590" i="9"/>
  <c r="F591" i="9"/>
  <c r="J591" i="9" s="1"/>
  <c r="G591" i="9"/>
  <c r="H591" i="9"/>
  <c r="F592" i="9"/>
  <c r="G592" i="9"/>
  <c r="H592" i="9" s="1"/>
  <c r="J592" i="9"/>
  <c r="K592" i="9"/>
  <c r="F593" i="9"/>
  <c r="G593" i="9"/>
  <c r="H593" i="9" s="1"/>
  <c r="K593" i="9" s="1"/>
  <c r="F594" i="9"/>
  <c r="J594" i="9" s="1"/>
  <c r="G594" i="9"/>
  <c r="H594" i="9" s="1"/>
  <c r="F595" i="9"/>
  <c r="G595" i="9"/>
  <c r="H595" i="9" s="1"/>
  <c r="K595" i="9" s="1"/>
  <c r="F596" i="9"/>
  <c r="J596" i="9" s="1"/>
  <c r="G596" i="9"/>
  <c r="H596" i="9" s="1"/>
  <c r="F597" i="9"/>
  <c r="G597" i="9"/>
  <c r="H597" i="9" s="1"/>
  <c r="J597" i="9"/>
  <c r="F598" i="9"/>
  <c r="G598" i="9"/>
  <c r="H598" i="9" s="1"/>
  <c r="F599" i="9"/>
  <c r="J599" i="9" s="1"/>
  <c r="G599" i="9"/>
  <c r="H599" i="9"/>
  <c r="F600" i="9"/>
  <c r="G600" i="9"/>
  <c r="H600" i="9"/>
  <c r="F601" i="9"/>
  <c r="J601" i="9" s="1"/>
  <c r="G601" i="9"/>
  <c r="H601" i="9"/>
  <c r="F602" i="9"/>
  <c r="J602" i="9" s="1"/>
  <c r="G602" i="9"/>
  <c r="H602" i="9"/>
  <c r="K602" i="9" s="1"/>
  <c r="F603" i="9"/>
  <c r="J603" i="9" s="1"/>
  <c r="G603" i="9"/>
  <c r="H603" i="9"/>
  <c r="K603" i="9" s="1"/>
  <c r="F604" i="9"/>
  <c r="J604" i="9" s="1"/>
  <c r="G604" i="9"/>
  <c r="H604" i="9" s="1"/>
  <c r="K604" i="9"/>
  <c r="F605" i="9"/>
  <c r="G605" i="9"/>
  <c r="F606" i="9"/>
  <c r="G606" i="9"/>
  <c r="H606" i="9" s="1"/>
  <c r="F607" i="9"/>
  <c r="G607" i="9"/>
  <c r="H607" i="9" s="1"/>
  <c r="K607" i="9" s="1"/>
  <c r="J607" i="9"/>
  <c r="F608" i="9"/>
  <c r="J608" i="9" s="1"/>
  <c r="G608" i="9"/>
  <c r="H608" i="9" s="1"/>
  <c r="F609" i="9"/>
  <c r="G609" i="9"/>
  <c r="H609" i="9" s="1"/>
  <c r="J609" i="9"/>
  <c r="F610" i="9"/>
  <c r="K610" i="9" s="1"/>
  <c r="G610" i="9"/>
  <c r="H610" i="9" s="1"/>
  <c r="F611" i="9"/>
  <c r="J611" i="9" s="1"/>
  <c r="G611" i="9"/>
  <c r="H611" i="9"/>
  <c r="F612" i="9"/>
  <c r="G612" i="9"/>
  <c r="H612" i="9"/>
  <c r="F613" i="9"/>
  <c r="G613" i="9"/>
  <c r="H613" i="9"/>
  <c r="F614" i="9"/>
  <c r="J614" i="9" s="1"/>
  <c r="G614" i="9"/>
  <c r="H614" i="9"/>
  <c r="K614" i="9"/>
  <c r="F615" i="9"/>
  <c r="J615" i="9" s="1"/>
  <c r="G615" i="9"/>
  <c r="H615" i="9"/>
  <c r="K615" i="9" s="1"/>
  <c r="F616" i="9"/>
  <c r="J616" i="9" s="1"/>
  <c r="G616" i="9"/>
  <c r="H616" i="9" s="1"/>
  <c r="K616" i="9" s="1"/>
  <c r="F617" i="9"/>
  <c r="G617" i="9"/>
  <c r="F618" i="9"/>
  <c r="G618" i="9"/>
  <c r="H618" i="9" s="1"/>
  <c r="K618" i="9" s="1"/>
  <c r="F619" i="9"/>
  <c r="G619" i="9"/>
  <c r="H619" i="9" s="1"/>
  <c r="K619" i="9" s="1"/>
  <c r="J619" i="9"/>
  <c r="F620" i="9"/>
  <c r="G620" i="9"/>
  <c r="F621" i="9"/>
  <c r="K621" i="9" s="1"/>
  <c r="G621" i="9"/>
  <c r="H621" i="9" s="1"/>
  <c r="J621" i="9"/>
  <c r="F622" i="9"/>
  <c r="G622" i="9"/>
  <c r="H622" i="9" s="1"/>
  <c r="J622" i="9"/>
  <c r="F623" i="9"/>
  <c r="J623" i="9" s="1"/>
  <c r="G623" i="9"/>
  <c r="H623" i="9"/>
  <c r="F624" i="9"/>
  <c r="G624" i="9"/>
  <c r="H624" i="9"/>
  <c r="F625" i="9"/>
  <c r="G625" i="9"/>
  <c r="H625" i="9"/>
  <c r="F626" i="9"/>
  <c r="J626" i="9" s="1"/>
  <c r="G626" i="9"/>
  <c r="H626" i="9"/>
  <c r="K626" i="9" s="1"/>
  <c r="F627" i="9"/>
  <c r="J627" i="9" s="1"/>
  <c r="G627" i="9"/>
  <c r="H627" i="9"/>
  <c r="K627" i="9" s="1"/>
  <c r="F628" i="9"/>
  <c r="J628" i="9" s="1"/>
  <c r="G628" i="9"/>
  <c r="H628" i="9" s="1"/>
  <c r="K628" i="9" s="1"/>
  <c r="F629" i="9"/>
  <c r="G629" i="9"/>
  <c r="H629" i="9" s="1"/>
  <c r="K629" i="9" s="1"/>
  <c r="F630" i="9"/>
  <c r="K630" i="9" s="1"/>
  <c r="G630" i="9"/>
  <c r="H630" i="9" s="1"/>
  <c r="J630" i="9"/>
  <c r="F631" i="9"/>
  <c r="G631" i="9"/>
  <c r="H631" i="9" s="1"/>
  <c r="K631" i="9" s="1"/>
  <c r="J631" i="9"/>
  <c r="F632" i="9"/>
  <c r="G632" i="9"/>
  <c r="F633" i="9"/>
  <c r="G633" i="9"/>
  <c r="H633" i="9" s="1"/>
  <c r="J633" i="9"/>
  <c r="K633" i="9"/>
  <c r="F634" i="9"/>
  <c r="J634" i="9" s="1"/>
  <c r="G634" i="9"/>
  <c r="H634" i="9" s="1"/>
  <c r="F635" i="9"/>
  <c r="G635" i="9"/>
  <c r="H635" i="9"/>
  <c r="F636" i="9"/>
  <c r="G636" i="9"/>
  <c r="H636" i="9" s="1"/>
  <c r="J636" i="9"/>
  <c r="F637" i="9"/>
  <c r="J637" i="9" s="1"/>
  <c r="G637" i="9"/>
  <c r="H637" i="9" s="1"/>
  <c r="F638" i="9"/>
  <c r="K638" i="9" s="1"/>
  <c r="G638" i="9"/>
  <c r="H638" i="9"/>
  <c r="J638" i="9"/>
  <c r="F639" i="9"/>
  <c r="K639" i="9" s="1"/>
  <c r="G639" i="9"/>
  <c r="H639" i="9"/>
  <c r="F640" i="9"/>
  <c r="J640" i="9" s="1"/>
  <c r="G640" i="9"/>
  <c r="H640" i="9"/>
  <c r="K640" i="9"/>
  <c r="F641" i="9"/>
  <c r="J641" i="9" s="1"/>
  <c r="G641" i="9"/>
  <c r="H641" i="9"/>
  <c r="K641" i="9"/>
  <c r="F642" i="9"/>
  <c r="J642" i="9" s="1"/>
  <c r="G642" i="9"/>
  <c r="H642" i="9"/>
  <c r="F643" i="9"/>
  <c r="J643" i="9" s="1"/>
  <c r="G643" i="9"/>
  <c r="H643" i="9" s="1"/>
  <c r="K643" i="9" s="1"/>
  <c r="F644" i="9"/>
  <c r="J644" i="9" s="1"/>
  <c r="G644" i="9"/>
  <c r="H644" i="9" s="1"/>
  <c r="K644" i="9" s="1"/>
  <c r="F645" i="9"/>
  <c r="G645" i="9"/>
  <c r="H645" i="9"/>
  <c r="J645" i="9"/>
  <c r="K645" i="9"/>
  <c r="F646" i="9"/>
  <c r="G646" i="9"/>
  <c r="H646" i="9" s="1"/>
  <c r="K646" i="9" s="1"/>
  <c r="J646" i="9"/>
  <c r="F647" i="9"/>
  <c r="J647" i="9" s="1"/>
  <c r="G647" i="9"/>
  <c r="H647" i="9" s="1"/>
  <c r="K647" i="9" s="1"/>
  <c r="F648" i="9"/>
  <c r="K648" i="9" s="1"/>
  <c r="G648" i="9"/>
  <c r="H648" i="9" s="1"/>
  <c r="J648" i="9"/>
  <c r="F649" i="9"/>
  <c r="J649" i="9" s="1"/>
  <c r="G649" i="9"/>
  <c r="H649" i="9" s="1"/>
  <c r="F650" i="9"/>
  <c r="K650" i="9" s="1"/>
  <c r="G650" i="9"/>
  <c r="H650" i="9"/>
  <c r="J650" i="9"/>
  <c r="F651" i="9"/>
  <c r="K651" i="9" s="1"/>
  <c r="G651" i="9"/>
  <c r="H651" i="9"/>
  <c r="F652" i="9"/>
  <c r="J652" i="9" s="1"/>
  <c r="G652" i="9"/>
  <c r="H652" i="9"/>
  <c r="K652" i="9"/>
  <c r="F653" i="9"/>
  <c r="J653" i="9" s="1"/>
  <c r="G653" i="9"/>
  <c r="H653" i="9"/>
  <c r="K653" i="9"/>
  <c r="F654" i="9"/>
  <c r="J654" i="9" s="1"/>
  <c r="G654" i="9"/>
  <c r="H654" i="9"/>
  <c r="F655" i="9"/>
  <c r="J655" i="9" s="1"/>
  <c r="G655" i="9"/>
  <c r="H655" i="9" s="1"/>
  <c r="K655" i="9" s="1"/>
  <c r="F656" i="9"/>
  <c r="J656" i="9" s="1"/>
  <c r="G656" i="9"/>
  <c r="H656" i="9" s="1"/>
  <c r="K656" i="9" s="1"/>
  <c r="F657" i="9"/>
  <c r="G657" i="9"/>
  <c r="H657" i="9"/>
  <c r="J657" i="9"/>
  <c r="K657" i="9"/>
  <c r="F658" i="9"/>
  <c r="G658" i="9"/>
  <c r="H658" i="9" s="1"/>
  <c r="K658" i="9" s="1"/>
  <c r="J658" i="9"/>
  <c r="F659" i="9"/>
  <c r="J659" i="9" s="1"/>
  <c r="G659" i="9"/>
  <c r="H659" i="9" s="1"/>
  <c r="K659" i="9" s="1"/>
  <c r="F660" i="9"/>
  <c r="G660" i="9"/>
  <c r="H660" i="9" s="1"/>
  <c r="J660" i="9"/>
  <c r="F661" i="9"/>
  <c r="J661" i="9" s="1"/>
  <c r="G661" i="9"/>
  <c r="H661" i="9" s="1"/>
  <c r="F662" i="9"/>
  <c r="K662" i="9" s="1"/>
  <c r="G662" i="9"/>
  <c r="H662" i="9"/>
  <c r="J662" i="9"/>
  <c r="F663" i="9"/>
  <c r="K663" i="9" s="1"/>
  <c r="G663" i="9"/>
  <c r="H663" i="9"/>
  <c r="F664" i="9"/>
  <c r="J664" i="9" s="1"/>
  <c r="G664" i="9"/>
  <c r="H664" i="9"/>
  <c r="K664" i="9"/>
  <c r="F665" i="9"/>
  <c r="J665" i="9" s="1"/>
  <c r="G665" i="9"/>
  <c r="H665" i="9"/>
  <c r="K665" i="9"/>
  <c r="F666" i="9"/>
  <c r="J666" i="9" s="1"/>
  <c r="G666" i="9"/>
  <c r="H666" i="9"/>
  <c r="F667" i="9"/>
  <c r="J667" i="9" s="1"/>
  <c r="G667" i="9"/>
  <c r="H667" i="9" s="1"/>
  <c r="K667" i="9" s="1"/>
  <c r="F668" i="9"/>
  <c r="J668" i="9" s="1"/>
  <c r="G668" i="9"/>
  <c r="H668" i="9" s="1"/>
  <c r="K668" i="9" s="1"/>
  <c r="F669" i="9"/>
  <c r="G669" i="9"/>
  <c r="H669" i="9"/>
  <c r="J669" i="9"/>
  <c r="K669" i="9"/>
  <c r="F670" i="9"/>
  <c r="G670" i="9"/>
  <c r="H670" i="9" s="1"/>
  <c r="K670" i="9" s="1"/>
  <c r="J670" i="9"/>
  <c r="F671" i="9"/>
  <c r="J671" i="9" s="1"/>
  <c r="G671" i="9"/>
  <c r="H671" i="9" s="1"/>
  <c r="K671" i="9" s="1"/>
  <c r="F672" i="9"/>
  <c r="G672" i="9"/>
  <c r="H672" i="9" s="1"/>
  <c r="J672" i="9"/>
  <c r="F673" i="9"/>
  <c r="J673" i="9" s="1"/>
  <c r="G673" i="9"/>
  <c r="H673" i="9" s="1"/>
  <c r="F674" i="9"/>
  <c r="K674" i="9" s="1"/>
  <c r="G674" i="9"/>
  <c r="H674" i="9"/>
  <c r="J674" i="9"/>
  <c r="AZ2" i="7"/>
  <c r="BD2" i="7"/>
  <c r="BD51" i="7" s="1"/>
  <c r="BF2" i="7"/>
  <c r="BF51" i="7" s="1"/>
  <c r="AZ3" i="7"/>
  <c r="BD3" i="7"/>
  <c r="BF3" i="7"/>
  <c r="AZ4" i="7"/>
  <c r="BD4" i="7"/>
  <c r="BF4" i="7"/>
  <c r="AZ5" i="7"/>
  <c r="BD5" i="7"/>
  <c r="BF5" i="7"/>
  <c r="AZ6" i="7"/>
  <c r="BD6" i="7"/>
  <c r="BD55" i="7" s="1"/>
  <c r="BF6" i="7"/>
  <c r="BF55" i="7" s="1"/>
  <c r="AZ7" i="7"/>
  <c r="BD7" i="7"/>
  <c r="BF7" i="7"/>
  <c r="AZ8" i="7"/>
  <c r="BD8" i="7"/>
  <c r="BF8" i="7"/>
  <c r="AZ9" i="7"/>
  <c r="BD9" i="7"/>
  <c r="BF9" i="7"/>
  <c r="AZ10" i="7"/>
  <c r="BD10" i="7"/>
  <c r="BD59" i="7" s="1"/>
  <c r="BF10" i="7"/>
  <c r="BF59" i="7" s="1"/>
  <c r="AZ11" i="7"/>
  <c r="BD11" i="7"/>
  <c r="BF11" i="7"/>
  <c r="AZ12" i="7"/>
  <c r="BD12" i="7"/>
  <c r="BF12" i="7"/>
  <c r="AZ13" i="7"/>
  <c r="BD13" i="7"/>
  <c r="BF13" i="7"/>
  <c r="AZ14" i="7"/>
  <c r="BD14" i="7"/>
  <c r="BD63" i="7" s="1"/>
  <c r="BF14" i="7"/>
  <c r="BF63" i="7" s="1"/>
  <c r="AZ15" i="7"/>
  <c r="BD15" i="7"/>
  <c r="BF15" i="7"/>
  <c r="AZ16" i="7"/>
  <c r="BD16" i="7"/>
  <c r="BF16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45" i="7"/>
  <c r="E45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M2" i="6"/>
  <c r="M3" i="6"/>
  <c r="M4" i="6"/>
  <c r="S30" i="6"/>
  <c r="S29" i="6"/>
  <c r="Z22" i="6"/>
  <c r="AA22" i="6"/>
  <c r="AB22" i="6"/>
  <c r="AB21" i="6"/>
  <c r="AA21" i="6"/>
  <c r="Z21" i="6"/>
  <c r="Z17" i="6"/>
  <c r="AA17" i="6"/>
  <c r="Z18" i="6"/>
  <c r="AA18" i="6"/>
  <c r="E16" i="6"/>
  <c r="E17" i="6"/>
  <c r="E18" i="6"/>
  <c r="C20" i="6"/>
  <c r="D20" i="6"/>
  <c r="F20" i="6"/>
  <c r="G20" i="6"/>
  <c r="I20" i="6"/>
  <c r="J20" i="6"/>
  <c r="K20" i="6"/>
  <c r="C21" i="6"/>
  <c r="D21" i="6"/>
  <c r="F21" i="6"/>
  <c r="G21" i="6"/>
  <c r="I21" i="6"/>
  <c r="J21" i="6"/>
  <c r="K21" i="6"/>
  <c r="C22" i="6"/>
  <c r="D22" i="6"/>
  <c r="F22" i="6"/>
  <c r="G22" i="6"/>
  <c r="I22" i="6"/>
  <c r="J22" i="6"/>
  <c r="K22" i="6"/>
  <c r="C16" i="6"/>
  <c r="D16" i="6"/>
  <c r="F16" i="6"/>
  <c r="G16" i="6"/>
  <c r="I16" i="6"/>
  <c r="J16" i="6"/>
  <c r="K16" i="6"/>
  <c r="C17" i="6"/>
  <c r="D17" i="6"/>
  <c r="F17" i="6"/>
  <c r="G17" i="6"/>
  <c r="I17" i="6"/>
  <c r="J17" i="6"/>
  <c r="K17" i="6"/>
  <c r="C18" i="6"/>
  <c r="D18" i="6"/>
  <c r="F18" i="6"/>
  <c r="G18" i="6"/>
  <c r="I18" i="6"/>
  <c r="J18" i="6"/>
  <c r="K18" i="6"/>
  <c r="C6" i="6"/>
  <c r="D6" i="6"/>
  <c r="E6" i="6"/>
  <c r="F6" i="6"/>
  <c r="G6" i="6"/>
  <c r="H6" i="6"/>
  <c r="I6" i="6"/>
  <c r="J6" i="6"/>
  <c r="J11" i="6" s="1"/>
  <c r="K6" i="6"/>
  <c r="C7" i="6"/>
  <c r="D7" i="6"/>
  <c r="E7" i="6"/>
  <c r="F7" i="6"/>
  <c r="G7" i="6"/>
  <c r="H7" i="6"/>
  <c r="I7" i="6"/>
  <c r="J7" i="6"/>
  <c r="K7" i="6"/>
  <c r="C8" i="6"/>
  <c r="D8" i="6"/>
  <c r="E8" i="6"/>
  <c r="F8" i="6"/>
  <c r="G8" i="6"/>
  <c r="H8" i="6"/>
  <c r="I8" i="6"/>
  <c r="J8" i="6"/>
  <c r="K8" i="6"/>
  <c r="X8" i="6"/>
  <c r="X18" i="6" s="1"/>
  <c r="X22" i="6" s="1"/>
  <c r="W8" i="6"/>
  <c r="W18" i="6" s="1"/>
  <c r="W22" i="6" s="1"/>
  <c r="V8" i="6"/>
  <c r="V18" i="6" s="1"/>
  <c r="V22" i="6" s="1"/>
  <c r="U8" i="6"/>
  <c r="U18" i="6" s="1"/>
  <c r="U22" i="6" s="1"/>
  <c r="T8" i="6"/>
  <c r="T18" i="6" s="1"/>
  <c r="T22" i="6" s="1"/>
  <c r="S8" i="6"/>
  <c r="S18" i="6" s="1"/>
  <c r="S22" i="6" s="1"/>
  <c r="R8" i="6"/>
  <c r="R18" i="6" s="1"/>
  <c r="R22" i="6" s="1"/>
  <c r="B8" i="6"/>
  <c r="X7" i="6"/>
  <c r="X17" i="6" s="1"/>
  <c r="X21" i="6" s="1"/>
  <c r="W7" i="6"/>
  <c r="W17" i="6" s="1"/>
  <c r="W21" i="6" s="1"/>
  <c r="V7" i="6"/>
  <c r="V17" i="6" s="1"/>
  <c r="V21" i="6" s="1"/>
  <c r="U7" i="6"/>
  <c r="U17" i="6" s="1"/>
  <c r="U21" i="6" s="1"/>
  <c r="T7" i="6"/>
  <c r="T17" i="6" s="1"/>
  <c r="T21" i="6" s="1"/>
  <c r="S7" i="6"/>
  <c r="S17" i="6" s="1"/>
  <c r="S21" i="6" s="1"/>
  <c r="R7" i="6"/>
  <c r="R17" i="6" s="1"/>
  <c r="R21" i="6" s="1"/>
  <c r="B7" i="6"/>
  <c r="X6" i="6"/>
  <c r="W6" i="6"/>
  <c r="V6" i="6"/>
  <c r="V16" i="6" s="1"/>
  <c r="V20" i="6" s="1"/>
  <c r="U6" i="6"/>
  <c r="U16" i="6" s="1"/>
  <c r="U20" i="6" s="1"/>
  <c r="T6" i="6"/>
  <c r="T16" i="6" s="1"/>
  <c r="T20" i="6" s="1"/>
  <c r="S6" i="6"/>
  <c r="S16" i="6" s="1"/>
  <c r="S20" i="6" s="1"/>
  <c r="R6" i="6"/>
  <c r="R16" i="6" s="1"/>
  <c r="R20" i="6" s="1"/>
  <c r="B6" i="6"/>
  <c r="BA163" i="3"/>
  <c r="K317" i="3"/>
  <c r="E113" i="3"/>
  <c r="AZ156" i="3"/>
  <c r="AZ154" i="3"/>
  <c r="AZ152" i="3"/>
  <c r="AZ150" i="3"/>
  <c r="AZ148" i="3"/>
  <c r="AZ146" i="3"/>
  <c r="AY146" i="3"/>
  <c r="AZ144" i="3"/>
  <c r="AZ142" i="3"/>
  <c r="AZ140" i="3"/>
  <c r="AZ138" i="3"/>
  <c r="AZ136" i="3"/>
  <c r="AZ134" i="3"/>
  <c r="AY134" i="3"/>
  <c r="AZ132" i="3"/>
  <c r="AZ130" i="3"/>
  <c r="AZ128" i="3"/>
  <c r="AZ126" i="3"/>
  <c r="AZ124" i="3"/>
  <c r="AZ122" i="3"/>
  <c r="AY122" i="3"/>
  <c r="AZ120" i="3"/>
  <c r="AZ118" i="3"/>
  <c r="AZ116" i="3"/>
  <c r="AZ114" i="3"/>
  <c r="AZ112" i="3"/>
  <c r="AZ110" i="3"/>
  <c r="AY110" i="3"/>
  <c r="AZ108" i="3"/>
  <c r="AZ106" i="3"/>
  <c r="AZ104" i="3"/>
  <c r="AZ102" i="3"/>
  <c r="AZ100" i="3"/>
  <c r="AZ98" i="3"/>
  <c r="AY98" i="3"/>
  <c r="AZ96" i="3"/>
  <c r="AZ94" i="3"/>
  <c r="AZ92" i="3"/>
  <c r="AZ90" i="3"/>
  <c r="AZ88" i="3"/>
  <c r="AZ86" i="3"/>
  <c r="AY86" i="3"/>
  <c r="AZ84" i="3"/>
  <c r="AZ82" i="3"/>
  <c r="AZ80" i="3"/>
  <c r="AZ78" i="3"/>
  <c r="AZ76" i="3"/>
  <c r="AZ74" i="3"/>
  <c r="AY74" i="3"/>
  <c r="AZ72" i="3"/>
  <c r="AZ70" i="3"/>
  <c r="AZ68" i="3"/>
  <c r="AZ66" i="3"/>
  <c r="AZ64" i="3"/>
  <c r="AZ62" i="3"/>
  <c r="AY62" i="3"/>
  <c r="AZ60" i="3"/>
  <c r="AZ58" i="3"/>
  <c r="AZ56" i="3"/>
  <c r="AZ54" i="3"/>
  <c r="AZ52" i="3"/>
  <c r="AZ50" i="3"/>
  <c r="AY50" i="3"/>
  <c r="AZ48" i="3"/>
  <c r="AZ46" i="3"/>
  <c r="AZ44" i="3"/>
  <c r="AZ42" i="3"/>
  <c r="AZ40" i="3"/>
  <c r="AZ38" i="3"/>
  <c r="AY38" i="3"/>
  <c r="AZ36" i="3"/>
  <c r="AZ34" i="3"/>
  <c r="AZ32" i="3"/>
  <c r="AZ30" i="3"/>
  <c r="AZ28" i="3"/>
  <c r="AZ26" i="3"/>
  <c r="AY26" i="3"/>
  <c r="AZ24" i="3"/>
  <c r="AZ22" i="3"/>
  <c r="AZ20" i="3"/>
  <c r="AZ18" i="3"/>
  <c r="AZ16" i="3"/>
  <c r="AZ14" i="3"/>
  <c r="AY14" i="3"/>
  <c r="AZ12" i="3"/>
  <c r="AZ10" i="3"/>
  <c r="AZ8" i="3"/>
  <c r="AZ6" i="3"/>
  <c r="AZ4" i="3"/>
  <c r="AZ2" i="3"/>
  <c r="AY2" i="3"/>
  <c r="AT4" i="3"/>
  <c r="AT6" i="3"/>
  <c r="AT8" i="3"/>
  <c r="AT10" i="3"/>
  <c r="AT12" i="3"/>
  <c r="AT14" i="3"/>
  <c r="AT16" i="3"/>
  <c r="AT18" i="3"/>
  <c r="AT20" i="3"/>
  <c r="AT22" i="3"/>
  <c r="AT24" i="3"/>
  <c r="AT26" i="3"/>
  <c r="AT28" i="3"/>
  <c r="AT30" i="3"/>
  <c r="AT32" i="3"/>
  <c r="AT34" i="3"/>
  <c r="AT36" i="3"/>
  <c r="AT38" i="3"/>
  <c r="AT40" i="3"/>
  <c r="AT42" i="3"/>
  <c r="AT44" i="3"/>
  <c r="AT46" i="3"/>
  <c r="AT48" i="3"/>
  <c r="AT50" i="3"/>
  <c r="AT52" i="3"/>
  <c r="AT54" i="3"/>
  <c r="AT56" i="3"/>
  <c r="AT58" i="3"/>
  <c r="AT60" i="3"/>
  <c r="AT62" i="3"/>
  <c r="AT64" i="3"/>
  <c r="AT66" i="3"/>
  <c r="AT68" i="3"/>
  <c r="AT70" i="3"/>
  <c r="AT72" i="3"/>
  <c r="AS14" i="3"/>
  <c r="AS26" i="3"/>
  <c r="AS38" i="3"/>
  <c r="AS50" i="3"/>
  <c r="AS62" i="3"/>
  <c r="AS2" i="3"/>
  <c r="AT2" i="3"/>
  <c r="N317" i="3"/>
  <c r="M317" i="3"/>
  <c r="T31" i="3"/>
  <c r="J311" i="3"/>
  <c r="J308" i="3"/>
  <c r="J305" i="3"/>
  <c r="J302" i="3"/>
  <c r="J299" i="3"/>
  <c r="J296" i="3"/>
  <c r="J293" i="3"/>
  <c r="J290" i="3"/>
  <c r="I290" i="3"/>
  <c r="J287" i="3"/>
  <c r="J284" i="3"/>
  <c r="J281" i="3"/>
  <c r="J278" i="3"/>
  <c r="J275" i="3"/>
  <c r="J272" i="3"/>
  <c r="J269" i="3"/>
  <c r="J266" i="3"/>
  <c r="I266" i="3"/>
  <c r="J263" i="3"/>
  <c r="J260" i="3"/>
  <c r="J257" i="3"/>
  <c r="J254" i="3"/>
  <c r="J251" i="3"/>
  <c r="J248" i="3"/>
  <c r="J245" i="3"/>
  <c r="J242" i="3"/>
  <c r="I242" i="3"/>
  <c r="J239" i="3"/>
  <c r="J236" i="3"/>
  <c r="J233" i="3"/>
  <c r="J230" i="3"/>
  <c r="J227" i="3"/>
  <c r="J224" i="3"/>
  <c r="J221" i="3"/>
  <c r="J218" i="3"/>
  <c r="I218" i="3"/>
  <c r="J215" i="3"/>
  <c r="J212" i="3"/>
  <c r="J209" i="3"/>
  <c r="J206" i="3"/>
  <c r="J203" i="3"/>
  <c r="J200" i="3"/>
  <c r="J197" i="3"/>
  <c r="J194" i="3"/>
  <c r="I194" i="3"/>
  <c r="J191" i="3"/>
  <c r="J188" i="3"/>
  <c r="J185" i="3"/>
  <c r="J182" i="3"/>
  <c r="J179" i="3"/>
  <c r="J176" i="3"/>
  <c r="J173" i="3"/>
  <c r="J170" i="3"/>
  <c r="I170" i="3"/>
  <c r="J167" i="3"/>
  <c r="J164" i="3"/>
  <c r="J161" i="3"/>
  <c r="J158" i="3"/>
  <c r="J155" i="3"/>
  <c r="J152" i="3"/>
  <c r="J149" i="3"/>
  <c r="J146" i="3"/>
  <c r="I146" i="3"/>
  <c r="J143" i="3"/>
  <c r="J140" i="3"/>
  <c r="J137" i="3"/>
  <c r="J134" i="3"/>
  <c r="J131" i="3"/>
  <c r="J128" i="3"/>
  <c r="J125" i="3"/>
  <c r="J122" i="3"/>
  <c r="I122" i="3"/>
  <c r="J119" i="3"/>
  <c r="J116" i="3"/>
  <c r="J113" i="3"/>
  <c r="J110" i="3"/>
  <c r="J107" i="3"/>
  <c r="J104" i="3"/>
  <c r="J101" i="3"/>
  <c r="J98" i="3"/>
  <c r="I98" i="3"/>
  <c r="J95" i="3"/>
  <c r="J92" i="3"/>
  <c r="J89" i="3"/>
  <c r="J86" i="3"/>
  <c r="J83" i="3"/>
  <c r="J80" i="3"/>
  <c r="J77" i="3"/>
  <c r="J74" i="3"/>
  <c r="I74" i="3"/>
  <c r="J71" i="3"/>
  <c r="J68" i="3"/>
  <c r="J65" i="3"/>
  <c r="J62" i="3"/>
  <c r="J59" i="3"/>
  <c r="J56" i="3"/>
  <c r="J53" i="3"/>
  <c r="J50" i="3"/>
  <c r="I50" i="3"/>
  <c r="J47" i="3"/>
  <c r="J44" i="3"/>
  <c r="J41" i="3"/>
  <c r="J38" i="3"/>
  <c r="J35" i="3"/>
  <c r="J32" i="3"/>
  <c r="J29" i="3"/>
  <c r="J26" i="3"/>
  <c r="I26" i="3"/>
  <c r="D107" i="3"/>
  <c r="D104" i="3"/>
  <c r="D101" i="3"/>
  <c r="D98" i="3"/>
  <c r="D95" i="3"/>
  <c r="D92" i="3"/>
  <c r="C92" i="3"/>
  <c r="D89" i="3"/>
  <c r="D86" i="3"/>
  <c r="D83" i="3"/>
  <c r="D80" i="3"/>
  <c r="D77" i="3"/>
  <c r="D74" i="3"/>
  <c r="C74" i="3"/>
  <c r="D71" i="3"/>
  <c r="D68" i="3"/>
  <c r="D65" i="3"/>
  <c r="D62" i="3"/>
  <c r="D59" i="3"/>
  <c r="D56" i="3"/>
  <c r="C56" i="3"/>
  <c r="D53" i="3"/>
  <c r="D50" i="3"/>
  <c r="D47" i="3"/>
  <c r="D44" i="3"/>
  <c r="D41" i="3"/>
  <c r="D38" i="3"/>
  <c r="C38" i="3"/>
  <c r="D35" i="3"/>
  <c r="D32" i="3"/>
  <c r="D29" i="3"/>
  <c r="D26" i="3"/>
  <c r="D23" i="3"/>
  <c r="D20" i="3"/>
  <c r="C20" i="3"/>
  <c r="I2" i="3"/>
  <c r="C2" i="3"/>
  <c r="J23" i="3"/>
  <c r="J20" i="3"/>
  <c r="J17" i="3"/>
  <c r="J14" i="3"/>
  <c r="J11" i="3"/>
  <c r="J8" i="3"/>
  <c r="J5" i="3"/>
  <c r="J2" i="3"/>
  <c r="D17" i="3"/>
  <c r="D14" i="3"/>
  <c r="D11" i="3"/>
  <c r="D8" i="3"/>
  <c r="D5" i="3"/>
  <c r="D2" i="3"/>
  <c r="C7" i="2"/>
  <c r="C11" i="2" s="1"/>
  <c r="D7" i="2"/>
  <c r="E7" i="2"/>
  <c r="E11" i="2" s="1"/>
  <c r="F7" i="2"/>
  <c r="G7" i="2"/>
  <c r="G11" i="2" s="1"/>
  <c r="H7" i="2"/>
  <c r="H11" i="2" s="1"/>
  <c r="I7" i="2"/>
  <c r="I11" i="2" s="1"/>
  <c r="K7" i="2"/>
  <c r="K11" i="2" s="1"/>
  <c r="L7" i="2"/>
  <c r="L11" i="2" s="1"/>
  <c r="M7" i="2"/>
  <c r="M11" i="2" s="1"/>
  <c r="N7" i="2"/>
  <c r="O7" i="2"/>
  <c r="O11" i="2" s="1"/>
  <c r="P7" i="2"/>
  <c r="P11" i="2" s="1"/>
  <c r="Q7" i="2"/>
  <c r="R7" i="2"/>
  <c r="R11" i="2" s="1"/>
  <c r="S7" i="2"/>
  <c r="S11" i="2" s="1"/>
  <c r="T7" i="2"/>
  <c r="T11" i="2" s="1"/>
  <c r="V7" i="2"/>
  <c r="V11" i="2" s="1"/>
  <c r="B7" i="2"/>
  <c r="B11" i="2" s="1"/>
  <c r="AF3" i="2"/>
  <c r="AE3" i="2"/>
  <c r="AB4" i="2"/>
  <c r="AB3" i="2"/>
  <c r="AD3" i="2"/>
  <c r="E18" i="1"/>
  <c r="D18" i="1"/>
  <c r="E17" i="1"/>
  <c r="D17" i="1"/>
  <c r="E16" i="1"/>
  <c r="D16" i="1"/>
  <c r="C16" i="1"/>
  <c r="C20" i="1" s="1"/>
  <c r="G16" i="1"/>
  <c r="G20" i="1" s="1"/>
  <c r="H16" i="1"/>
  <c r="H20" i="1" s="1"/>
  <c r="I16" i="1"/>
  <c r="I20" i="1" s="1"/>
  <c r="J16" i="1"/>
  <c r="J20" i="1" s="1"/>
  <c r="K16" i="1"/>
  <c r="K20" i="1" s="1"/>
  <c r="L16" i="1"/>
  <c r="L20" i="1" s="1"/>
  <c r="M16" i="1"/>
  <c r="M20" i="1" s="1"/>
  <c r="N16" i="1"/>
  <c r="N20" i="1" s="1"/>
  <c r="O16" i="1"/>
  <c r="O20" i="1" s="1"/>
  <c r="P16" i="1"/>
  <c r="P20" i="1" s="1"/>
  <c r="C17" i="1"/>
  <c r="C21" i="1" s="1"/>
  <c r="G17" i="1"/>
  <c r="G21" i="1" s="1"/>
  <c r="H17" i="1"/>
  <c r="H21" i="1" s="1"/>
  <c r="I17" i="1"/>
  <c r="I21" i="1" s="1"/>
  <c r="J17" i="1"/>
  <c r="J21" i="1" s="1"/>
  <c r="K17" i="1"/>
  <c r="K21" i="1" s="1"/>
  <c r="L17" i="1"/>
  <c r="L21" i="1" s="1"/>
  <c r="M17" i="1"/>
  <c r="M21" i="1" s="1"/>
  <c r="N17" i="1"/>
  <c r="N21" i="1" s="1"/>
  <c r="O17" i="1"/>
  <c r="O21" i="1" s="1"/>
  <c r="P17" i="1"/>
  <c r="P21" i="1" s="1"/>
  <c r="C18" i="1"/>
  <c r="C22" i="1" s="1"/>
  <c r="G18" i="1"/>
  <c r="G22" i="1" s="1"/>
  <c r="H18" i="1"/>
  <c r="H22" i="1" s="1"/>
  <c r="I18" i="1"/>
  <c r="I22" i="1" s="1"/>
  <c r="J18" i="1"/>
  <c r="J22" i="1" s="1"/>
  <c r="K18" i="1"/>
  <c r="K22" i="1" s="1"/>
  <c r="L18" i="1"/>
  <c r="L22" i="1" s="1"/>
  <c r="M18" i="1"/>
  <c r="M22" i="1" s="1"/>
  <c r="N18" i="1"/>
  <c r="N22" i="1" s="1"/>
  <c r="O18" i="1"/>
  <c r="O22" i="1" s="1"/>
  <c r="P18" i="1"/>
  <c r="P22" i="1" s="1"/>
  <c r="B17" i="1"/>
  <c r="B21" i="1" s="1"/>
  <c r="B18" i="1"/>
  <c r="B16" i="1"/>
  <c r="B20" i="1" s="1"/>
  <c r="T8" i="1"/>
  <c r="T7" i="1"/>
  <c r="R8" i="1"/>
  <c r="R7" i="1"/>
  <c r="S7" i="1"/>
  <c r="S8" i="1"/>
  <c r="G6" i="1"/>
  <c r="H6" i="1"/>
  <c r="I6" i="1"/>
  <c r="I11" i="1" s="1"/>
  <c r="J6" i="1"/>
  <c r="J11" i="1" s="1"/>
  <c r="K6" i="1"/>
  <c r="L6" i="1"/>
  <c r="M6" i="1"/>
  <c r="M11" i="1" s="1"/>
  <c r="N6" i="1"/>
  <c r="N11" i="1" s="1"/>
  <c r="O6" i="1"/>
  <c r="O11" i="1" s="1"/>
  <c r="P6" i="1"/>
  <c r="G7" i="1"/>
  <c r="H7" i="1"/>
  <c r="H11" i="1" s="1"/>
  <c r="I7" i="1"/>
  <c r="J7" i="1"/>
  <c r="K7" i="1"/>
  <c r="L7" i="1"/>
  <c r="M7" i="1"/>
  <c r="N7" i="1"/>
  <c r="O7" i="1"/>
  <c r="P7" i="1"/>
  <c r="G8" i="1"/>
  <c r="G11" i="1" s="1"/>
  <c r="H8" i="1"/>
  <c r="I8" i="1"/>
  <c r="J8" i="1"/>
  <c r="K8" i="1"/>
  <c r="L8" i="1"/>
  <c r="M8" i="1"/>
  <c r="N8" i="1"/>
  <c r="O8" i="1"/>
  <c r="P8" i="1"/>
  <c r="C6" i="1"/>
  <c r="C11" i="1" s="1"/>
  <c r="D6" i="1"/>
  <c r="D11" i="1" s="1"/>
  <c r="E6" i="1"/>
  <c r="C7" i="1"/>
  <c r="D7" i="1"/>
  <c r="E7" i="1"/>
  <c r="E11" i="1" s="1"/>
  <c r="C8" i="1"/>
  <c r="D8" i="1"/>
  <c r="E8" i="1"/>
  <c r="B7" i="1"/>
  <c r="B8" i="1"/>
  <c r="B6" i="1"/>
  <c r="B11" i="1" s="1"/>
  <c r="M42" i="2" l="1"/>
  <c r="B42" i="2"/>
  <c r="V42" i="2"/>
  <c r="J42" i="2"/>
  <c r="F45" i="2"/>
  <c r="U42" i="2"/>
  <c r="U43" i="2" s="1"/>
  <c r="I42" i="2"/>
  <c r="I45" i="2" s="1"/>
  <c r="R45" i="2"/>
  <c r="L42" i="2"/>
  <c r="T42" i="2"/>
  <c r="T43" i="2" s="1"/>
  <c r="H42" i="2"/>
  <c r="H43" i="2" s="1"/>
  <c r="K42" i="2"/>
  <c r="S42" i="2"/>
  <c r="S46" i="2" s="1"/>
  <c r="G42" i="2"/>
  <c r="R42" i="2"/>
  <c r="F42" i="2"/>
  <c r="Q42" i="2"/>
  <c r="Q43" i="2" s="1"/>
  <c r="E42" i="2"/>
  <c r="E43" i="2" s="1"/>
  <c r="G46" i="2"/>
  <c r="B43" i="2"/>
  <c r="P42" i="2"/>
  <c r="P46" i="2" s="1"/>
  <c r="D42" i="2"/>
  <c r="D45" i="2" s="1"/>
  <c r="O42" i="2"/>
  <c r="O43" i="2" s="1"/>
  <c r="C42" i="2"/>
  <c r="C45" i="2" s="1"/>
  <c r="N43" i="2"/>
  <c r="AB22" i="2"/>
  <c r="AF7" i="2"/>
  <c r="G47" i="2"/>
  <c r="T33" i="2"/>
  <c r="N46" i="2"/>
  <c r="I46" i="2"/>
  <c r="AB58" i="2"/>
  <c r="AC58" i="2" s="1"/>
  <c r="Z60" i="2"/>
  <c r="AB59" i="2"/>
  <c r="R46" i="2"/>
  <c r="F46" i="2"/>
  <c r="N45" i="2"/>
  <c r="B47" i="2"/>
  <c r="B46" i="2"/>
  <c r="B45" i="2"/>
  <c r="R33" i="2"/>
  <c r="C46" i="2"/>
  <c r="F33" i="2"/>
  <c r="R47" i="2"/>
  <c r="F47" i="2"/>
  <c r="D33" i="2"/>
  <c r="C33" i="2"/>
  <c r="S43" i="2"/>
  <c r="G43" i="2"/>
  <c r="C47" i="2"/>
  <c r="S45" i="2"/>
  <c r="G45" i="2"/>
  <c r="R43" i="2"/>
  <c r="F43" i="2"/>
  <c r="AD7" i="2"/>
  <c r="N47" i="2"/>
  <c r="C43" i="2"/>
  <c r="H33" i="2"/>
  <c r="E33" i="2"/>
  <c r="AB7" i="2"/>
  <c r="Q33" i="2"/>
  <c r="P33" i="2"/>
  <c r="O33" i="2"/>
  <c r="AB35" i="2"/>
  <c r="AJ35" i="2" s="1"/>
  <c r="AB36" i="2"/>
  <c r="AJ33" i="2" s="1"/>
  <c r="AC36" i="2"/>
  <c r="AB34" i="2"/>
  <c r="AJ36" i="2" s="1"/>
  <c r="AC34" i="2"/>
  <c r="U33" i="2"/>
  <c r="I33" i="2"/>
  <c r="M41" i="2"/>
  <c r="D11" i="2"/>
  <c r="L41" i="2"/>
  <c r="AA22" i="2"/>
  <c r="S33" i="2"/>
  <c r="G33" i="2"/>
  <c r="K41" i="2"/>
  <c r="F11" i="2"/>
  <c r="AC35" i="2"/>
  <c r="V41" i="2"/>
  <c r="J41" i="2"/>
  <c r="N33" i="2"/>
  <c r="AE7" i="2"/>
  <c r="AB8" i="2"/>
  <c r="B33" i="2"/>
  <c r="BH74" i="7"/>
  <c r="BF65" i="7"/>
  <c r="BF61" i="7"/>
  <c r="BF64" i="7"/>
  <c r="BF60" i="7"/>
  <c r="BF56" i="7"/>
  <c r="BF52" i="7"/>
  <c r="BF74" i="7" s="1"/>
  <c r="BF58" i="7"/>
  <c r="BF62" i="7"/>
  <c r="BF54" i="7"/>
  <c r="BF57" i="7"/>
  <c r="BD54" i="7"/>
  <c r="BD58" i="7"/>
  <c r="BD65" i="7"/>
  <c r="BD61" i="7"/>
  <c r="BD57" i="7"/>
  <c r="BD53" i="7"/>
  <c r="BD62" i="7"/>
  <c r="BD64" i="7"/>
  <c r="BD60" i="7"/>
  <c r="BD56" i="7"/>
  <c r="BF53" i="7"/>
  <c r="BD52" i="7"/>
  <c r="BJ74" i="7"/>
  <c r="X19" i="9"/>
  <c r="X12" i="9"/>
  <c r="X20" i="9"/>
  <c r="X43" i="9"/>
  <c r="X37" i="9"/>
  <c r="X26" i="9"/>
  <c r="X64" i="9"/>
  <c r="X68" i="9"/>
  <c r="X278" i="9"/>
  <c r="W278" i="9"/>
  <c r="X91" i="9"/>
  <c r="W91" i="9"/>
  <c r="X122" i="9"/>
  <c r="W122" i="9"/>
  <c r="W141" i="9"/>
  <c r="X145" i="9"/>
  <c r="W145" i="9"/>
  <c r="X176" i="9"/>
  <c r="X196" i="9"/>
  <c r="X266" i="9"/>
  <c r="W266" i="9"/>
  <c r="W285" i="9"/>
  <c r="X289" i="9"/>
  <c r="W289" i="9"/>
  <c r="X356" i="9"/>
  <c r="W356" i="9"/>
  <c r="X388" i="9"/>
  <c r="U14" i="9"/>
  <c r="X14" i="9" s="1"/>
  <c r="X7" i="9" s="1"/>
  <c r="U26" i="9"/>
  <c r="U38" i="9"/>
  <c r="X38" i="9" s="1"/>
  <c r="U56" i="9"/>
  <c r="X56" i="9" s="1"/>
  <c r="X146" i="9"/>
  <c r="W146" i="9"/>
  <c r="X169" i="9"/>
  <c r="W169" i="9"/>
  <c r="X200" i="9"/>
  <c r="X290" i="9"/>
  <c r="W290" i="9"/>
  <c r="X470" i="9"/>
  <c r="W470" i="9"/>
  <c r="X67" i="9"/>
  <c r="W67" i="9"/>
  <c r="X158" i="9"/>
  <c r="W158" i="9"/>
  <c r="X181" i="9"/>
  <c r="W181" i="9"/>
  <c r="X301" i="9"/>
  <c r="W301" i="9"/>
  <c r="X458" i="9"/>
  <c r="W458" i="9"/>
  <c r="X518" i="9"/>
  <c r="W518" i="9"/>
  <c r="X188" i="9"/>
  <c r="X308" i="9"/>
  <c r="W19" i="9"/>
  <c r="W31" i="9"/>
  <c r="W43" i="9"/>
  <c r="X48" i="9"/>
  <c r="U51" i="9"/>
  <c r="X51" i="9" s="1"/>
  <c r="X62" i="9"/>
  <c r="W64" i="9"/>
  <c r="X72" i="9"/>
  <c r="U75" i="9"/>
  <c r="X75" i="9" s="1"/>
  <c r="X85" i="9"/>
  <c r="W85" i="9"/>
  <c r="X100" i="9"/>
  <c r="X126" i="9"/>
  <c r="X170" i="9"/>
  <c r="W170" i="9"/>
  <c r="W189" i="9"/>
  <c r="X193" i="9"/>
  <c r="W193" i="9"/>
  <c r="X224" i="9"/>
  <c r="X244" i="9"/>
  <c r="X270" i="9"/>
  <c r="W309" i="9"/>
  <c r="X320" i="9"/>
  <c r="W12" i="9"/>
  <c r="W24" i="9"/>
  <c r="W36" i="9"/>
  <c r="X112" i="9"/>
  <c r="X138" i="9"/>
  <c r="X182" i="9"/>
  <c r="W182" i="9"/>
  <c r="W201" i="9"/>
  <c r="X205" i="9"/>
  <c r="W205" i="9"/>
  <c r="X236" i="9"/>
  <c r="X256" i="9"/>
  <c r="X282" i="9"/>
  <c r="X302" i="9"/>
  <c r="W302" i="9"/>
  <c r="X328" i="9"/>
  <c r="X398" i="9"/>
  <c r="W398" i="9"/>
  <c r="X78" i="9"/>
  <c r="X86" i="9"/>
  <c r="W93" i="9"/>
  <c r="X104" i="9"/>
  <c r="X150" i="9"/>
  <c r="X194" i="9"/>
  <c r="W194" i="9"/>
  <c r="W213" i="9"/>
  <c r="X217" i="9"/>
  <c r="W217" i="9"/>
  <c r="X248" i="9"/>
  <c r="X294" i="9"/>
  <c r="X313" i="9"/>
  <c r="W313" i="9"/>
  <c r="X79" i="9"/>
  <c r="W79" i="9"/>
  <c r="X116" i="9"/>
  <c r="X206" i="9"/>
  <c r="W206" i="9"/>
  <c r="X229" i="9"/>
  <c r="W229" i="9"/>
  <c r="X260" i="9"/>
  <c r="X332" i="9"/>
  <c r="X386" i="9"/>
  <c r="W386" i="9"/>
  <c r="X566" i="9"/>
  <c r="W566" i="9"/>
  <c r="W15" i="9"/>
  <c r="W27" i="9"/>
  <c r="W39" i="9"/>
  <c r="W49" i="9"/>
  <c r="W57" i="9"/>
  <c r="W65" i="9"/>
  <c r="W73" i="9"/>
  <c r="W86" i="9"/>
  <c r="X97" i="9"/>
  <c r="W97" i="9"/>
  <c r="X128" i="9"/>
  <c r="X174" i="9"/>
  <c r="X218" i="9"/>
  <c r="W218" i="9"/>
  <c r="X241" i="9"/>
  <c r="W241" i="9"/>
  <c r="X314" i="9"/>
  <c r="W314" i="9"/>
  <c r="X417" i="9"/>
  <c r="W417" i="9"/>
  <c r="X434" i="9"/>
  <c r="W434" i="9"/>
  <c r="W20" i="9"/>
  <c r="W32" i="9"/>
  <c r="W44" i="9"/>
  <c r="X55" i="9"/>
  <c r="W55" i="9"/>
  <c r="W68" i="9"/>
  <c r="W76" i="9"/>
  <c r="W105" i="9"/>
  <c r="X109" i="9"/>
  <c r="W109" i="9"/>
  <c r="X140" i="9"/>
  <c r="X186" i="9"/>
  <c r="X230" i="9"/>
  <c r="W230" i="9"/>
  <c r="W249" i="9"/>
  <c r="X253" i="9"/>
  <c r="W253" i="9"/>
  <c r="X284" i="9"/>
  <c r="X306" i="9"/>
  <c r="X325" i="9"/>
  <c r="W325" i="9"/>
  <c r="X369" i="9"/>
  <c r="W369" i="9"/>
  <c r="X157" i="9"/>
  <c r="W157" i="9"/>
  <c r="W13" i="9"/>
  <c r="W25" i="9"/>
  <c r="W37" i="9"/>
  <c r="X50" i="9"/>
  <c r="W52" i="9"/>
  <c r="X74" i="9"/>
  <c r="X80" i="9"/>
  <c r="X98" i="9"/>
  <c r="W98" i="9"/>
  <c r="X121" i="9"/>
  <c r="W121" i="9"/>
  <c r="X152" i="9"/>
  <c r="X172" i="9"/>
  <c r="X198" i="9"/>
  <c r="X242" i="9"/>
  <c r="W242" i="9"/>
  <c r="X265" i="9"/>
  <c r="W265" i="9"/>
  <c r="X296" i="9"/>
  <c r="X134" i="9"/>
  <c r="W134" i="9"/>
  <c r="X90" i="9"/>
  <c r="X110" i="9"/>
  <c r="W110" i="9"/>
  <c r="W129" i="9"/>
  <c r="X133" i="9"/>
  <c r="W133" i="9"/>
  <c r="X164" i="9"/>
  <c r="X184" i="9"/>
  <c r="X210" i="9"/>
  <c r="X254" i="9"/>
  <c r="W254" i="9"/>
  <c r="W273" i="9"/>
  <c r="X277" i="9"/>
  <c r="W277" i="9"/>
  <c r="X304" i="9"/>
  <c r="X326" i="9"/>
  <c r="W326" i="9"/>
  <c r="X84" i="9"/>
  <c r="X96" i="9"/>
  <c r="X338" i="9"/>
  <c r="W338" i="9"/>
  <c r="X351" i="9"/>
  <c r="X377" i="9"/>
  <c r="X453" i="9"/>
  <c r="X506" i="9"/>
  <c r="W506" i="9"/>
  <c r="X530" i="9"/>
  <c r="W530" i="9"/>
  <c r="X543" i="9"/>
  <c r="X556" i="9"/>
  <c r="X590" i="9"/>
  <c r="W590" i="9"/>
  <c r="W80" i="9"/>
  <c r="W92" i="9"/>
  <c r="W104" i="9"/>
  <c r="W116" i="9"/>
  <c r="W128" i="9"/>
  <c r="W140" i="9"/>
  <c r="W152" i="9"/>
  <c r="W164" i="9"/>
  <c r="W176" i="9"/>
  <c r="W188" i="9"/>
  <c r="W200" i="9"/>
  <c r="W212" i="9"/>
  <c r="W224" i="9"/>
  <c r="W236" i="9"/>
  <c r="W248" i="9"/>
  <c r="W260" i="9"/>
  <c r="W272" i="9"/>
  <c r="W284" i="9"/>
  <c r="W296" i="9"/>
  <c r="W308" i="9"/>
  <c r="W320" i="9"/>
  <c r="W332" i="9"/>
  <c r="X339" i="9"/>
  <c r="X370" i="9"/>
  <c r="X412" i="9"/>
  <c r="X424" i="9"/>
  <c r="X446" i="9"/>
  <c r="W446" i="9"/>
  <c r="X496" i="9"/>
  <c r="X507" i="9"/>
  <c r="X578" i="9"/>
  <c r="W578" i="9"/>
  <c r="X357" i="9"/>
  <c r="W357" i="9"/>
  <c r="X374" i="9"/>
  <c r="W374" i="9"/>
  <c r="X383" i="9"/>
  <c r="X387" i="9"/>
  <c r="X416" i="9"/>
  <c r="X471" i="9"/>
  <c r="X519" i="9"/>
  <c r="X532" i="9"/>
  <c r="X548" i="9"/>
  <c r="X561" i="9"/>
  <c r="X592" i="9"/>
  <c r="W340" i="9"/>
  <c r="X344" i="9"/>
  <c r="W344" i="9"/>
  <c r="X353" i="9"/>
  <c r="X400" i="9"/>
  <c r="X404" i="9"/>
  <c r="X429" i="9"/>
  <c r="W429" i="9"/>
  <c r="X459" i="9"/>
  <c r="X579" i="9"/>
  <c r="X345" i="9"/>
  <c r="W345" i="9"/>
  <c r="X362" i="9"/>
  <c r="W362" i="9"/>
  <c r="X405" i="9"/>
  <c r="W405" i="9"/>
  <c r="W333" i="9"/>
  <c r="X341" i="9"/>
  <c r="X401" i="9"/>
  <c r="X476" i="9"/>
  <c r="X489" i="9"/>
  <c r="X501" i="9"/>
  <c r="X512" i="9"/>
  <c r="X524" i="9"/>
  <c r="X537" i="9"/>
  <c r="X554" i="9"/>
  <c r="W554" i="9"/>
  <c r="X567" i="9"/>
  <c r="X584" i="9"/>
  <c r="X376" i="9"/>
  <c r="X393" i="9"/>
  <c r="W393" i="9"/>
  <c r="W103" i="9"/>
  <c r="W115" i="9"/>
  <c r="W127" i="9"/>
  <c r="W139" i="9"/>
  <c r="W151" i="9"/>
  <c r="W163" i="9"/>
  <c r="W175" i="9"/>
  <c r="W187" i="9"/>
  <c r="W199" i="9"/>
  <c r="W211" i="9"/>
  <c r="W223" i="9"/>
  <c r="W235" i="9"/>
  <c r="W247" i="9"/>
  <c r="W259" i="9"/>
  <c r="W271" i="9"/>
  <c r="W283" i="9"/>
  <c r="W295" i="9"/>
  <c r="W307" i="9"/>
  <c r="W319" i="9"/>
  <c r="W331" i="9"/>
  <c r="X350" i="9"/>
  <c r="W350" i="9"/>
  <c r="X422" i="9"/>
  <c r="W422" i="9"/>
  <c r="X494" i="9"/>
  <c r="W494" i="9"/>
  <c r="X542" i="9"/>
  <c r="W542" i="9"/>
  <c r="X568" i="9"/>
  <c r="X364" i="9"/>
  <c r="X368" i="9"/>
  <c r="W368" i="9"/>
  <c r="X381" i="9"/>
  <c r="W381" i="9"/>
  <c r="X410" i="9"/>
  <c r="W410" i="9"/>
  <c r="X436" i="9"/>
  <c r="X440" i="9"/>
  <c r="X465" i="9"/>
  <c r="X482" i="9"/>
  <c r="W482" i="9"/>
  <c r="X572" i="9"/>
  <c r="X343" i="9"/>
  <c r="X355" i="9"/>
  <c r="X367" i="9"/>
  <c r="X379" i="9"/>
  <c r="X391" i="9"/>
  <c r="X403" i="9"/>
  <c r="X415" i="9"/>
  <c r="X427" i="9"/>
  <c r="X439" i="9"/>
  <c r="X451" i="9"/>
  <c r="X463" i="9"/>
  <c r="X475" i="9"/>
  <c r="X511" i="9"/>
  <c r="X523" i="9"/>
  <c r="X535" i="9"/>
  <c r="X547" i="9"/>
  <c r="X559" i="9"/>
  <c r="X571" i="9"/>
  <c r="X583" i="9"/>
  <c r="W346" i="9"/>
  <c r="W358" i="9"/>
  <c r="W370" i="9"/>
  <c r="W382" i="9"/>
  <c r="W394" i="9"/>
  <c r="W406" i="9"/>
  <c r="W418" i="9"/>
  <c r="W430" i="9"/>
  <c r="W526" i="9"/>
  <c r="W550" i="9"/>
  <c r="W562" i="9"/>
  <c r="W574" i="9"/>
  <c r="W586" i="9"/>
  <c r="W339" i="9"/>
  <c r="W351" i="9"/>
  <c r="W363" i="9"/>
  <c r="W375" i="9"/>
  <c r="W387" i="9"/>
  <c r="W399" i="9"/>
  <c r="W411" i="9"/>
  <c r="W423" i="9"/>
  <c r="W435" i="9"/>
  <c r="W447" i="9"/>
  <c r="W459" i="9"/>
  <c r="W471" i="9"/>
  <c r="W483" i="9"/>
  <c r="W495" i="9"/>
  <c r="W507" i="9"/>
  <c r="W519" i="9"/>
  <c r="W531" i="9"/>
  <c r="W543" i="9"/>
  <c r="W555" i="9"/>
  <c r="W567" i="9"/>
  <c r="W579" i="9"/>
  <c r="W591" i="9"/>
  <c r="W380" i="9"/>
  <c r="W392" i="9"/>
  <c r="W404" i="9"/>
  <c r="W416" i="9"/>
  <c r="W428" i="9"/>
  <c r="W440" i="9"/>
  <c r="W452" i="9"/>
  <c r="W464" i="9"/>
  <c r="W476" i="9"/>
  <c r="W488" i="9"/>
  <c r="W500" i="9"/>
  <c r="W512" i="9"/>
  <c r="W524" i="9"/>
  <c r="W536" i="9"/>
  <c r="W548" i="9"/>
  <c r="W560" i="9"/>
  <c r="W572" i="9"/>
  <c r="W584" i="9"/>
  <c r="W352" i="9"/>
  <c r="W364" i="9"/>
  <c r="W376" i="9"/>
  <c r="W388" i="9"/>
  <c r="W400" i="9"/>
  <c r="W412" i="9"/>
  <c r="W424" i="9"/>
  <c r="W436" i="9"/>
  <c r="W448" i="9"/>
  <c r="W460" i="9"/>
  <c r="W496" i="9"/>
  <c r="W508" i="9"/>
  <c r="W520" i="9"/>
  <c r="W532" i="9"/>
  <c r="W544" i="9"/>
  <c r="W556" i="9"/>
  <c r="W568" i="9"/>
  <c r="W580" i="9"/>
  <c r="W592" i="9"/>
  <c r="W441" i="9"/>
  <c r="W453" i="9"/>
  <c r="W465" i="9"/>
  <c r="W477" i="9"/>
  <c r="W489" i="9"/>
  <c r="W501" i="9"/>
  <c r="W513" i="9"/>
  <c r="W525" i="9"/>
  <c r="W537" i="9"/>
  <c r="W549" i="9"/>
  <c r="W561" i="9"/>
  <c r="W573" i="9"/>
  <c r="W585" i="9"/>
  <c r="K672" i="9"/>
  <c r="K660" i="9"/>
  <c r="K636" i="9"/>
  <c r="J663" i="9"/>
  <c r="J651" i="9"/>
  <c r="J639" i="9"/>
  <c r="J559" i="9"/>
  <c r="K552" i="9"/>
  <c r="J552" i="9"/>
  <c r="J499" i="9"/>
  <c r="K456" i="9"/>
  <c r="J456" i="9"/>
  <c r="J451" i="9"/>
  <c r="J430" i="9"/>
  <c r="K430" i="9"/>
  <c r="J271" i="9"/>
  <c r="K271" i="9"/>
  <c r="H119" i="9"/>
  <c r="K119" i="9" s="1"/>
  <c r="J119" i="9"/>
  <c r="J103" i="9"/>
  <c r="K103" i="9"/>
  <c r="J605" i="9"/>
  <c r="H605" i="9"/>
  <c r="K605" i="9" s="1"/>
  <c r="K564" i="9"/>
  <c r="J564" i="9"/>
  <c r="J538" i="9"/>
  <c r="K538" i="9"/>
  <c r="K504" i="9"/>
  <c r="J504" i="9"/>
  <c r="J485" i="9"/>
  <c r="H485" i="9"/>
  <c r="K485" i="9" s="1"/>
  <c r="J418" i="9"/>
  <c r="K418" i="9"/>
  <c r="K196" i="9"/>
  <c r="J196" i="9"/>
  <c r="K622" i="9"/>
  <c r="J617" i="9"/>
  <c r="H617" i="9"/>
  <c r="K617" i="9" s="1"/>
  <c r="K597" i="9"/>
  <c r="K576" i="9"/>
  <c r="J576" i="9"/>
  <c r="K572" i="9"/>
  <c r="K559" i="9"/>
  <c r="K525" i="9"/>
  <c r="J490" i="9"/>
  <c r="K490" i="9"/>
  <c r="K468" i="9"/>
  <c r="J468" i="9"/>
  <c r="K451" i="9"/>
  <c r="K396" i="9"/>
  <c r="J396" i="9"/>
  <c r="J391" i="9"/>
  <c r="K384" i="9"/>
  <c r="J384" i="9"/>
  <c r="J379" i="9"/>
  <c r="K136" i="9"/>
  <c r="J136" i="9"/>
  <c r="J115" i="9"/>
  <c r="K115" i="9"/>
  <c r="J442" i="9"/>
  <c r="K442" i="9"/>
  <c r="J629" i="9"/>
  <c r="J613" i="9"/>
  <c r="K613" i="9"/>
  <c r="K609" i="9"/>
  <c r="K537" i="9"/>
  <c r="K516" i="9"/>
  <c r="J516" i="9"/>
  <c r="K498" i="9"/>
  <c r="J475" i="9"/>
  <c r="K417" i="9"/>
  <c r="J403" i="9"/>
  <c r="K372" i="9"/>
  <c r="J372" i="9"/>
  <c r="J367" i="9"/>
  <c r="K360" i="9"/>
  <c r="J360" i="9"/>
  <c r="J355" i="9"/>
  <c r="K348" i="9"/>
  <c r="J348" i="9"/>
  <c r="J127" i="9"/>
  <c r="K127" i="9"/>
  <c r="H203" i="9"/>
  <c r="K203" i="9" s="1"/>
  <c r="J203" i="9"/>
  <c r="J625" i="9"/>
  <c r="K625" i="9"/>
  <c r="J595" i="9"/>
  <c r="J557" i="9"/>
  <c r="H557" i="9"/>
  <c r="K557" i="9" s="1"/>
  <c r="J550" i="9"/>
  <c r="K550" i="9"/>
  <c r="K528" i="9"/>
  <c r="J528" i="9"/>
  <c r="J523" i="9"/>
  <c r="J497" i="9"/>
  <c r="H497" i="9"/>
  <c r="K497" i="9" s="1"/>
  <c r="K480" i="9"/>
  <c r="J480" i="9"/>
  <c r="K76" i="9"/>
  <c r="J76" i="9"/>
  <c r="H632" i="9"/>
  <c r="J632" i="9"/>
  <c r="H620" i="9"/>
  <c r="J620" i="9"/>
  <c r="K600" i="9"/>
  <c r="J600" i="9"/>
  <c r="J562" i="9"/>
  <c r="K562" i="9"/>
  <c r="J502" i="9"/>
  <c r="K502" i="9"/>
  <c r="J461" i="9"/>
  <c r="H461" i="9"/>
  <c r="K461" i="9" s="1"/>
  <c r="J454" i="9"/>
  <c r="K454" i="9"/>
  <c r="K420" i="9"/>
  <c r="J420" i="9"/>
  <c r="K408" i="9"/>
  <c r="J408" i="9"/>
  <c r="K220" i="9"/>
  <c r="J220" i="9"/>
  <c r="H143" i="9"/>
  <c r="K143" i="9" s="1"/>
  <c r="J143" i="9"/>
  <c r="H71" i="9"/>
  <c r="K71" i="9" s="1"/>
  <c r="J71" i="9"/>
  <c r="J67" i="9"/>
  <c r="K67" i="9"/>
  <c r="K588" i="9"/>
  <c r="J588" i="9"/>
  <c r="K632" i="9"/>
  <c r="K620" i="9"/>
  <c r="K612" i="9"/>
  <c r="J612" i="9"/>
  <c r="K582" i="9"/>
  <c r="K488" i="9"/>
  <c r="J466" i="9"/>
  <c r="K466" i="9"/>
  <c r="K432" i="9"/>
  <c r="J432" i="9"/>
  <c r="K148" i="9"/>
  <c r="J148" i="9"/>
  <c r="K666" i="9"/>
  <c r="K654" i="9"/>
  <c r="K642" i="9"/>
  <c r="K624" i="9"/>
  <c r="J624" i="9"/>
  <c r="J586" i="9"/>
  <c r="K586" i="9"/>
  <c r="J581" i="9"/>
  <c r="H581" i="9"/>
  <c r="K581" i="9" s="1"/>
  <c r="J574" i="9"/>
  <c r="K574" i="9"/>
  <c r="J569" i="9"/>
  <c r="H569" i="9"/>
  <c r="K569" i="9" s="1"/>
  <c r="J509" i="9"/>
  <c r="H509" i="9"/>
  <c r="K509" i="9" s="1"/>
  <c r="K427" i="9"/>
  <c r="J394" i="9"/>
  <c r="K394" i="9"/>
  <c r="J389" i="9"/>
  <c r="H389" i="9"/>
  <c r="K389" i="9" s="1"/>
  <c r="J382" i="9"/>
  <c r="K382" i="9"/>
  <c r="J79" i="9"/>
  <c r="K79" i="9"/>
  <c r="K673" i="9"/>
  <c r="K661" i="9"/>
  <c r="K649" i="9"/>
  <c r="K637" i="9"/>
  <c r="J635" i="9"/>
  <c r="K635" i="9"/>
  <c r="K561" i="9"/>
  <c r="K540" i="9"/>
  <c r="J540" i="9"/>
  <c r="K535" i="9"/>
  <c r="J514" i="9"/>
  <c r="K514" i="9"/>
  <c r="K501" i="9"/>
  <c r="J473" i="9"/>
  <c r="H473" i="9"/>
  <c r="K473" i="9" s="1"/>
  <c r="K453" i="9"/>
  <c r="J439" i="9"/>
  <c r="J401" i="9"/>
  <c r="H401" i="9"/>
  <c r="K401" i="9" s="1"/>
  <c r="K634" i="9"/>
  <c r="K492" i="9"/>
  <c r="J492" i="9"/>
  <c r="J478" i="9"/>
  <c r="K478" i="9"/>
  <c r="K444" i="9"/>
  <c r="J444" i="9"/>
  <c r="J406" i="9"/>
  <c r="K406" i="9"/>
  <c r="J370" i="9"/>
  <c r="K370" i="9"/>
  <c r="J358" i="9"/>
  <c r="K358" i="9"/>
  <c r="H263" i="9"/>
  <c r="K263" i="9" s="1"/>
  <c r="J263" i="9"/>
  <c r="K256" i="9"/>
  <c r="J256" i="9"/>
  <c r="K172" i="9"/>
  <c r="J172" i="9"/>
  <c r="H107" i="9"/>
  <c r="K107" i="9" s="1"/>
  <c r="J107" i="9"/>
  <c r="H95" i="9"/>
  <c r="K95" i="9" s="1"/>
  <c r="J95" i="9"/>
  <c r="J610" i="9"/>
  <c r="K606" i="9"/>
  <c r="J598" i="9"/>
  <c r="K598" i="9"/>
  <c r="J593" i="9"/>
  <c r="J547" i="9"/>
  <c r="J526" i="9"/>
  <c r="K526" i="9"/>
  <c r="J521" i="9"/>
  <c r="H521" i="9"/>
  <c r="K521" i="9" s="1"/>
  <c r="K452" i="9"/>
  <c r="K439" i="9"/>
  <c r="K393" i="9"/>
  <c r="K381" i="9"/>
  <c r="J377" i="9"/>
  <c r="J365" i="9"/>
  <c r="J353" i="9"/>
  <c r="K100" i="9"/>
  <c r="J100" i="9"/>
  <c r="J338" i="9"/>
  <c r="J304" i="9"/>
  <c r="K301" i="9"/>
  <c r="H131" i="9"/>
  <c r="K131" i="9" s="1"/>
  <c r="J131" i="9"/>
  <c r="H83" i="9"/>
  <c r="K83" i="9" s="1"/>
  <c r="J83" i="9"/>
  <c r="H59" i="9"/>
  <c r="K59" i="9" s="1"/>
  <c r="J59" i="9"/>
  <c r="K623" i="9"/>
  <c r="K611" i="9"/>
  <c r="K599" i="9"/>
  <c r="K563" i="9"/>
  <c r="K551" i="9"/>
  <c r="K539" i="9"/>
  <c r="K527" i="9"/>
  <c r="K515" i="9"/>
  <c r="J508" i="9"/>
  <c r="K503" i="9"/>
  <c r="K491" i="9"/>
  <c r="K479" i="9"/>
  <c r="J460" i="9"/>
  <c r="K455" i="9"/>
  <c r="J448" i="9"/>
  <c r="K443" i="9"/>
  <c r="J436" i="9"/>
  <c r="K431" i="9"/>
  <c r="K407" i="9"/>
  <c r="J328" i="9"/>
  <c r="K325" i="9"/>
  <c r="J259" i="9"/>
  <c r="K259" i="9"/>
  <c r="H251" i="9"/>
  <c r="K251" i="9" s="1"/>
  <c r="J251" i="9"/>
  <c r="H239" i="9"/>
  <c r="K239" i="9" s="1"/>
  <c r="J239" i="9"/>
  <c r="H215" i="9"/>
  <c r="K215" i="9" s="1"/>
  <c r="J215" i="9"/>
  <c r="J199" i="9"/>
  <c r="K199" i="9"/>
  <c r="H191" i="9"/>
  <c r="K191" i="9" s="1"/>
  <c r="J191" i="9"/>
  <c r="H167" i="9"/>
  <c r="K167" i="9" s="1"/>
  <c r="J167" i="9"/>
  <c r="J139" i="9"/>
  <c r="K139" i="9"/>
  <c r="J91" i="9"/>
  <c r="K91" i="9"/>
  <c r="H47" i="9"/>
  <c r="K47" i="9" s="1"/>
  <c r="J47" i="9"/>
  <c r="J7" i="9" s="1"/>
  <c r="H35" i="9"/>
  <c r="K35" i="9" s="1"/>
  <c r="J35" i="9"/>
  <c r="K16" i="9"/>
  <c r="K594" i="9"/>
  <c r="K570" i="9"/>
  <c r="K558" i="9"/>
  <c r="K546" i="9"/>
  <c r="K510" i="9"/>
  <c r="K486" i="9"/>
  <c r="K462" i="9"/>
  <c r="K450" i="9"/>
  <c r="K438" i="9"/>
  <c r="K414" i="9"/>
  <c r="K402" i="9"/>
  <c r="H227" i="9"/>
  <c r="K227" i="9" s="1"/>
  <c r="J227" i="9"/>
  <c r="J211" i="9"/>
  <c r="K211" i="9"/>
  <c r="J187" i="9"/>
  <c r="K187" i="9"/>
  <c r="H179" i="9"/>
  <c r="K179" i="9" s="1"/>
  <c r="J179" i="9"/>
  <c r="J163" i="9"/>
  <c r="K163" i="9"/>
  <c r="H155" i="9"/>
  <c r="K155" i="9" s="1"/>
  <c r="J155" i="9"/>
  <c r="H23" i="9"/>
  <c r="K23" i="9" s="1"/>
  <c r="J23" i="9"/>
  <c r="J618" i="9"/>
  <c r="J606" i="9"/>
  <c r="K601" i="9"/>
  <c r="K589" i="9"/>
  <c r="J582" i="9"/>
  <c r="K577" i="9"/>
  <c r="K565" i="9"/>
  <c r="K553" i="9"/>
  <c r="K541" i="9"/>
  <c r="J534" i="9"/>
  <c r="K529" i="9"/>
  <c r="K517" i="9"/>
  <c r="K505" i="9"/>
  <c r="J498" i="9"/>
  <c r="K493" i="9"/>
  <c r="K481" i="9"/>
  <c r="K469" i="9"/>
  <c r="K457" i="9"/>
  <c r="K445" i="9"/>
  <c r="K433" i="9"/>
  <c r="J426" i="9"/>
  <c r="K421" i="9"/>
  <c r="K409" i="9"/>
  <c r="K397" i="9"/>
  <c r="K385" i="9"/>
  <c r="K373" i="9"/>
  <c r="K361" i="9"/>
  <c r="K349" i="9"/>
  <c r="H344" i="9"/>
  <c r="K344" i="9" s="1"/>
  <c r="J344" i="9"/>
  <c r="H299" i="9"/>
  <c r="K299" i="9" s="1"/>
  <c r="J299" i="9"/>
  <c r="K277" i="9"/>
  <c r="J266" i="9"/>
  <c r="J223" i="9"/>
  <c r="K223" i="9"/>
  <c r="J175" i="9"/>
  <c r="K175" i="9"/>
  <c r="J151" i="9"/>
  <c r="K151" i="9"/>
  <c r="J122" i="9"/>
  <c r="J110" i="9"/>
  <c r="K82" i="9"/>
  <c r="J74" i="9"/>
  <c r="J55" i="9"/>
  <c r="K55" i="9"/>
  <c r="K608" i="9"/>
  <c r="K596" i="9"/>
  <c r="K584" i="9"/>
  <c r="K560" i="9"/>
  <c r="K512" i="9"/>
  <c r="K500" i="9"/>
  <c r="K476" i="9"/>
  <c r="K464" i="9"/>
  <c r="K416" i="9"/>
  <c r="K404" i="9"/>
  <c r="K392" i="9"/>
  <c r="K380" i="9"/>
  <c r="K368" i="9"/>
  <c r="K356" i="9"/>
  <c r="J332" i="9"/>
  <c r="H311" i="9"/>
  <c r="K311" i="9" s="1"/>
  <c r="J311" i="9"/>
  <c r="H287" i="9"/>
  <c r="K287" i="9" s="1"/>
  <c r="J287" i="9"/>
  <c r="J247" i="9"/>
  <c r="K247" i="9"/>
  <c r="J235" i="9"/>
  <c r="K235" i="9"/>
  <c r="J134" i="9"/>
  <c r="K94" i="9"/>
  <c r="J86" i="9"/>
  <c r="J62" i="9"/>
  <c r="K51" i="9"/>
  <c r="J43" i="9"/>
  <c r="K43" i="9"/>
  <c r="J19" i="9"/>
  <c r="K19" i="9"/>
  <c r="K591" i="9"/>
  <c r="J572" i="9"/>
  <c r="J548" i="9"/>
  <c r="J536" i="9"/>
  <c r="J524" i="9"/>
  <c r="K519" i="9"/>
  <c r="K507" i="9"/>
  <c r="J488" i="9"/>
  <c r="K483" i="9"/>
  <c r="K471" i="9"/>
  <c r="J452" i="9"/>
  <c r="J440" i="9"/>
  <c r="J428" i="9"/>
  <c r="K399" i="9"/>
  <c r="K387" i="9"/>
  <c r="K375" i="9"/>
  <c r="K363" i="9"/>
  <c r="K351" i="9"/>
  <c r="H323" i="9"/>
  <c r="K323" i="9" s="1"/>
  <c r="J323" i="9"/>
  <c r="J307" i="9"/>
  <c r="K307" i="9"/>
  <c r="H218" i="9"/>
  <c r="K218" i="9" s="1"/>
  <c r="J218" i="9"/>
  <c r="H194" i="9"/>
  <c r="K194" i="9" s="1"/>
  <c r="J194" i="9"/>
  <c r="J146" i="9"/>
  <c r="H11" i="9"/>
  <c r="K11" i="9" s="1"/>
  <c r="J11" i="9"/>
  <c r="H335" i="9"/>
  <c r="K335" i="9" s="1"/>
  <c r="J335" i="9"/>
  <c r="J319" i="9"/>
  <c r="K319" i="9"/>
  <c r="J295" i="9"/>
  <c r="K295" i="9"/>
  <c r="J268" i="9"/>
  <c r="K265" i="9"/>
  <c r="J254" i="9"/>
  <c r="J242" i="9"/>
  <c r="H182" i="9"/>
  <c r="J182" i="9"/>
  <c r="J170" i="9"/>
  <c r="J158" i="9"/>
  <c r="J124" i="9"/>
  <c r="K121" i="9"/>
  <c r="J112" i="9"/>
  <c r="K109" i="9"/>
  <c r="J50" i="9"/>
  <c r="J38" i="9"/>
  <c r="J31" i="9"/>
  <c r="K31" i="9"/>
  <c r="J14" i="9"/>
  <c r="J343" i="9"/>
  <c r="K343" i="9"/>
  <c r="J331" i="9"/>
  <c r="K331" i="9"/>
  <c r="J283" i="9"/>
  <c r="K283" i="9"/>
  <c r="H275" i="9"/>
  <c r="K275" i="9" s="1"/>
  <c r="J275" i="9"/>
  <c r="K182" i="9"/>
  <c r="J302" i="9"/>
  <c r="J208" i="9"/>
  <c r="K205" i="9"/>
  <c r="K145" i="9"/>
  <c r="K97" i="9"/>
  <c r="J88" i="9"/>
  <c r="J64" i="9"/>
  <c r="K342" i="9"/>
  <c r="K306" i="9"/>
  <c r="K294" i="9"/>
  <c r="K234" i="9"/>
  <c r="K222" i="9"/>
  <c r="K210" i="9"/>
  <c r="K186" i="9"/>
  <c r="K174" i="9"/>
  <c r="K30" i="9"/>
  <c r="J320" i="9"/>
  <c r="J308" i="9"/>
  <c r="J272" i="9"/>
  <c r="J260" i="9"/>
  <c r="K159" i="9"/>
  <c r="K147" i="9"/>
  <c r="K99" i="9"/>
  <c r="K87" i="9"/>
  <c r="J70" i="9"/>
  <c r="K65" i="9"/>
  <c r="K53" i="9"/>
  <c r="K41" i="9"/>
  <c r="K29" i="9"/>
  <c r="K17" i="9"/>
  <c r="K336" i="9"/>
  <c r="K324" i="9"/>
  <c r="K312" i="9"/>
  <c r="K300" i="9"/>
  <c r="K264" i="9"/>
  <c r="K240" i="9"/>
  <c r="K228" i="9"/>
  <c r="K216" i="9"/>
  <c r="K204" i="9"/>
  <c r="K192" i="9"/>
  <c r="K180" i="9"/>
  <c r="K168" i="9"/>
  <c r="K132" i="9"/>
  <c r="K24" i="9"/>
  <c r="J288" i="9"/>
  <c r="J276" i="9"/>
  <c r="J144" i="9"/>
  <c r="J96" i="9"/>
  <c r="J84" i="9"/>
  <c r="J72" i="9"/>
  <c r="K338" i="9"/>
  <c r="K326" i="9"/>
  <c r="K314" i="9"/>
  <c r="K302" i="9"/>
  <c r="K290" i="9"/>
  <c r="K278" i="9"/>
  <c r="K266" i="9"/>
  <c r="K254" i="9"/>
  <c r="K242" i="9"/>
  <c r="K230" i="9"/>
  <c r="K206" i="9"/>
  <c r="K170" i="9"/>
  <c r="K158" i="9"/>
  <c r="K146" i="9"/>
  <c r="K134" i="9"/>
  <c r="K122" i="9"/>
  <c r="K110" i="9"/>
  <c r="K98" i="9"/>
  <c r="K86" i="9"/>
  <c r="K74" i="9"/>
  <c r="K62" i="9"/>
  <c r="K50" i="9"/>
  <c r="K38" i="9"/>
  <c r="K26" i="9"/>
  <c r="K14" i="9"/>
  <c r="K249" i="9"/>
  <c r="K93" i="9"/>
  <c r="K81" i="9"/>
  <c r="K69" i="9"/>
  <c r="K57" i="9"/>
  <c r="K45" i="9"/>
  <c r="K33" i="9"/>
  <c r="K21" i="9"/>
  <c r="E46" i="7"/>
  <c r="S28" i="6"/>
  <c r="Z7" i="6"/>
  <c r="AA7" i="6"/>
  <c r="AB7" i="6"/>
  <c r="AB8" i="6"/>
  <c r="AA8" i="6"/>
  <c r="Z8" i="6"/>
  <c r="I11" i="6"/>
  <c r="H11" i="6"/>
  <c r="N18" i="6"/>
  <c r="N16" i="6"/>
  <c r="G11" i="6"/>
  <c r="F11" i="6"/>
  <c r="D11" i="6"/>
  <c r="C11" i="6"/>
  <c r="O8" i="6"/>
  <c r="M18" i="6"/>
  <c r="K11" i="6"/>
  <c r="N8" i="6"/>
  <c r="M8" i="6"/>
  <c r="E11" i="6"/>
  <c r="M7" i="6"/>
  <c r="M16" i="6"/>
  <c r="N7" i="6"/>
  <c r="O7" i="6"/>
  <c r="X11" i="6"/>
  <c r="W11" i="6"/>
  <c r="C28" i="6"/>
  <c r="R11" i="6"/>
  <c r="W16" i="6"/>
  <c r="W20" i="6" s="1"/>
  <c r="S11" i="6"/>
  <c r="T11" i="6"/>
  <c r="U11" i="6"/>
  <c r="M17" i="6"/>
  <c r="V11" i="6"/>
  <c r="B11" i="6"/>
  <c r="X16" i="6"/>
  <c r="X20" i="6" s="1"/>
  <c r="AY163" i="3"/>
  <c r="C113" i="3"/>
  <c r="I317" i="3"/>
  <c r="AS79" i="3"/>
  <c r="H28" i="1"/>
  <c r="R18" i="1"/>
  <c r="B22" i="1"/>
  <c r="S21" i="1"/>
  <c r="T21" i="1"/>
  <c r="R21" i="1"/>
  <c r="H29" i="1" s="1"/>
  <c r="R17" i="1"/>
  <c r="S17" i="1"/>
  <c r="R16" i="1"/>
  <c r="S16" i="1"/>
  <c r="S18" i="1"/>
  <c r="P11" i="1"/>
  <c r="L11" i="1"/>
  <c r="K11" i="1"/>
  <c r="O46" i="2" l="1"/>
  <c r="O45" i="2"/>
  <c r="O47" i="2"/>
  <c r="U47" i="2"/>
  <c r="H46" i="2"/>
  <c r="N49" i="2"/>
  <c r="H47" i="2"/>
  <c r="Q47" i="2"/>
  <c r="Q45" i="2"/>
  <c r="E46" i="2"/>
  <c r="P45" i="2"/>
  <c r="T47" i="2"/>
  <c r="D43" i="2"/>
  <c r="D49" i="2" s="1"/>
  <c r="H45" i="2"/>
  <c r="P43" i="2"/>
  <c r="P49" i="2" s="1"/>
  <c r="D47" i="2"/>
  <c r="P47" i="2"/>
  <c r="D46" i="2"/>
  <c r="Q46" i="2"/>
  <c r="E47" i="2"/>
  <c r="U46" i="2"/>
  <c r="I43" i="2"/>
  <c r="I49" i="2" s="1"/>
  <c r="T46" i="2"/>
  <c r="E45" i="2"/>
  <c r="T45" i="2"/>
  <c r="U45" i="2"/>
  <c r="I47" i="2"/>
  <c r="U49" i="2"/>
  <c r="B49" i="2"/>
  <c r="S47" i="2"/>
  <c r="G49" i="2"/>
  <c r="C49" i="2"/>
  <c r="R49" i="2"/>
  <c r="T49" i="2"/>
  <c r="S49" i="2"/>
  <c r="O49" i="2"/>
  <c r="Q49" i="2"/>
  <c r="AC59" i="2"/>
  <c r="K47" i="2"/>
  <c r="K46" i="2"/>
  <c r="K45" i="2"/>
  <c r="K43" i="2"/>
  <c r="K49" i="2" s="1"/>
  <c r="L47" i="2"/>
  <c r="L46" i="2"/>
  <c r="L45" i="2"/>
  <c r="L43" i="2"/>
  <c r="M47" i="2"/>
  <c r="M46" i="2"/>
  <c r="M45" i="2"/>
  <c r="M43" i="2"/>
  <c r="M49" i="2" s="1"/>
  <c r="J46" i="2"/>
  <c r="J45" i="2"/>
  <c r="J43" i="2"/>
  <c r="J49" i="2" s="1"/>
  <c r="J47" i="2"/>
  <c r="E49" i="2"/>
  <c r="V46" i="2"/>
  <c r="V45" i="2"/>
  <c r="V43" i="2"/>
  <c r="V49" i="2" s="1"/>
  <c r="V47" i="2"/>
  <c r="F49" i="2"/>
  <c r="H49" i="2"/>
  <c r="AF11" i="2"/>
  <c r="Z61" i="2"/>
  <c r="AB60" i="2"/>
  <c r="AC60" i="2" s="1"/>
  <c r="AB12" i="2"/>
  <c r="AB33" i="2"/>
  <c r="AJ34" i="2" s="1"/>
  <c r="AC33" i="2"/>
  <c r="AE11" i="2"/>
  <c r="AE19" i="2" s="1"/>
  <c r="AD11" i="2"/>
  <c r="AD19" i="2" s="1"/>
  <c r="AB11" i="2"/>
  <c r="BD74" i="7"/>
  <c r="W7" i="9"/>
  <c r="K7" i="9"/>
  <c r="AA16" i="6"/>
  <c r="Z16" i="6"/>
  <c r="N17" i="6"/>
  <c r="C30" i="6"/>
  <c r="N22" i="6"/>
  <c r="O22" i="6"/>
  <c r="M22" i="6"/>
  <c r="T22" i="1"/>
  <c r="S22" i="1"/>
  <c r="R22" i="1"/>
  <c r="H30" i="1" s="1"/>
  <c r="Z62" i="2" l="1"/>
  <c r="AB61" i="2"/>
  <c r="AC61" i="2" s="1"/>
  <c r="L49" i="2"/>
  <c r="C29" i="6"/>
  <c r="M21" i="6"/>
  <c r="N21" i="6"/>
  <c r="O21" i="6"/>
  <c r="Z63" i="2" l="1"/>
  <c r="AB62" i="2"/>
  <c r="AC62" i="2" s="1"/>
  <c r="Z64" i="2" l="1"/>
  <c r="AB63" i="2"/>
  <c r="AC63" i="2" s="1"/>
  <c r="Z65" i="2" l="1"/>
  <c r="AB65" i="2" s="1"/>
  <c r="AB64" i="2"/>
  <c r="AC64" i="2" s="1"/>
  <c r="AC6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4E257E-3699-403A-A354-850E39FDBEFD}" keepAlive="1" name="Dotaz – T01_06-I_1s" description="Připojení k dotazu produktu T01_06-I_1s v sešitě" type="5" refreshedVersion="0" background="1">
    <dbPr connection="Provider=Microsoft.Mashup.OleDb.1;Data Source=$Workbook$;Location=T01_06-I_1s;Extended Properties=&quot;&quot;" command="SELECT * FROM [T01_06-I_1s]"/>
  </connection>
  <connection id="2" xr16:uid="{DB77B49C-E1D9-497C-AE8B-444A16876FE3}" keepAlive="1" name="Dotaz – T01_08-I_1s" description="Připojení k dotazu produktu T01_08-I_1s v sešitě" type="5" refreshedVersion="8" background="1" saveData="1">
    <dbPr connection="Provider=Microsoft.Mashup.OleDb.1;Data Source=$Workbook$;Location=T01_08-I_1s;Extended Properties=&quot;&quot;" command="SELECT * FROM [T01_08-I_1s]"/>
  </connection>
</connections>
</file>

<file path=xl/sharedStrings.xml><?xml version="1.0" encoding="utf-8"?>
<sst xmlns="http://schemas.openxmlformats.org/spreadsheetml/2006/main" count="1514" uniqueCount="1277">
  <si>
    <t>I</t>
  </si>
  <si>
    <t>II</t>
  </si>
  <si>
    <t>max 0</t>
  </si>
  <si>
    <t>max 1</t>
  </si>
  <si>
    <t>max 3</t>
  </si>
  <si>
    <t>max 2</t>
  </si>
  <si>
    <t>7 B</t>
  </si>
  <si>
    <t>8 B</t>
  </si>
  <si>
    <t>9 B</t>
  </si>
  <si>
    <t>5 S</t>
  </si>
  <si>
    <t>6 S</t>
  </si>
  <si>
    <t>Medián</t>
  </si>
  <si>
    <t>Průměr</t>
  </si>
  <si>
    <t>Prům Odchyl</t>
  </si>
  <si>
    <t>III</t>
  </si>
  <si>
    <t>IIII</t>
  </si>
  <si>
    <t>IIIII</t>
  </si>
  <si>
    <t>IIIIII</t>
  </si>
  <si>
    <t>IIIIIII</t>
  </si>
  <si>
    <t>IIIIIIII</t>
  </si>
  <si>
    <t>MaxMin</t>
  </si>
  <si>
    <t>Pr. Odch</t>
  </si>
  <si>
    <t>Max</t>
  </si>
  <si>
    <t>Min</t>
  </si>
  <si>
    <t>H01</t>
  </si>
  <si>
    <t>D</t>
  </si>
  <si>
    <t>P</t>
  </si>
  <si>
    <t>S</t>
  </si>
  <si>
    <t>Výsledky:</t>
  </si>
  <si>
    <t>krátké 1</t>
  </si>
  <si>
    <t>krátké 2</t>
  </si>
  <si>
    <t>krátké 3</t>
  </si>
  <si>
    <t>krátké 4</t>
  </si>
  <si>
    <t>krátké 5</t>
  </si>
  <si>
    <t>krátké 6</t>
  </si>
  <si>
    <t>krátké 7</t>
  </si>
  <si>
    <t>krátké 8</t>
  </si>
  <si>
    <t>krátké 9</t>
  </si>
  <si>
    <t>krátké 10</t>
  </si>
  <si>
    <t>dlouhé 1</t>
  </si>
  <si>
    <t>dlouhé 2</t>
  </si>
  <si>
    <t>dlouhé 3</t>
  </si>
  <si>
    <t>dlouhé 4</t>
  </si>
  <si>
    <t>dlouhé 5</t>
  </si>
  <si>
    <t>dlouhé 6</t>
  </si>
  <si>
    <t>dlouhé 7</t>
  </si>
  <si>
    <t>Krátký: 2</t>
  </si>
  <si>
    <t>Dlouhý: 2</t>
  </si>
  <si>
    <t>Dlouhý: 3</t>
  </si>
  <si>
    <t>Dlouhý: 4</t>
  </si>
  <si>
    <t>Dlouhý: 5</t>
  </si>
  <si>
    <t>Krátký: 1</t>
  </si>
  <si>
    <t>Dlouhý: 1</t>
  </si>
  <si>
    <t>sec</t>
  </si>
  <si>
    <t>kN</t>
  </si>
  <si>
    <t>mm</t>
  </si>
  <si>
    <t xml:space="preserve">Čas </t>
  </si>
  <si>
    <t xml:space="preserve">Zatížení </t>
  </si>
  <si>
    <t xml:space="preserve">Příčník </t>
  </si>
  <si>
    <t>Datum: 13.11.2023 10:04:35</t>
  </si>
  <si>
    <t>Spuštění testu: Spuštění testu 2</t>
  </si>
  <si>
    <t>Test: MTS EM Napínání 11</t>
  </si>
  <si>
    <t xml:space="preserve">Cesta souboru: C:\Users\MTS\Desktop\Hex\Spuštění testu 2 13.11.2023 12 03 03\DAQ- Příčník; … - (Časováno).txt   </t>
  </si>
  <si>
    <t>mm/min</t>
  </si>
  <si>
    <t>mm/s</t>
  </si>
  <si>
    <t xml:space="preserve">Cesta souboru: C:\Users\MTS\Desktop\Hex\Spuštění testu 51 13.11.2023 13 24 07\DAQ- Příčník; … - (Časováno).txt   </t>
  </si>
  <si>
    <t>Spuštění testu: Spuštění testu 51</t>
  </si>
  <si>
    <t>Datum: 13.11.2023 13:18:13</t>
  </si>
  <si>
    <t>Směrodatná odchylka</t>
  </si>
  <si>
    <t>Krátký:</t>
  </si>
  <si>
    <t>Posun</t>
  </si>
  <si>
    <t>Dlouhý:</t>
  </si>
  <si>
    <t>Normal</t>
  </si>
  <si>
    <t>Hladké (výplň)</t>
  </si>
  <si>
    <t>Odlomené</t>
  </si>
  <si>
    <t>Vlny (výplň)</t>
  </si>
  <si>
    <t>Separated</t>
  </si>
  <si>
    <t>Waves</t>
  </si>
  <si>
    <t>Smooth</t>
  </si>
  <si>
    <t>Column1</t>
  </si>
  <si>
    <t>Column2</t>
  </si>
  <si>
    <t>Column3</t>
  </si>
  <si>
    <t>Distance</t>
  </si>
  <si>
    <t>Force</t>
  </si>
  <si>
    <t>Time</t>
  </si>
  <si>
    <t>0.00399042619392276</t>
  </si>
  <si>
    <t>-33.1427612304687</t>
  </si>
  <si>
    <t>0.114000000059605</t>
  </si>
  <si>
    <t>0.0453836546512321</t>
  </si>
  <si>
    <t>64.4392166137695</t>
  </si>
  <si>
    <t>1.1139999628067</t>
  </si>
  <si>
    <t>0.0869555515237153</t>
  </si>
  <si>
    <t>160.25360107421898</t>
  </si>
  <si>
    <t>2.11400008201599</t>
  </si>
  <si>
    <t>0.128646584926173</t>
  </si>
  <si>
    <t>254.115478515625</t>
  </si>
  <si>
    <t>3.11400008201599</t>
  </si>
  <si>
    <t>0.170337603776716</t>
  </si>
  <si>
    <t>344.78494262695295</t>
  </si>
  <si>
    <t>4.11399984359741</t>
  </si>
  <si>
    <t>0.211969061638229</t>
  </si>
  <si>
    <t>432.325439453125</t>
  </si>
  <si>
    <t>5.11399984359741</t>
  </si>
  <si>
    <t>0.253660080488771</t>
  </si>
  <si>
    <t>516.881652832031</t>
  </si>
  <si>
    <t>6.11399984359741</t>
  </si>
  <si>
    <t>0.29523199191317</t>
  </si>
  <si>
    <t>599.302124023438</t>
  </si>
  <si>
    <t>7.11399984359741</t>
  </si>
  <si>
    <t>0.336863449774683</t>
  </si>
  <si>
    <t>679.759704589844</t>
  </si>
  <si>
    <t>8.11400032043457</t>
  </si>
  <si>
    <t>0.37843533209525</t>
  </si>
  <si>
    <t>757.53564453125</t>
  </si>
  <si>
    <t>9.11400032043457</t>
  </si>
  <si>
    <t>0.420126365497708</t>
  </si>
  <si>
    <t>834.03564453125</t>
  </si>
  <si>
    <t>10.1140003204346</t>
  </si>
  <si>
    <t>0.461817369796336</t>
  </si>
  <si>
    <t>908.888244628906</t>
  </si>
  <si>
    <t>11.1140003204346</t>
  </si>
  <si>
    <t>0.503508374094963</t>
  </si>
  <si>
    <t>981.898742675781</t>
  </si>
  <si>
    <t>12.1140003204346</t>
  </si>
  <si>
    <t>0.545139831956476</t>
  </si>
  <si>
    <t>1051.69714355469</t>
  </si>
  <si>
    <t>13.1140003204346</t>
  </si>
  <si>
    <t>0.586771289817989</t>
  </si>
  <si>
    <t>1120.6494140625</t>
  </si>
  <si>
    <t>14.1140003204346</t>
  </si>
  <si>
    <t>0.628402747679502</t>
  </si>
  <si>
    <t>1187.22741699219</t>
  </si>
  <si>
    <t>15.1140003204346</t>
  </si>
  <si>
    <t>0.670034263748676</t>
  </si>
  <si>
    <t>1252.16662597656</t>
  </si>
  <si>
    <t>16.1140003204346</t>
  </si>
  <si>
    <t>0.711665721610188</t>
  </si>
  <si>
    <t>1315.12255859375</t>
  </si>
  <si>
    <t>17.1140003204346</t>
  </si>
  <si>
    <t>0.753297237679362</t>
  </si>
  <si>
    <t>1374.44067382812</t>
  </si>
  <si>
    <t>18.1140003204346</t>
  </si>
  <si>
    <t>0.79498824197799</t>
  </si>
  <si>
    <t>1432.40466308594</t>
  </si>
  <si>
    <t>19.1140003204346</t>
  </si>
  <si>
    <t>0.836679246276617</t>
  </si>
  <si>
    <t>1479.16235351563</t>
  </si>
  <si>
    <t>20.1140003204346</t>
  </si>
  <si>
    <t>0.840788765344769</t>
  </si>
  <si>
    <t>1481.70690917969</t>
  </si>
  <si>
    <t>20.2140007019043</t>
  </si>
  <si>
    <t>0.844957889057696</t>
  </si>
  <si>
    <t>1483.32055664063</t>
  </si>
  <si>
    <t>20.3139991760254</t>
  </si>
  <si>
    <t>0.849127012770623</t>
  </si>
  <si>
    <t>1485.15979003906</t>
  </si>
  <si>
    <t>20.4139995574951</t>
  </si>
  <si>
    <t>0.853355624713004</t>
  </si>
  <si>
    <t>1487.66027832031</t>
  </si>
  <si>
    <t>20.5139999389648</t>
  </si>
  <si>
    <t>0.857465201988816</t>
  </si>
  <si>
    <t>1489.80944824219</t>
  </si>
  <si>
    <t>20.6140003204346</t>
  </si>
  <si>
    <t>0.861634267494082</t>
  </si>
  <si>
    <t>1492.44323730469</t>
  </si>
  <si>
    <t>20.7140007019043</t>
  </si>
  <si>
    <t>0.865743844769895</t>
  </si>
  <si>
    <t>1495.30883789062</t>
  </si>
  <si>
    <t>20.8139991760254</t>
  </si>
  <si>
    <t>0.869972456712276</t>
  </si>
  <si>
    <t>1498.36071777344</t>
  </si>
  <si>
    <t>20.9139995574951</t>
  </si>
  <si>
    <t>0.874082033988088</t>
  </si>
  <si>
    <t>1501.38232421875</t>
  </si>
  <si>
    <t>21.0139999389648</t>
  </si>
  <si>
    <t>0.87831070413813</t>
  </si>
  <si>
    <t>1504.44360351563</t>
  </si>
  <si>
    <t>21.1140003204346</t>
  </si>
  <si>
    <t>0.882420223206282</t>
  </si>
  <si>
    <t>1507.19909667969</t>
  </si>
  <si>
    <t>21.2140007019043</t>
  </si>
  <si>
    <t>0.886648893356323</t>
  </si>
  <si>
    <t>1510.58471679688</t>
  </si>
  <si>
    <t>21.3139991760254</t>
  </si>
  <si>
    <t>0.890758470632136</t>
  </si>
  <si>
    <t>1513.51782226562</t>
  </si>
  <si>
    <t>21.4139995574951</t>
  </si>
  <si>
    <t>0.895046629011631</t>
  </si>
  <si>
    <t>1516.39245605469</t>
  </si>
  <si>
    <t>21.5139999389648</t>
  </si>
  <si>
    <t>0.899156206287444</t>
  </si>
  <si>
    <t>1519.73400878906</t>
  </si>
  <si>
    <t>21.6140003204346</t>
  </si>
  <si>
    <t>0.903384876437485</t>
  </si>
  <si>
    <t>1522.51159667969</t>
  </si>
  <si>
    <t>21.7140007019043</t>
  </si>
  <si>
    <t>0.907434849068522</t>
  </si>
  <si>
    <t>1525.80859375</t>
  </si>
  <si>
    <t>21.8139991760254</t>
  </si>
  <si>
    <t>0.911663519218564</t>
  </si>
  <si>
    <t>1529.15478515625</t>
  </si>
  <si>
    <t>21.9139995574951</t>
  </si>
  <si>
    <t>0.915773038286716</t>
  </si>
  <si>
    <t>1532.10949707031</t>
  </si>
  <si>
    <t>22.0139999389648</t>
  </si>
  <si>
    <t>0.920001708436757</t>
  </si>
  <si>
    <t>1535.53466796875</t>
  </si>
  <si>
    <t>22.1140003204346</t>
  </si>
  <si>
    <t>0.924111227504909</t>
  </si>
  <si>
    <t>1538.62927246094</t>
  </si>
  <si>
    <t>22.2140007019043</t>
  </si>
  <si>
    <t>0.928339897654951</t>
  </si>
  <si>
    <t>1541.68676757812</t>
  </si>
  <si>
    <t>22.3139991760254</t>
  </si>
  <si>
    <t>0.932389928493649</t>
  </si>
  <si>
    <t>1544.65148925781</t>
  </si>
  <si>
    <t>22.4139995574951</t>
  </si>
  <si>
    <t>0.936618540436029</t>
  </si>
  <si>
    <t>1548.33984375</t>
  </si>
  <si>
    <t>22.5139999389648</t>
  </si>
  <si>
    <t>0.940728117711842</t>
  </si>
  <si>
    <t>1551.74560546875</t>
  </si>
  <si>
    <t>22.6140003204346</t>
  </si>
  <si>
    <t>0.944956787861884</t>
  </si>
  <si>
    <t>1553.90649414063</t>
  </si>
  <si>
    <t>22.7140007019043</t>
  </si>
  <si>
    <t>0.949125911574811</t>
  </si>
  <si>
    <t>1557.34521484375</t>
  </si>
  <si>
    <t>22.8139991760254</t>
  </si>
  <si>
    <t>0.953294977080077</t>
  </si>
  <si>
    <t>1560.47229003906</t>
  </si>
  <si>
    <t>22.9139995574951</t>
  </si>
  <si>
    <t>0.957404496148229</t>
  </si>
  <si>
    <t>1563.48120117188</t>
  </si>
  <si>
    <t>23.0139999389648</t>
  </si>
  <si>
    <t>0.96163316629827</t>
  </si>
  <si>
    <t>1566.78430175781</t>
  </si>
  <si>
    <t>23.1140003204346</t>
  </si>
  <si>
    <t>0.965742685366422</t>
  </si>
  <si>
    <t>1569.474609375</t>
  </si>
  <si>
    <t>23.2140007019043</t>
  </si>
  <si>
    <t>0.969971355516464</t>
  </si>
  <si>
    <t>1572.3701171875</t>
  </si>
  <si>
    <t>23.3139991760254</t>
  </si>
  <si>
    <t>0.974140479229391</t>
  </si>
  <si>
    <t>1575.64111328125</t>
  </si>
  <si>
    <t>23.4139995574951</t>
  </si>
  <si>
    <t>0.978309544734657</t>
  </si>
  <si>
    <t>1579.15209960938</t>
  </si>
  <si>
    <t>23.5139999389648</t>
  </si>
  <si>
    <t>0.982478726655245</t>
  </si>
  <si>
    <t>1581.51025390625</t>
  </si>
  <si>
    <t>23.6140003204346</t>
  </si>
  <si>
    <t>0.986647792160511</t>
  </si>
  <si>
    <t>1584.94140625</t>
  </si>
  <si>
    <t>23.7140007019043</t>
  </si>
  <si>
    <t>0.990816857665777</t>
  </si>
  <si>
    <t>1587.44226074219</t>
  </si>
  <si>
    <t>23.8139991760254</t>
  </si>
  <si>
    <t>0.994986039586365</t>
  </si>
  <si>
    <t>1591.10607910156</t>
  </si>
  <si>
    <t>23.9139995574951</t>
  </si>
  <si>
    <t>0.999155105091631</t>
  </si>
  <si>
    <t>1593.89282226563</t>
  </si>
  <si>
    <t>24.0139999389648</t>
  </si>
  <si>
    <t>1.0033241705969</t>
  </si>
  <si>
    <t>1596.18884277344</t>
  </si>
  <si>
    <t>24.1140003204346</t>
  </si>
  <si>
    <t>1.00749323610216</t>
  </si>
  <si>
    <t>1599.37292480469</t>
  </si>
  <si>
    <t>24.2140007019043</t>
  </si>
  <si>
    <t>1.0116029297933</t>
  </si>
  <si>
    <t>1602.32336425781</t>
  </si>
  <si>
    <t>24.3139991760254</t>
  </si>
  <si>
    <t>1.01583148352802</t>
  </si>
  <si>
    <t>1605.13647460938</t>
  </si>
  <si>
    <t>24.4139995574951</t>
  </si>
  <si>
    <t>1.01994106080383</t>
  </si>
  <si>
    <t>1608.13122558594</t>
  </si>
  <si>
    <t>24.5139999389648</t>
  </si>
  <si>
    <t>1.02416973095387</t>
  </si>
  <si>
    <t>1611.2080078125</t>
  </si>
  <si>
    <t>24.6140003204346</t>
  </si>
  <si>
    <t>1.02827930822968</t>
  </si>
  <si>
    <t>1614.14526367187</t>
  </si>
  <si>
    <t>24.7140007019043</t>
  </si>
  <si>
    <t>1.03244825731963</t>
  </si>
  <si>
    <t>1617.4541015625</t>
  </si>
  <si>
    <t>24.8139991760254</t>
  </si>
  <si>
    <t>1.03661743924022</t>
  </si>
  <si>
    <t>1619.65930175781</t>
  </si>
  <si>
    <t>24.9139995574951</t>
  </si>
  <si>
    <t>1.04078650474548</t>
  </si>
  <si>
    <t>1623.16040039063</t>
  </si>
  <si>
    <t>25.0139999389648</t>
  </si>
  <si>
    <t>1.0448960820213</t>
  </si>
  <si>
    <t>1625.70825195312</t>
  </si>
  <si>
    <t>25.1140003204346</t>
  </si>
  <si>
    <t>1.04912475217134</t>
  </si>
  <si>
    <t>1628.97473144531</t>
  </si>
  <si>
    <t>25.2140007019043</t>
  </si>
  <si>
    <t>1.05323432944715</t>
  </si>
  <si>
    <t>1632.20910644531</t>
  </si>
  <si>
    <t>25.3139991760254</t>
  </si>
  <si>
    <t>1.05746288318187</t>
  </si>
  <si>
    <t>1634.90637207031</t>
  </si>
  <si>
    <t>25.4139995574951</t>
  </si>
  <si>
    <t>1.061572576873</t>
  </si>
  <si>
    <t>1637.76770019531</t>
  </si>
  <si>
    <t>25.5139999389648</t>
  </si>
  <si>
    <t>1.06580113060772</t>
  </si>
  <si>
    <t>1640.75695800781</t>
  </si>
  <si>
    <t>25.6140003204346</t>
  </si>
  <si>
    <t>1.06991070788354</t>
  </si>
  <si>
    <t>1643.65734863281</t>
  </si>
  <si>
    <t>25.7140007019043</t>
  </si>
  <si>
    <t>1.07413937803358</t>
  </si>
  <si>
    <t>1646.64172363281</t>
  </si>
  <si>
    <t>25.8139991760254</t>
  </si>
  <si>
    <t>1.07824883889407</t>
  </si>
  <si>
    <t>1649.3955078125</t>
  </si>
  <si>
    <t>25.9139995574951</t>
  </si>
  <si>
    <t>1.08247762545943</t>
  </si>
  <si>
    <t>1652.13720703125</t>
  </si>
  <si>
    <t>26.0139999389648</t>
  </si>
  <si>
    <t>1.08658708631992</t>
  </si>
  <si>
    <t>1654.93713378906</t>
  </si>
  <si>
    <t>26.1140003204346</t>
  </si>
  <si>
    <t>1.09081575646996</t>
  </si>
  <si>
    <t>1658.06799316406</t>
  </si>
  <si>
    <t>26.2140007019043</t>
  </si>
  <si>
    <t>1.09492533374578</t>
  </si>
  <si>
    <t>1661.19873046875</t>
  </si>
  <si>
    <t>26.3139991760254</t>
  </si>
  <si>
    <t>1.09915400389582</t>
  </si>
  <si>
    <t>1663.87487792969</t>
  </si>
  <si>
    <t>26.4139995574951</t>
  </si>
  <si>
    <t>1.10326346475631</t>
  </si>
  <si>
    <t>1666.60034179688</t>
  </si>
  <si>
    <t>26.5139999389648</t>
  </si>
  <si>
    <t>1.1074326466769</t>
  </si>
  <si>
    <t>1669.57373046875</t>
  </si>
  <si>
    <t>26.6140003204346</t>
  </si>
  <si>
    <t>1.11154222395271</t>
  </si>
  <si>
    <t>1672.60729980469</t>
  </si>
  <si>
    <t>26.7140007019043</t>
  </si>
  <si>
    <t>1.11577077768743</t>
  </si>
  <si>
    <t>1675.2021484375</t>
  </si>
  <si>
    <t>26.8139991760254</t>
  </si>
  <si>
    <t>1.11993995960802</t>
  </si>
  <si>
    <t>1677.296875</t>
  </si>
  <si>
    <t>26.9139995574951</t>
  </si>
  <si>
    <t>1.12410902511328</t>
  </si>
  <si>
    <t>1680.6611328125</t>
  </si>
  <si>
    <t>27.0139999389648</t>
  </si>
  <si>
    <t>1.12821848597378</t>
  </si>
  <si>
    <t>1683.29870605469</t>
  </si>
  <si>
    <t>27.1140003204346</t>
  </si>
  <si>
    <t>1.13238766789436</t>
  </si>
  <si>
    <t>1685.84985351562</t>
  </si>
  <si>
    <t>27.2140007019043</t>
  </si>
  <si>
    <t>1.13655673339963</t>
  </si>
  <si>
    <t>1688.9990234375</t>
  </si>
  <si>
    <t>27.3139991760254</t>
  </si>
  <si>
    <t>1.1407257989049</t>
  </si>
  <si>
    <t>1691.88317871094</t>
  </si>
  <si>
    <t>27.4139995574951</t>
  </si>
  <si>
    <t>1.14489498082548</t>
  </si>
  <si>
    <t>1694.36010742188</t>
  </si>
  <si>
    <t>27.5139999389648</t>
  </si>
  <si>
    <t>1.14912365097553</t>
  </si>
  <si>
    <t>1696.52819824219</t>
  </si>
  <si>
    <t>27.6140003204346</t>
  </si>
  <si>
    <t>1.15323322825134</t>
  </si>
  <si>
    <t>1699.77795410156</t>
  </si>
  <si>
    <t>27.7140007019043</t>
  </si>
  <si>
    <t>1.1574022937566</t>
  </si>
  <si>
    <t>1702.55017089844</t>
  </si>
  <si>
    <t>27.8139991760254</t>
  </si>
  <si>
    <t>1.16157135926187</t>
  </si>
  <si>
    <t>1705.20690917969</t>
  </si>
  <si>
    <t>27.9139995574951</t>
  </si>
  <si>
    <t>1.16574054118246</t>
  </si>
  <si>
    <t>1708.18176269531</t>
  </si>
  <si>
    <t>28.0139999389648</t>
  </si>
  <si>
    <t>1.1699692113325</t>
  </si>
  <si>
    <t>1710.853515625</t>
  </si>
  <si>
    <t>28.1140003204346</t>
  </si>
  <si>
    <t>1.17407867219299</t>
  </si>
  <si>
    <t>1713.8505859375</t>
  </si>
  <si>
    <t>28.2140007019043</t>
  </si>
  <si>
    <t>1.17824785411358</t>
  </si>
  <si>
    <t>1716.388671875</t>
  </si>
  <si>
    <t>28.3139991760254</t>
  </si>
  <si>
    <t>1.18241691961884</t>
  </si>
  <si>
    <t>1718.78308105469</t>
  </si>
  <si>
    <t>28.4139995574951</t>
  </si>
  <si>
    <t>1.18664547335356</t>
  </si>
  <si>
    <t>1721.53576660156</t>
  </si>
  <si>
    <t>28.5139999389648</t>
  </si>
  <si>
    <t>1.1907551670447</t>
  </si>
  <si>
    <t>1724.36401367187</t>
  </si>
  <si>
    <t>28.6140003204346</t>
  </si>
  <si>
    <t>1.19498372077942</t>
  </si>
  <si>
    <t>1726.66809082031</t>
  </si>
  <si>
    <t>28.7140007019043</t>
  </si>
  <si>
    <t>1.19909329805523</t>
  </si>
  <si>
    <t>1729.83569335938</t>
  </si>
  <si>
    <t>28.8139991760254</t>
  </si>
  <si>
    <t>1.20326247997582</t>
  </si>
  <si>
    <t>1731.76110839844</t>
  </si>
  <si>
    <t>28.9139995574951</t>
  </si>
  <si>
    <t>1.20737194083631</t>
  </si>
  <si>
    <t>1734.79333496094</t>
  </si>
  <si>
    <t>29.0139999389648</t>
  </si>
  <si>
    <t>1.21160061098635</t>
  </si>
  <si>
    <t>1738.08264160156</t>
  </si>
  <si>
    <t>29.1140003204346</t>
  </si>
  <si>
    <t>1.21571018826216</t>
  </si>
  <si>
    <t>1740.16516113281</t>
  </si>
  <si>
    <t>29.2140007019043</t>
  </si>
  <si>
    <t>1.21993885841221</t>
  </si>
  <si>
    <t>1743.05322265625</t>
  </si>
  <si>
    <t>29.3139991760254</t>
  </si>
  <si>
    <t>1.22398871462792</t>
  </si>
  <si>
    <t>1745.66845703125</t>
  </si>
  <si>
    <t>29.4139995574951</t>
  </si>
  <si>
    <t>1.22821750119328</t>
  </si>
  <si>
    <t>1748.39868164062</t>
  </si>
  <si>
    <t>29.5139999389648</t>
  </si>
  <si>
    <t>1.23238656669855</t>
  </si>
  <si>
    <t>1750.96630859375</t>
  </si>
  <si>
    <t>29.6140003204346</t>
  </si>
  <si>
    <t>1.23655574861914</t>
  </si>
  <si>
    <t>1753.00708007813</t>
  </si>
  <si>
    <t>29.7140007019043</t>
  </si>
  <si>
    <t>1.24066520947963</t>
  </si>
  <si>
    <t>1755.58703613281</t>
  </si>
  <si>
    <t>29.8139991760254</t>
  </si>
  <si>
    <t>1.24495336785913</t>
  </si>
  <si>
    <t>1758.73095703125</t>
  </si>
  <si>
    <t>29.9139995574951</t>
  </si>
  <si>
    <t>1.24900345690548</t>
  </si>
  <si>
    <t>1760.85327148437</t>
  </si>
  <si>
    <t>30.0139999389648</t>
  </si>
  <si>
    <t>1.25323212705553</t>
  </si>
  <si>
    <t>1763.55627441406</t>
  </si>
  <si>
    <t>30.1140003204346</t>
  </si>
  <si>
    <t>1.25734158791602</t>
  </si>
  <si>
    <t>1766.28137207031</t>
  </si>
  <si>
    <t>30.2140007019043</t>
  </si>
  <si>
    <t>1.26157037448138</t>
  </si>
  <si>
    <t>1768.50280761719</t>
  </si>
  <si>
    <t>30.3139991760254</t>
  </si>
  <si>
    <t>1.26567983534187</t>
  </si>
  <si>
    <t>1770.96020507813</t>
  </si>
  <si>
    <t>30.4139995574951</t>
  </si>
  <si>
    <t>1.26990850549191</t>
  </si>
  <si>
    <t>1773.5576171875</t>
  </si>
  <si>
    <t>30.5139999389648</t>
  </si>
  <si>
    <t>1.27407757099718</t>
  </si>
  <si>
    <t>1776.0634765625</t>
  </si>
  <si>
    <t>30.6140003204346</t>
  </si>
  <si>
    <t>1.27830624114722</t>
  </si>
  <si>
    <t>1779.05297851563</t>
  </si>
  <si>
    <t>30.7140007019043</t>
  </si>
  <si>
    <t>1.28241570200771</t>
  </si>
  <si>
    <t>1780.78356933594</t>
  </si>
  <si>
    <t>30.8139991760254</t>
  </si>
  <si>
    <t>1.28664448857307</t>
  </si>
  <si>
    <t>1783.64624023438</t>
  </si>
  <si>
    <t>30.9139995574951</t>
  </si>
  <si>
    <t>1.29075394943357</t>
  </si>
  <si>
    <t>1786.4423828125</t>
  </si>
  <si>
    <t>31.0139999389648</t>
  </si>
  <si>
    <t>1.29492301493883</t>
  </si>
  <si>
    <t>1788.7041015625</t>
  </si>
  <si>
    <t>31.1140003204346</t>
  </si>
  <si>
    <t>1.29909219685942</t>
  </si>
  <si>
    <t>1790.55737304688</t>
  </si>
  <si>
    <t>31.2140007019043</t>
  </si>
  <si>
    <t>1.30326126236469</t>
  </si>
  <si>
    <t>1793.03173828125</t>
  </si>
  <si>
    <t>31.3139991760254</t>
  </si>
  <si>
    <t>1.30737095605582</t>
  </si>
  <si>
    <t>1795.48852539062</t>
  </si>
  <si>
    <t>31.4139995574951</t>
  </si>
  <si>
    <t>1.31154002156109</t>
  </si>
  <si>
    <t>1797.91662597656</t>
  </si>
  <si>
    <t>31.5139999389648</t>
  </si>
  <si>
    <t>1.31570897065103</t>
  </si>
  <si>
    <t>1800.71215820313</t>
  </si>
  <si>
    <t>31.6140003204346</t>
  </si>
  <si>
    <t>1.31987815257162</t>
  </si>
  <si>
    <t>1803.04296875</t>
  </si>
  <si>
    <t>31.7140007019043</t>
  </si>
  <si>
    <t>1.32404721807688</t>
  </si>
  <si>
    <t>1805.23681640625</t>
  </si>
  <si>
    <t>31.8139991760254</t>
  </si>
  <si>
    <t>1.32821628358215</t>
  </si>
  <si>
    <t>1807.45239257812</t>
  </si>
  <si>
    <t>31.9139995574951</t>
  </si>
  <si>
    <t>1.33238546550274</t>
  </si>
  <si>
    <t>1809.53063964844</t>
  </si>
  <si>
    <t>32.0139999389648</t>
  </si>
  <si>
    <t>1.33655453100801</t>
  </si>
  <si>
    <t>1811.89306640625</t>
  </si>
  <si>
    <t>32.1139984130859</t>
  </si>
  <si>
    <t>1.34072359651327</t>
  </si>
  <si>
    <t>1814.43444824219</t>
  </si>
  <si>
    <t>32.2140007019043</t>
  </si>
  <si>
    <t>1.34489277843386</t>
  </si>
  <si>
    <t>1817.44482421875</t>
  </si>
  <si>
    <t>32.3139991760254</t>
  </si>
  <si>
    <t>1.34906184393913</t>
  </si>
  <si>
    <t>1818.54077148438</t>
  </si>
  <si>
    <t>32.4140014648438</t>
  </si>
  <si>
    <t>1.35317142121494</t>
  </si>
  <si>
    <t>1820.59753417969</t>
  </si>
  <si>
    <t>32.5139999389648</t>
  </si>
  <si>
    <t>1.35740009136498</t>
  </si>
  <si>
    <t>1823.29931640625</t>
  </si>
  <si>
    <t>32.6139984130859</t>
  </si>
  <si>
    <t>1.36156915687025</t>
  </si>
  <si>
    <t>1825.41491699219</t>
  </si>
  <si>
    <t>32.7140007019043</t>
  </si>
  <si>
    <t>1.36579782702029</t>
  </si>
  <si>
    <t>1827.63708496094</t>
  </si>
  <si>
    <t>32.8139991760254</t>
  </si>
  <si>
    <t>1.3699074042961</t>
  </si>
  <si>
    <t>1829.6015625</t>
  </si>
  <si>
    <t>32.9140014648438</t>
  </si>
  <si>
    <t>1.37413607444614</t>
  </si>
  <si>
    <t>1831.87133789063</t>
  </si>
  <si>
    <t>33.0139999389648</t>
  </si>
  <si>
    <t>1.37824553530663</t>
  </si>
  <si>
    <t>1833.99328613281</t>
  </si>
  <si>
    <t>33.1139984130859</t>
  </si>
  <si>
    <t>1.382474321872</t>
  </si>
  <si>
    <t>1835.75256347656</t>
  </si>
  <si>
    <t>33.2140007019043</t>
  </si>
  <si>
    <t>1.38658378273249</t>
  </si>
  <si>
    <t>1837.83642578125</t>
  </si>
  <si>
    <t>33.3139991760254</t>
  </si>
  <si>
    <t>1.39081245288253</t>
  </si>
  <si>
    <t>1840.26257324219</t>
  </si>
  <si>
    <t>33.4140014648438</t>
  </si>
  <si>
    <t>1.39486242551357</t>
  </si>
  <si>
    <t>1842.4521484375</t>
  </si>
  <si>
    <t>33.5139999389648</t>
  </si>
  <si>
    <t>1.39909109566361</t>
  </si>
  <si>
    <t>1844.34924316406</t>
  </si>
  <si>
    <t>33.6139984130859</t>
  </si>
  <si>
    <t>1.40314106829464</t>
  </si>
  <si>
    <t>1846.11572265625</t>
  </si>
  <si>
    <t>33.7140007019043</t>
  </si>
  <si>
    <t>1.40742934308946</t>
  </si>
  <si>
    <t>1848.51245117188</t>
  </si>
  <si>
    <t>33.8139991760254</t>
  </si>
  <si>
    <t>1.41153880394995</t>
  </si>
  <si>
    <t>1850.31262207031</t>
  </si>
  <si>
    <t>33.9140014648438</t>
  </si>
  <si>
    <t>1.41570798587054</t>
  </si>
  <si>
    <t>1852.54748535156</t>
  </si>
  <si>
    <t>34.0139999389648</t>
  </si>
  <si>
    <t>1.41981744673103</t>
  </si>
  <si>
    <t>1854.47253417969</t>
  </si>
  <si>
    <t>34.1139984130859</t>
  </si>
  <si>
    <t>1.42404611688107</t>
  </si>
  <si>
    <t>1856.07250976562</t>
  </si>
  <si>
    <t>34.2140007019043</t>
  </si>
  <si>
    <t>1.42815569415689</t>
  </si>
  <si>
    <t>1858.22180175781</t>
  </si>
  <si>
    <t>34.3139991760254</t>
  </si>
  <si>
    <t>1.43244385253638</t>
  </si>
  <si>
    <t>1859.77587890625</t>
  </si>
  <si>
    <t>34.4140014648438</t>
  </si>
  <si>
    <t>1.43655342981219</t>
  </si>
  <si>
    <t>1861.29956054687</t>
  </si>
  <si>
    <t>34.5139999389648</t>
  </si>
  <si>
    <t>1.44072261173278</t>
  </si>
  <si>
    <t>1864.39624023438</t>
  </si>
  <si>
    <t>34.6139984130859</t>
  </si>
  <si>
    <t>1.44483207259327</t>
  </si>
  <si>
    <t>1865.24462890625</t>
  </si>
  <si>
    <t>34.7140007019043</t>
  </si>
  <si>
    <t>1.44906074274331</t>
  </si>
  <si>
    <t>1867.47924804687</t>
  </si>
  <si>
    <t>34.8139991760254</t>
  </si>
  <si>
    <t>1.45317032001913</t>
  </si>
  <si>
    <t>1868.84057617187</t>
  </si>
  <si>
    <t>34.9140014648438</t>
  </si>
  <si>
    <t>1.45739899016917</t>
  </si>
  <si>
    <t>1870.84045410156</t>
  </si>
  <si>
    <t>35.0139999389648</t>
  </si>
  <si>
    <t>1.46156817208976</t>
  </si>
  <si>
    <t>1872.30676269531</t>
  </si>
  <si>
    <t>35.1139984130859</t>
  </si>
  <si>
    <t>1.46573723759502</t>
  </si>
  <si>
    <t>1873.97473144531</t>
  </si>
  <si>
    <t>35.2140007019043</t>
  </si>
  <si>
    <t>1.46990630310029</t>
  </si>
  <si>
    <t>1875.76745605469</t>
  </si>
  <si>
    <t>35.3139991760254</t>
  </si>
  <si>
    <t>1.47413497325033</t>
  </si>
  <si>
    <t>1877.83764648438</t>
  </si>
  <si>
    <t>35.4140014648438</t>
  </si>
  <si>
    <t>1.47824443411082</t>
  </si>
  <si>
    <t>1879.13610839844</t>
  </si>
  <si>
    <t>35.5139999389648</t>
  </si>
  <si>
    <t>1.48241349961609</t>
  </si>
  <si>
    <t>1880.36694335938</t>
  </si>
  <si>
    <t>35.6139984130859</t>
  </si>
  <si>
    <t>1.48658268153667</t>
  </si>
  <si>
    <t>1882.74353027344</t>
  </si>
  <si>
    <t>35.7140007019043</t>
  </si>
  <si>
    <t>1.49075174704194</t>
  </si>
  <si>
    <t>1883.98742675781</t>
  </si>
  <si>
    <t>35.8139991760254</t>
  </si>
  <si>
    <t>1.49486132431775</t>
  </si>
  <si>
    <t>1884.7021484375</t>
  </si>
  <si>
    <t>35.9140014648438</t>
  </si>
  <si>
    <t>1.49903050623834</t>
  </si>
  <si>
    <t>1886.30249023438</t>
  </si>
  <si>
    <t>36.0139999389648</t>
  </si>
  <si>
    <t>1.50319957174361</t>
  </si>
  <si>
    <t>1887.58142089844</t>
  </si>
  <si>
    <t>36.1139984130859</t>
  </si>
  <si>
    <t>1.5073090326041</t>
  </si>
  <si>
    <t>1888.51147460937</t>
  </si>
  <si>
    <t>36.2140007019043</t>
  </si>
  <si>
    <t>1.51153781916946</t>
  </si>
  <si>
    <t>1890.32116699219</t>
  </si>
  <si>
    <t>36.3139991760254</t>
  </si>
  <si>
    <t>1.51564728002995</t>
  </si>
  <si>
    <t>1891.78479003906</t>
  </si>
  <si>
    <t>36.4140014648438</t>
  </si>
  <si>
    <t>1.51987583376467</t>
  </si>
  <si>
    <t>1892.79943847656</t>
  </si>
  <si>
    <t>36.5139999389648</t>
  </si>
  <si>
    <t>1.52398552745581</t>
  </si>
  <si>
    <t>1894.11608886719</t>
  </si>
  <si>
    <t>36.6139984130859</t>
  </si>
  <si>
    <t>1.52821408119053</t>
  </si>
  <si>
    <t>1894.986328125</t>
  </si>
  <si>
    <t>36.7140007019043</t>
  </si>
  <si>
    <t>1.53232377488166</t>
  </si>
  <si>
    <t>1895.96313476562</t>
  </si>
  <si>
    <t>36.8139991760254</t>
  </si>
  <si>
    <t>1.53655232861638</t>
  </si>
  <si>
    <t>1896.44055175781</t>
  </si>
  <si>
    <t>36.9140014648438</t>
  </si>
  <si>
    <t>1.54066190589219</t>
  </si>
  <si>
    <t>1897.42504882813</t>
  </si>
  <si>
    <t>37.0139999389648</t>
  </si>
  <si>
    <t>1.54489057604223</t>
  </si>
  <si>
    <t>1898.00390625</t>
  </si>
  <si>
    <t>37.1139984130859</t>
  </si>
  <si>
    <t>1.54900015331805</t>
  </si>
  <si>
    <t>1898.89526367188</t>
  </si>
  <si>
    <t>37.2140007019043</t>
  </si>
  <si>
    <t>1.55322870705277</t>
  </si>
  <si>
    <t>1899.34106445313</t>
  </si>
  <si>
    <t>37.3139991760254</t>
  </si>
  <si>
    <t>1.5573384007439</t>
  </si>
  <si>
    <t>1900.0869140625</t>
  </si>
  <si>
    <t>37.4140014648438</t>
  </si>
  <si>
    <t>1.5616265591234</t>
  </si>
  <si>
    <t>1901.20373535156</t>
  </si>
  <si>
    <t>37.5139999389648</t>
  </si>
  <si>
    <t>1.56573601998389</t>
  </si>
  <si>
    <t>1900.79357910156</t>
  </si>
  <si>
    <t>37.6139984130859</t>
  </si>
  <si>
    <t>1.56996480654925</t>
  </si>
  <si>
    <t>1901.22412109375</t>
  </si>
  <si>
    <t>37.7140007019043</t>
  </si>
  <si>
    <t>1.57407426740974</t>
  </si>
  <si>
    <t>1901.4853515625</t>
  </si>
  <si>
    <t>37.8139991760254</t>
  </si>
  <si>
    <t>1.57824333291501</t>
  </si>
  <si>
    <t>1901.39233398438</t>
  </si>
  <si>
    <t>37.9140014648438</t>
  </si>
  <si>
    <t>1.58235291019082</t>
  </si>
  <si>
    <t>1901.46325683594</t>
  </si>
  <si>
    <t>38.0139999389648</t>
  </si>
  <si>
    <t>1.58664106857032</t>
  </si>
  <si>
    <t>1901.46447753906</t>
  </si>
  <si>
    <t>38.1139984130859</t>
  </si>
  <si>
    <t>1.59069104120135</t>
  </si>
  <si>
    <t>1900.92016601562</t>
  </si>
  <si>
    <t>38.2140007019043</t>
  </si>
  <si>
    <t>1.59486022312194</t>
  </si>
  <si>
    <t>1900.39038085937</t>
  </si>
  <si>
    <t>38.3139991760254</t>
  </si>
  <si>
    <t>1.59896980039775</t>
  </si>
  <si>
    <t>1899.70678710938</t>
  </si>
  <si>
    <t>38.4140014648438</t>
  </si>
  <si>
    <t>1.60319835413247</t>
  </si>
  <si>
    <t>1899.23474121094</t>
  </si>
  <si>
    <t>38.5139999389648</t>
  </si>
  <si>
    <t>1.60730793140829</t>
  </si>
  <si>
    <t>1897.88439941406</t>
  </si>
  <si>
    <t>38.6139984130859</t>
  </si>
  <si>
    <t>1.61153660155833</t>
  </si>
  <si>
    <t>1897.22912597656</t>
  </si>
  <si>
    <t>38.7140007019043</t>
  </si>
  <si>
    <t>1.61564617883414</t>
  </si>
  <si>
    <t>1896.00622558594</t>
  </si>
  <si>
    <t>38.8139991760254</t>
  </si>
  <si>
    <t>1.61987484898418</t>
  </si>
  <si>
    <t>1894.46704101563</t>
  </si>
  <si>
    <t>38.9140014648438</t>
  </si>
  <si>
    <t>1.62398430984467</t>
  </si>
  <si>
    <t>1893.13952636719</t>
  </si>
  <si>
    <t>39.0139999389648</t>
  </si>
  <si>
    <t>1.62821309641004</t>
  </si>
  <si>
    <t>1890.81665039062</t>
  </si>
  <si>
    <t>39.1139984130859</t>
  </si>
  <si>
    <t>1.6323821619153</t>
  </si>
  <si>
    <t>1888.34423828125</t>
  </si>
  <si>
    <t>39.2140007019043</t>
  </si>
  <si>
    <t>1.63655122742057</t>
  </si>
  <si>
    <t>1885.9169921875</t>
  </si>
  <si>
    <t>39.3139991760254</t>
  </si>
  <si>
    <t>1.64072040934116</t>
  </si>
  <si>
    <t>1882.29431152344</t>
  </si>
  <si>
    <t>39.4140014648438</t>
  </si>
  <si>
    <t>1.64488947484642</t>
  </si>
  <si>
    <t>1878.57250976562</t>
  </si>
  <si>
    <t>39.5139999389648</t>
  </si>
  <si>
    <t>1.64905854035169</t>
  </si>
  <si>
    <t>1875.45922851563</t>
  </si>
  <si>
    <t>39.6139984130859</t>
  </si>
  <si>
    <t>1.65328721050173</t>
  </si>
  <si>
    <t>1870.13146972656</t>
  </si>
  <si>
    <t>39.7140007019043</t>
  </si>
  <si>
    <t>1.657456276007</t>
  </si>
  <si>
    <t>1864.796875</t>
  </si>
  <si>
    <t>39.8139991760254</t>
  </si>
  <si>
    <t>1.66156585328281</t>
  </si>
  <si>
    <t>1858.75598144531</t>
  </si>
  <si>
    <t>39.9140014648438</t>
  </si>
  <si>
    <t>1.66579452343285</t>
  </si>
  <si>
    <t>1851.17602539063</t>
  </si>
  <si>
    <t>40.0139999389648</t>
  </si>
  <si>
    <t>1.66990410070866</t>
  </si>
  <si>
    <t>1843.35205078125</t>
  </si>
  <si>
    <t>40.1139984130859</t>
  </si>
  <si>
    <t>1.67413265444338</t>
  </si>
  <si>
    <t>1835.09216308594</t>
  </si>
  <si>
    <t>40.2140007019043</t>
  </si>
  <si>
    <t>1.6782422317192</t>
  </si>
  <si>
    <t>1825.12719726563</t>
  </si>
  <si>
    <t>40.3139991760254</t>
  </si>
  <si>
    <t>1.68241129722446</t>
  </si>
  <si>
    <t>1814.99096679688</t>
  </si>
  <si>
    <t>40.4140014648438</t>
  </si>
  <si>
    <t>1.6865209909156</t>
  </si>
  <si>
    <t>1804.22253417969</t>
  </si>
  <si>
    <t>40.5139999389648</t>
  </si>
  <si>
    <t>1.69069005642086</t>
  </si>
  <si>
    <t>1792.01782226563</t>
  </si>
  <si>
    <t>40.6139984130859</t>
  </si>
  <si>
    <t>1.69479951728135</t>
  </si>
  <si>
    <t>1780.10583496094</t>
  </si>
  <si>
    <t>40.7140007019043</t>
  </si>
  <si>
    <t>1.69896869920194</t>
  </si>
  <si>
    <t>1767.83410644531</t>
  </si>
  <si>
    <t>40.8139991760254</t>
  </si>
  <si>
    <t>1.70313776470721</t>
  </si>
  <si>
    <t>1755.42846679688</t>
  </si>
  <si>
    <t>40.9140014648438</t>
  </si>
  <si>
    <t>1.70730683021247</t>
  </si>
  <si>
    <t>1741.95849609375</t>
  </si>
  <si>
    <t>41.0139999389648</t>
  </si>
  <si>
    <t>1.71147601213306</t>
  </si>
  <si>
    <t>1728.85034179688</t>
  </si>
  <si>
    <t>41.1139984130859</t>
  </si>
  <si>
    <t>1.71570456586778</t>
  </si>
  <si>
    <t>1715.32373046875</t>
  </si>
  <si>
    <t>41.2140007019043</t>
  </si>
  <si>
    <t>1.71981414314359</t>
  </si>
  <si>
    <t>1701.70300292969</t>
  </si>
  <si>
    <t>41.3139991760254</t>
  </si>
  <si>
    <t>1.72404281329364</t>
  </si>
  <si>
    <t>1688.29895019531</t>
  </si>
  <si>
    <t>41.4140014648438</t>
  </si>
  <si>
    <t>1.72815239056945</t>
  </si>
  <si>
    <t>1675.7294921875</t>
  </si>
  <si>
    <t>41.5139999389648</t>
  </si>
  <si>
    <t>1.73244054894894</t>
  </si>
  <si>
    <t>1662.77099609375</t>
  </si>
  <si>
    <t>41.6139984130859</t>
  </si>
  <si>
    <t>1.73655012622476</t>
  </si>
  <si>
    <t>1650.84997558594</t>
  </si>
  <si>
    <t>41.7140007019043</t>
  </si>
  <si>
    <t>1.7407787963748</t>
  </si>
  <si>
    <t>1639.63732910156</t>
  </si>
  <si>
    <t>41.8139991760254</t>
  </si>
  <si>
    <t>1.74488825723529</t>
  </si>
  <si>
    <t>1628.21801757813</t>
  </si>
  <si>
    <t>41.9140014648438</t>
  </si>
  <si>
    <t>1.74911704380065</t>
  </si>
  <si>
    <t>1618.32006835938</t>
  </si>
  <si>
    <t>42.0139999389648</t>
  </si>
  <si>
    <t>1.75322650466114</t>
  </si>
  <si>
    <t>1608.32104492187</t>
  </si>
  <si>
    <t>42.1139984130859</t>
  </si>
  <si>
    <t>1.75751466304064</t>
  </si>
  <si>
    <t>1599.59362792969</t>
  </si>
  <si>
    <t>42.2140007019043</t>
  </si>
  <si>
    <t>1.76162435673177</t>
  </si>
  <si>
    <t>1590.16809082031</t>
  </si>
  <si>
    <t>42.3139991760254</t>
  </si>
  <si>
    <t>1.76585291046649</t>
  </si>
  <si>
    <t>1581.56311035156</t>
  </si>
  <si>
    <t>42.4140014648438</t>
  </si>
  <si>
    <t>1.76996260415763</t>
  </si>
  <si>
    <t>1573.19079589844</t>
  </si>
  <si>
    <t>42.5139999389648</t>
  </si>
  <si>
    <t>1.77419115789235</t>
  </si>
  <si>
    <t>1565.35815429688</t>
  </si>
  <si>
    <t>42.6139984130859</t>
  </si>
  <si>
    <t>1.77830073516816</t>
  </si>
  <si>
    <t>1557.99682617188</t>
  </si>
  <si>
    <t>42.7140007019043</t>
  </si>
  <si>
    <t>1.7825294053182</t>
  </si>
  <si>
    <t>1550.42858886719</t>
  </si>
  <si>
    <t>42.8139991760254</t>
  </si>
  <si>
    <t>1.78663886617869</t>
  </si>
  <si>
    <t>1543.35778808594</t>
  </si>
  <si>
    <t>42.9140014648438</t>
  </si>
  <si>
    <t>1.79080793168396</t>
  </si>
  <si>
    <t>1536.15148925781</t>
  </si>
  <si>
    <t>43.0139999389648</t>
  </si>
  <si>
    <t>1.79497711360455</t>
  </si>
  <si>
    <t>1529.68859863281</t>
  </si>
  <si>
    <t>43.1139984130859</t>
  </si>
  <si>
    <t>1.79914617910981</t>
  </si>
  <si>
    <t>1523.93725585938</t>
  </si>
  <si>
    <t>43.2140007019043</t>
  </si>
  <si>
    <t>1.80331524461508</t>
  </si>
  <si>
    <t>1517.20776367188</t>
  </si>
  <si>
    <t>43.3139991760254</t>
  </si>
  <si>
    <t>1.80754403118044</t>
  </si>
  <si>
    <t>1512.10180664063</t>
  </si>
  <si>
    <t>43.4140014648438</t>
  </si>
  <si>
    <t>1.81171309668571</t>
  </si>
  <si>
    <t>1505.77270507813</t>
  </si>
  <si>
    <t>43.5139999389648</t>
  </si>
  <si>
    <t>1.81588216219097</t>
  </si>
  <si>
    <t>1499.57727050781</t>
  </si>
  <si>
    <t>43.6139984130859</t>
  </si>
  <si>
    <t>1.82005134411156</t>
  </si>
  <si>
    <t>1494.26782226562</t>
  </si>
  <si>
    <t>43.7140007019043</t>
  </si>
  <si>
    <t>1.82422040961683</t>
  </si>
  <si>
    <t>1489.58422851563</t>
  </si>
  <si>
    <t>43.8139991760254</t>
  </si>
  <si>
    <t>1.82844896335155</t>
  </si>
  <si>
    <t>1484.70239257813</t>
  </si>
  <si>
    <t>43.9140014648438</t>
  </si>
  <si>
    <t>1.83255865704268</t>
  </si>
  <si>
    <t>1478.26550292969</t>
  </si>
  <si>
    <t>44.0139999389648</t>
  </si>
  <si>
    <t>1.8367872107774</t>
  </si>
  <si>
    <t>1473.75158691406</t>
  </si>
  <si>
    <t>44.1139984130859</t>
  </si>
  <si>
    <t>1.84089678805321</t>
  </si>
  <si>
    <t>1468.52648925781</t>
  </si>
  <si>
    <t>44.2140007019043</t>
  </si>
  <si>
    <t>1.84512545820326</t>
  </si>
  <si>
    <t>1463.82641601563</t>
  </si>
  <si>
    <t>44.3139991760254</t>
  </si>
  <si>
    <t>1.84923503547907</t>
  </si>
  <si>
    <t>1458.70751953125</t>
  </si>
  <si>
    <t>44.4140014648438</t>
  </si>
  <si>
    <t>1.85346370562911</t>
  </si>
  <si>
    <t>1453.88146972656</t>
  </si>
  <si>
    <t>44.5139999389648</t>
  </si>
  <si>
    <t>1.8575731664896</t>
  </si>
  <si>
    <t>1448.91967773438</t>
  </si>
  <si>
    <t>44.6139984130859</t>
  </si>
  <si>
    <t>1.86180183663964</t>
  </si>
  <si>
    <t>1444.26977539063</t>
  </si>
  <si>
    <t>44.7140007019043</t>
  </si>
  <si>
    <t>1.86591141391546</t>
  </si>
  <si>
    <t>1439.47827148438</t>
  </si>
  <si>
    <t>44.8139991760254</t>
  </si>
  <si>
    <t>1.8701400840655</t>
  </si>
  <si>
    <t>1435.1728515625</t>
  </si>
  <si>
    <t>44.9140014648438</t>
  </si>
  <si>
    <t>1.87424954492599</t>
  </si>
  <si>
    <t>1430.59301757812</t>
  </si>
  <si>
    <t>45.0139999389648</t>
  </si>
  <si>
    <t>1.87847833149135</t>
  </si>
  <si>
    <t>1426.34484863281</t>
  </si>
  <si>
    <t>45.1139984130859</t>
  </si>
  <si>
    <t>1.88258779235184</t>
  </si>
  <si>
    <t>1422.1494140625</t>
  </si>
  <si>
    <t>45.2140007019043</t>
  </si>
  <si>
    <t>1.88675685785711</t>
  </si>
  <si>
    <t>1417.701171875</t>
  </si>
  <si>
    <t>45.3139991760254</t>
  </si>
  <si>
    <t>1.89080694690347</t>
  </si>
  <si>
    <t>1412.65502929687</t>
  </si>
  <si>
    <t>45.4140014648438</t>
  </si>
  <si>
    <t>1.89509510528296</t>
  </si>
  <si>
    <t>1408.77819824219</t>
  </si>
  <si>
    <t>45.5139999389648</t>
  </si>
  <si>
    <t>1.89920456614345</t>
  </si>
  <si>
    <t>1404.91870117188</t>
  </si>
  <si>
    <t>45.6139984130859</t>
  </si>
  <si>
    <t>1.90343335270882</t>
  </si>
  <si>
    <t>1400.20837402344</t>
  </si>
  <si>
    <t>45.7140007019043</t>
  </si>
  <si>
    <t>1.90754281356931</t>
  </si>
  <si>
    <t>1395.91516113281</t>
  </si>
  <si>
    <t>45.8139991760254</t>
  </si>
  <si>
    <t>1.91177148371935</t>
  </si>
  <si>
    <t>1392.33679199219</t>
  </si>
  <si>
    <t>45.9140014648438</t>
  </si>
  <si>
    <t>1.91588106099516</t>
  </si>
  <si>
    <t>1388.3427734375</t>
  </si>
  <si>
    <t>46.0139999389648</t>
  </si>
  <si>
    <t>1.9201097311452</t>
  </si>
  <si>
    <t>1384.29321289063</t>
  </si>
  <si>
    <t>46.1139984130859</t>
  </si>
  <si>
    <t>1.92421930842102</t>
  </si>
  <si>
    <t>1379.93408203125</t>
  </si>
  <si>
    <t>46.2140007019043</t>
  </si>
  <si>
    <t>1.92844797857106</t>
  </si>
  <si>
    <t>1376.44165039062</t>
  </si>
  <si>
    <t>46.3139991760254</t>
  </si>
  <si>
    <t>1.93255743943155</t>
  </si>
  <si>
    <t>1371.94396972656</t>
  </si>
  <si>
    <t>46.4140014648438</t>
  </si>
  <si>
    <t>1.93678622599691</t>
  </si>
  <si>
    <t>1368.66650390625</t>
  </si>
  <si>
    <t>46.5139999389648</t>
  </si>
  <si>
    <t>1.9408956868574</t>
  </si>
  <si>
    <t>1364.10510253906</t>
  </si>
  <si>
    <t>46.6139984130859</t>
  </si>
  <si>
    <t>1.94512435700744</t>
  </si>
  <si>
    <t>1360.37121582031</t>
  </si>
  <si>
    <t>46.7140007019043</t>
  </si>
  <si>
    <t>1.94929353892803</t>
  </si>
  <si>
    <t>1356.01232910156</t>
  </si>
  <si>
    <t>46.8139991760254</t>
  </si>
  <si>
    <t>1.9534626044333</t>
  </si>
  <si>
    <t>1352.82116699219</t>
  </si>
  <si>
    <t>46.9140014648438</t>
  </si>
  <si>
    <t>1.95757206529379</t>
  </si>
  <si>
    <t>1348.68591308594</t>
  </si>
  <si>
    <t>47.0139999389648</t>
  </si>
  <si>
    <t>1.96180073544383</t>
  </si>
  <si>
    <t>1344.62854003906</t>
  </si>
  <si>
    <t>47.1139984130859</t>
  </si>
  <si>
    <t>1.9659698009491</t>
  </si>
  <si>
    <t>1340.38000488281</t>
  </si>
  <si>
    <t>47.2140007019043</t>
  </si>
  <si>
    <t>1.97013886645436</t>
  </si>
  <si>
    <t>1336.375</t>
  </si>
  <si>
    <t>47.3139991760254</t>
  </si>
  <si>
    <t>1.9742485601455</t>
  </si>
  <si>
    <t>1333.14147949219</t>
  </si>
  <si>
    <t>47.4140014648438</t>
  </si>
  <si>
    <t>1.97841762565076</t>
  </si>
  <si>
    <t>1328.50061035156</t>
  </si>
  <si>
    <t>47.5139999389648</t>
  </si>
  <si>
    <t>1.98252708651125</t>
  </si>
  <si>
    <t>1324.78271484375</t>
  </si>
  <si>
    <t>47.6139984130859</t>
  </si>
  <si>
    <t>1.98669615201652</t>
  </si>
  <si>
    <t>1320.54187011719</t>
  </si>
  <si>
    <t>47.7140007019043</t>
  </si>
  <si>
    <t>1.99086545035243</t>
  </si>
  <si>
    <t>1316.79064941406</t>
  </si>
  <si>
    <t>47.8139991760254</t>
  </si>
  <si>
    <t>1.9950345158577</t>
  </si>
  <si>
    <t>1313.19921875</t>
  </si>
  <si>
    <t>47.9140014648438</t>
  </si>
  <si>
    <t>1.99920358136296</t>
  </si>
  <si>
    <t>1308.67529296875</t>
  </si>
  <si>
    <t>48.0139999389648</t>
  </si>
  <si>
    <t>2.00337264686823</t>
  </si>
  <si>
    <t>1304.87719726563</t>
  </si>
  <si>
    <t>48.1139984130859</t>
  </si>
  <si>
    <t>2.0075417123735</t>
  </si>
  <si>
    <t>1300.73498535156</t>
  </si>
  <si>
    <t>48.2140007019043</t>
  </si>
  <si>
    <t>2.01171077787876</t>
  </si>
  <si>
    <t>1296.65014648437</t>
  </si>
  <si>
    <t>48.3139991760254</t>
  </si>
  <si>
    <t>2.01587984338403</t>
  </si>
  <si>
    <t>1292.69262695312</t>
  </si>
  <si>
    <t>48.4140014648438</t>
  </si>
  <si>
    <t>2.02004914171994</t>
  </si>
  <si>
    <t>1288.68627929687</t>
  </si>
  <si>
    <t>48.5139999389648</t>
  </si>
  <si>
    <t>2.02421797439456</t>
  </si>
  <si>
    <t>1284.373046875</t>
  </si>
  <si>
    <t>48.6139984130859</t>
  </si>
  <si>
    <t>2.02838727273047</t>
  </si>
  <si>
    <t>1280.5498046875</t>
  </si>
  <si>
    <t>48.7140007019043</t>
  </si>
  <si>
    <t>2.03255633823574</t>
  </si>
  <si>
    <t>1275.99841308594</t>
  </si>
  <si>
    <t>48.8139991760254</t>
  </si>
  <si>
    <t>2.03666603192687</t>
  </si>
  <si>
    <t>1271.49560546875</t>
  </si>
  <si>
    <t>48.9140014648438</t>
  </si>
  <si>
    <t>2.04089446924627</t>
  </si>
  <si>
    <t>1266.70190429688</t>
  </si>
  <si>
    <t>49.0139999389648</t>
  </si>
  <si>
    <t>2.0450041629374</t>
  </si>
  <si>
    <t>1262.45886230469</t>
  </si>
  <si>
    <t>49.1139984130859</t>
  </si>
  <si>
    <t>2.04923283308744</t>
  </si>
  <si>
    <t>1258.33642578125</t>
  </si>
  <si>
    <t>49.2140007019043</t>
  </si>
  <si>
    <t>2.05334229394794</t>
  </si>
  <si>
    <t>1253.01550292969</t>
  </si>
  <si>
    <t>49.3139991760254</t>
  </si>
  <si>
    <t>2.05757096409798</t>
  </si>
  <si>
    <t>1249.20715332031</t>
  </si>
  <si>
    <t>49.4140014648438</t>
  </si>
  <si>
    <t>2.06168065778911</t>
  </si>
  <si>
    <t>1243.85375976562</t>
  </si>
  <si>
    <t>49.5139999389648</t>
  </si>
  <si>
    <t>2.06590909510851</t>
  </si>
  <si>
    <t>1239.60217285156</t>
  </si>
  <si>
    <t>49.6139984130859</t>
  </si>
  <si>
    <t>2.06995918415487</t>
  </si>
  <si>
    <t>1234.68212890625</t>
  </si>
  <si>
    <t>49.7140007019043</t>
  </si>
  <si>
    <t>2.07424745894969</t>
  </si>
  <si>
    <t>1230.05554199219</t>
  </si>
  <si>
    <t>49.8139991760254</t>
  </si>
  <si>
    <t>2.0782973151654</t>
  </si>
  <si>
    <t>1225.01721191406</t>
  </si>
  <si>
    <t>49.9140014648438</t>
  </si>
  <si>
    <t>2.08252598531544</t>
  </si>
  <si>
    <t>1219.85192871094</t>
  </si>
  <si>
    <t>50.0139999389648</t>
  </si>
  <si>
    <t>2.08663567900658</t>
  </si>
  <si>
    <t>1214.8369140625</t>
  </si>
  <si>
    <t>50.1139984130859</t>
  </si>
  <si>
    <t>2.09086411632597</t>
  </si>
  <si>
    <t>1210.28942871094</t>
  </si>
  <si>
    <t>50.2140007019043</t>
  </si>
  <si>
    <t>2.09497381001711</t>
  </si>
  <si>
    <t>1205.36535644531</t>
  </si>
  <si>
    <t>50.3139991760254</t>
  </si>
  <si>
    <t>2.09920248016715</t>
  </si>
  <si>
    <t>1200.42175292969</t>
  </si>
  <si>
    <t>50.4140014648438</t>
  </si>
  <si>
    <t>2.10331194102764</t>
  </si>
  <si>
    <t>1194.95141601562</t>
  </si>
  <si>
    <t>50.5139999389648</t>
  </si>
  <si>
    <t>2.10754061117768</t>
  </si>
  <si>
    <t>1189.65856933594</t>
  </si>
  <si>
    <t>50.6139984130859</t>
  </si>
  <si>
    <t>2.11170990951359</t>
  </si>
  <si>
    <t>1184.47021484375</t>
  </si>
  <si>
    <t>50.7140007019043</t>
  </si>
  <si>
    <t>2.11593834683299</t>
  </si>
  <si>
    <t>1179.19274902344</t>
  </si>
  <si>
    <t>50.8139991760254</t>
  </si>
  <si>
    <t>2.12010741233826</t>
  </si>
  <si>
    <t>1173.44213867187</t>
  </si>
  <si>
    <t>50.9140014648438</t>
  </si>
  <si>
    <t>2.12433631531894</t>
  </si>
  <si>
    <t>1167.93322753906</t>
  </si>
  <si>
    <t>51.0139999389648</t>
  </si>
  <si>
    <t>2.12844554334879</t>
  </si>
  <si>
    <t>1162.31262207031</t>
  </si>
  <si>
    <t>51.1139984130859</t>
  </si>
  <si>
    <t>2.1326148416847</t>
  </si>
  <si>
    <t>1156.37426757813</t>
  </si>
  <si>
    <t>51.2140007019043</t>
  </si>
  <si>
    <t>2.13678390718997</t>
  </si>
  <si>
    <t>1150.31689453125</t>
  </si>
  <si>
    <t>51.3139991760254</t>
  </si>
  <si>
    <t>2.14095297269523</t>
  </si>
  <si>
    <t>1144.65197753906</t>
  </si>
  <si>
    <t>51.4140014648438</t>
  </si>
  <si>
    <t>2.1451220382005</t>
  </si>
  <si>
    <t>1138.50061035156</t>
  </si>
  <si>
    <t>51.5139999389648</t>
  </si>
  <si>
    <t>2.14929133653641</t>
  </si>
  <si>
    <t>1132.82788085938</t>
  </si>
  <si>
    <t>51.6139984130859</t>
  </si>
  <si>
    <t>2.15346016921103</t>
  </si>
  <si>
    <t>1126.90710449219</t>
  </si>
  <si>
    <t>51.7140007019043</t>
  </si>
  <si>
    <t>2.15762946754694</t>
  </si>
  <si>
    <t>1120.666015625</t>
  </si>
  <si>
    <t>51.8139991760254</t>
  </si>
  <si>
    <t>2.16179853305221</t>
  </si>
  <si>
    <t>1115.08642578125</t>
  </si>
  <si>
    <t>51.9140014648438</t>
  </si>
  <si>
    <t>2.16596759855747</t>
  </si>
  <si>
    <t>1108.49780273438</t>
  </si>
  <si>
    <t>52.0139999389648</t>
  </si>
  <si>
    <t>2.17013666406274</t>
  </si>
  <si>
    <t>1102.37744140625</t>
  </si>
  <si>
    <t>52.1139984130859</t>
  </si>
  <si>
    <t>2.17430596239865</t>
  </si>
  <si>
    <t>1096.11315917969</t>
  </si>
  <si>
    <t>52.2140007019043</t>
  </si>
  <si>
    <t>2.17847479507327</t>
  </si>
  <si>
    <t>1090.29602050781</t>
  </si>
  <si>
    <t>52.3139991760254</t>
  </si>
  <si>
    <t>2.18258448876441</t>
  </si>
  <si>
    <t>1083.52612304688</t>
  </si>
  <si>
    <t>52.4140014648438</t>
  </si>
  <si>
    <t>2.18681315891445</t>
  </si>
  <si>
    <t>1077.68029785156</t>
  </si>
  <si>
    <t>52.5139999389648</t>
  </si>
  <si>
    <t>2.19092285260558</t>
  </si>
  <si>
    <t>1071.05932617188</t>
  </si>
  <si>
    <t>52.6139984130859</t>
  </si>
  <si>
    <t>2.19515128992498</t>
  </si>
  <si>
    <t>1065.38366699219</t>
  </si>
  <si>
    <t>52.7140007019043</t>
  </si>
  <si>
    <t>2.19926098361611</t>
  </si>
  <si>
    <t>1058.57653808594</t>
  </si>
  <si>
    <t>52.8139991760254</t>
  </si>
  <si>
    <t>2.20348965376616</t>
  </si>
  <si>
    <t>1052.19873046875</t>
  </si>
  <si>
    <t>52.9140014648438</t>
  </si>
  <si>
    <t>2.20765871927142</t>
  </si>
  <si>
    <t>1045.86706542969</t>
  </si>
  <si>
    <t>53.0139999389648</t>
  </si>
  <si>
    <t>2.21188738942146</t>
  </si>
  <si>
    <t>1039.16015625</t>
  </si>
  <si>
    <t>53.1139984130859</t>
  </si>
  <si>
    <t>2.2159970831126</t>
  </si>
  <si>
    <t>1033.01916503906</t>
  </si>
  <si>
    <t>53.2140007019043</t>
  </si>
  <si>
    <t>2.220225520432</t>
  </si>
  <si>
    <t>1026.90246582031</t>
  </si>
  <si>
    <t>53.3139991760254</t>
  </si>
  <si>
    <t>2.22433498129249</t>
  </si>
  <si>
    <t>1019.91564941406</t>
  </si>
  <si>
    <t>53.4140014648438</t>
  </si>
  <si>
    <t>2.22856388427317</t>
  </si>
  <si>
    <t>1013.5010986328099</t>
  </si>
  <si>
    <t>53.5139999389648</t>
  </si>
  <si>
    <t>2.23261374048889</t>
  </si>
  <si>
    <t>1007.0754394531201</t>
  </si>
  <si>
    <t>53.6139984130859</t>
  </si>
  <si>
    <t>2.23684241063893</t>
  </si>
  <si>
    <t>1001.6471557617199</t>
  </si>
  <si>
    <t>53.7140007019043</t>
  </si>
  <si>
    <t>2.24101147614419</t>
  </si>
  <si>
    <t>994.813232421875</t>
  </si>
  <si>
    <t>53.8139991760254</t>
  </si>
  <si>
    <t>2.24524014629424</t>
  </si>
  <si>
    <t>989.267761230469</t>
  </si>
  <si>
    <t>53.9140014648438</t>
  </si>
  <si>
    <t>2.24934960715473</t>
  </si>
  <si>
    <t>983.504333496094</t>
  </si>
  <si>
    <t>54.0139999389648</t>
  </si>
  <si>
    <t>2.25357851013541</t>
  </si>
  <si>
    <t>977.645324707031</t>
  </si>
  <si>
    <t>54.1139984130859</t>
  </si>
  <si>
    <t>2.25762836635113</t>
  </si>
  <si>
    <t>971.54150390625</t>
  </si>
  <si>
    <t>54.2140007019043</t>
  </si>
  <si>
    <t>2.26185703650117</t>
  </si>
  <si>
    <t>966.190307617187</t>
  </si>
  <si>
    <t>54.3139991760254</t>
  </si>
  <si>
    <t>2.26596649736166</t>
  </si>
  <si>
    <t>960.713562011719</t>
  </si>
  <si>
    <t>54.4140014648438</t>
  </si>
  <si>
    <t>2.2701951675117</t>
  </si>
  <si>
    <t>955.534729003906</t>
  </si>
  <si>
    <t>54.5139999389648</t>
  </si>
  <si>
    <t>2.27430462837219</t>
  </si>
  <si>
    <t>950.184143066406</t>
  </si>
  <si>
    <t>54.6139984130859</t>
  </si>
  <si>
    <t>Roughness</t>
  </si>
  <si>
    <t>KINETIC</t>
  </si>
  <si>
    <t>a</t>
  </si>
  <si>
    <t>uk</t>
  </si>
  <si>
    <t>STATIC</t>
  </si>
  <si>
    <t>g</t>
  </si>
  <si>
    <t>bing</t>
  </si>
  <si>
    <t>bing klouz</t>
  </si>
  <si>
    <t>chat</t>
  </si>
  <si>
    <t>Linear mean acceleration: 1.7434 m/s^2</t>
  </si>
  <si>
    <t>Chyba: Nebyl nalezen QR kód.</t>
  </si>
  <si>
    <t>Linear mean acceleration: 1.6952 m/s^2</t>
  </si>
  <si>
    <t>Linear mean acceleration: 1.8474 m/s^2</t>
  </si>
  <si>
    <t>Linear mean acceleration: 2.0822 m/s^2</t>
  </si>
  <si>
    <t>Linear mean acceleration: 1.0776 m/s^2</t>
  </si>
  <si>
    <t>Linear mean acceleration: 1.6612 m/s^2</t>
  </si>
  <si>
    <t>Chyba: Sklouznutí při pohybu.</t>
  </si>
  <si>
    <t>Linear mean acceleration: 68.5440 m/s^2</t>
  </si>
  <si>
    <t>Linear mean acceleration: 1.7128 m/s^2</t>
  </si>
  <si>
    <t>Linear mean acceleration: 2.6886 m/s^2</t>
  </si>
  <si>
    <t>Linear mean acceleration: 3.5182 m/s^2</t>
  </si>
  <si>
    <t>Linear mean acceleration: 1.3154 m/s^2</t>
  </si>
  <si>
    <t>Linear mean acceleration: 1.9142 m/s^2</t>
  </si>
  <si>
    <t>Linear mean acceleration: 2.8283 m/s^2</t>
  </si>
  <si>
    <t>Linear mean acceleration: 0.1733 m/s^2</t>
  </si>
  <si>
    <t>Linear mean acceleration: 0.9267 m/s^2</t>
  </si>
  <si>
    <t>Linear mean acceleration: 1.2300 m/s^2</t>
  </si>
  <si>
    <t>Linear mean acceleration: 0.5272 m/s^2</t>
  </si>
  <si>
    <t>Linear mean acceleration: 0.5822 m/s^2</t>
  </si>
  <si>
    <t>Linear mean acceleration: 1.0428 m/s^2</t>
  </si>
  <si>
    <t>Linear mean acceleration: 1.8161 m/s^2</t>
  </si>
  <si>
    <t>F01_001_II_o ( 1 / 38 )</t>
  </si>
  <si>
    <t>F01_001_I_o ( 2 / 38 )</t>
  </si>
  <si>
    <t>F01_002_II_o ( 3 / 38 )</t>
  </si>
  <si>
    <t>F01_002_I_o ( 4 / 38 )</t>
  </si>
  <si>
    <t>F01_003_III_o ( 5 / 38 )</t>
  </si>
  <si>
    <t>F01_003_II_o ( 6 / 38 )</t>
  </si>
  <si>
    <t>F01_003_I_o ( 7 / 38 )</t>
  </si>
  <si>
    <t>F01_004_IIII_o ( 8 / 38 )</t>
  </si>
  <si>
    <t>F01_004_I_o ( 9 / 38 )</t>
  </si>
  <si>
    <t>F01_005_IIIII_o ( 10 / 38 )</t>
  </si>
  <si>
    <t>F01_005_I_o ( 11 / 38 )</t>
  </si>
  <si>
    <t>F01_006_IIIIII_o ( 12 / 38 )</t>
  </si>
  <si>
    <t>F01_006_I_o ( 13 / 38 )</t>
  </si>
  <si>
    <t>F01_007_IIIIIII_o ( 14 / 38 )</t>
  </si>
  <si>
    <t>F01_007_II_o ( 15 / 38 )</t>
  </si>
  <si>
    <t>F01_007_I_o ( 16 / 38 )</t>
  </si>
  <si>
    <t>F01_008_IIIIIIII_o ( 17 / 38 )</t>
  </si>
  <si>
    <t>F01_008_I_o ( 18 / 38 )</t>
  </si>
  <si>
    <t>F01_009_I_o ( 19 / 38 )</t>
  </si>
  <si>
    <t>F01_010_I_o ( 20 / 38 )</t>
  </si>
  <si>
    <t>F01_011_I_o ( 21 / 38 )</t>
  </si>
  <si>
    <t>F05_001_01_o ( 22 / 38 )</t>
  </si>
  <si>
    <t>F05_001_02_o ( 23 / 38 )</t>
  </si>
  <si>
    <t>F05_001_03_o ( 24 / 38 )</t>
  </si>
  <si>
    <t>F05_005_01_o ( 25 / 38 )</t>
  </si>
  <si>
    <t>F05_005_02_o ( 26 / 38 )</t>
  </si>
  <si>
    <t>F06_001_01_o ( 27 / 38 )</t>
  </si>
  <si>
    <t>F06_002_01_o ( 28 / 38 )</t>
  </si>
  <si>
    <t>F06_003_01_o ( 29 / 38 )</t>
  </si>
  <si>
    <t>F06_004_01_o ( 30 / 38 )</t>
  </si>
  <si>
    <t>F06_004_01_oo ( 31 / 38 )</t>
  </si>
  <si>
    <t>F06_005_01_o ( 32 / 38 )</t>
  </si>
  <si>
    <t>F07_001_01_o ( 33 / 38 )</t>
  </si>
  <si>
    <t>F07_002_01_o ( 34 / 38 )</t>
  </si>
  <si>
    <t>F07_003_01_o ( 35 / 38 )</t>
  </si>
  <si>
    <t>F07_004_01_o ( 36 / 38 )</t>
  </si>
  <si>
    <t>F07_004_01_oo ( 37 / 38 )</t>
  </si>
  <si>
    <t>F07_005_01_o ( 38 / 38 )</t>
  </si>
  <si>
    <t>Average acceleration: 7.9896 m/s^2</t>
  </si>
  <si>
    <t>Median acceleration: 1.7434 m/s^2</t>
  </si>
  <si>
    <t>Linear mean acceleration: 1.4784 m/s^2</t>
  </si>
  <si>
    <t>Linear mean acceleration: 1.5432 m/s^2</t>
  </si>
  <si>
    <t>Linear mean acceleration: 1.7316 m/s^2</t>
  </si>
  <si>
    <t>Linear mean acceleration: 1.8570 m/s^2</t>
  </si>
  <si>
    <t>Linear mean acceleration: 0.9234 m/s^2</t>
  </si>
  <si>
    <t>Linear mean acceleration: 1.5678 m/s^2</t>
  </si>
  <si>
    <t>C:\Users\matej\PycharmProjects\pythonProject\venv\Lib\site-packages\numpy\core\fromnumeric.py:3504: RuntimeWarning: Mean of empty slice.</t>
  </si>
  <si>
    <t>Linear mean acceleration: 1.6746 m/s^2</t>
  </si>
  <si>
    <t>Linear mean acceleration: 2.2050 m/s^2</t>
  </si>
  <si>
    <t>Linear mean acceleration: 5.6995 m/s^2</t>
  </si>
  <si>
    <t>Linear mean acceleration: 1.1610 m/s^2</t>
  </si>
  <si>
    <t>Linear mean acceleration: 1.6488 m/s^2</t>
  </si>
  <si>
    <t>Linear mean acceleration: 2.6517 m/s^2</t>
  </si>
  <si>
    <t>Linear mean acceleration: 0.3483 m/s^2</t>
  </si>
  <si>
    <t>Linear mean acceleration: 0.8683 m/s^2</t>
  </si>
  <si>
    <t>Linear mean acceleration: 1.0533 m/s^2</t>
  </si>
  <si>
    <t>Linear mean acceleration: 0.5283 m/s^2</t>
  </si>
  <si>
    <t>Linear mean acceleration: 0.6983 m/s^2</t>
  </si>
  <si>
    <t>Linear mean acceleration: 1.0433 m/s^2</t>
  </si>
  <si>
    <t>Linear mean acceleration: 2.1100 m/s^2</t>
  </si>
  <si>
    <t>Average acceleration: 1.8038 m/s^2</t>
  </si>
  <si>
    <t>STD acceleration: 1.3495 m/s^2</t>
  </si>
  <si>
    <t>Median acceleration: 1.5678 m/s^2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</si>
</sst>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0.0000"/>
    <numFmt numFmtId="166" formatCode="0.000"/>
    <numFmt numFmtId="167" formatCode="0.000000000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i/>
      <sz val="14"/>
      <color rgb="FFFF0000"/>
      <name val="Calibri"/>
      <family val="2"/>
      <charset val="238"/>
      <scheme val="minor"/>
    </font>
    <font>
      <b/>
      <u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5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b/>
      <sz val="11"/>
      <color rgb="FF4472C4"/>
      <name val="Calibri"/>
      <family val="2"/>
      <charset val="238"/>
      <scheme val="minor"/>
    </font>
    <font>
      <b/>
      <sz val="11"/>
      <color rgb="FF70AD47"/>
      <name val="Calibri"/>
      <family val="2"/>
      <charset val="238"/>
      <scheme val="minor"/>
    </font>
    <font>
      <b/>
      <sz val="11"/>
      <color rgb="FFED7D3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 textRotation="45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2" fillId="0" borderId="0" xfId="0" applyFont="1"/>
    <xf numFmtId="166" fontId="7" fillId="7" borderId="1" xfId="0" applyNumberFormat="1" applyFont="1" applyFill="1" applyBorder="1" applyAlignment="1">
      <alignment horizontal="center"/>
    </xf>
    <xf numFmtId="166" fontId="9" fillId="8" borderId="1" xfId="0" applyNumberFormat="1" applyFont="1" applyFill="1" applyBorder="1" applyAlignment="1">
      <alignment horizontal="center"/>
    </xf>
    <xf numFmtId="166" fontId="11" fillId="9" borderId="1" xfId="0" applyNumberFormat="1" applyFont="1" applyFill="1" applyBorder="1" applyAlignment="1">
      <alignment horizontal="center"/>
    </xf>
    <xf numFmtId="166" fontId="6" fillId="0" borderId="0" xfId="0" applyNumberFormat="1" applyFont="1"/>
    <xf numFmtId="166" fontId="8" fillId="0" borderId="0" xfId="0" applyNumberFormat="1" applyFont="1"/>
    <xf numFmtId="166" fontId="10" fillId="0" borderId="0" xfId="0" applyNumberFormat="1" applyFont="1"/>
    <xf numFmtId="0" fontId="3" fillId="0" borderId="0" xfId="0" applyFont="1" applyAlignment="1">
      <alignment horizontal="center" vertical="center"/>
    </xf>
    <xf numFmtId="0" fontId="6" fillId="0" borderId="0" xfId="0" applyFont="1"/>
    <xf numFmtId="0" fontId="10" fillId="0" borderId="0" xfId="0" applyFont="1"/>
    <xf numFmtId="0" fontId="8" fillId="0" borderId="0" xfId="0" applyFont="1"/>
    <xf numFmtId="2" fontId="0" fillId="0" borderId="0" xfId="0" applyNumberFormat="1"/>
    <xf numFmtId="167" fontId="0" fillId="0" borderId="0" xfId="0" applyNumberFormat="1"/>
    <xf numFmtId="0" fontId="14" fillId="0" borderId="0" xfId="0" applyFont="1"/>
    <xf numFmtId="0" fontId="15" fillId="0" borderId="0" xfId="0" applyFont="1"/>
    <xf numFmtId="11" fontId="0" fillId="0" borderId="0" xfId="0" applyNumberForma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" fillId="0" borderId="0" xfId="0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">
    <cellStyle name="Čárka" xfId="1" builtinId="3"/>
    <cellStyle name="Normální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DIC'!$B$1:$B$15</c:f>
              <c:numCache>
                <c:formatCode>General</c:formatCode>
                <c:ptCount val="15"/>
                <c:pt idx="0">
                  <c:v>8.0334000000000004E-4</c:v>
                </c:pt>
                <c:pt idx="1">
                  <c:v>2.0581000000000002E-3</c:v>
                </c:pt>
                <c:pt idx="2">
                  <c:v>3.3088000000000002E-3</c:v>
                </c:pt>
                <c:pt idx="3">
                  <c:v>4.4105999999999998E-3</c:v>
                </c:pt>
                <c:pt idx="4">
                  <c:v>5.5677000000000001E-3</c:v>
                </c:pt>
                <c:pt idx="5">
                  <c:v>6.6369999999999997E-3</c:v>
                </c:pt>
                <c:pt idx="6">
                  <c:v>7.8012999999999997E-3</c:v>
                </c:pt>
                <c:pt idx="7">
                  <c:v>8.8315000000000008E-3</c:v>
                </c:pt>
                <c:pt idx="8">
                  <c:v>9.6919999999999992E-3</c:v>
                </c:pt>
                <c:pt idx="9">
                  <c:v>1.0632000000000001E-2</c:v>
                </c:pt>
                <c:pt idx="10">
                  <c:v>1.1547999999999999E-2</c:v>
                </c:pt>
                <c:pt idx="11">
                  <c:v>1.2499E-2</c:v>
                </c:pt>
                <c:pt idx="12">
                  <c:v>1.3486E-2</c:v>
                </c:pt>
                <c:pt idx="13">
                  <c:v>1.4475E-2</c:v>
                </c:pt>
                <c:pt idx="14">
                  <c:v>1.5363E-2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3-4585-BD97-1A0B0ABC27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DIC'!$C$1:$C$15</c:f>
              <c:numCache>
                <c:formatCode>General</c:formatCode>
                <c:ptCount val="15"/>
                <c:pt idx="0">
                  <c:v>6.6295000000000004E-4</c:v>
                </c:pt>
                <c:pt idx="1">
                  <c:v>1.7095000000000001E-3</c:v>
                </c:pt>
                <c:pt idx="2">
                  <c:v>2.6508999999999999E-3</c:v>
                </c:pt>
                <c:pt idx="3">
                  <c:v>3.5268999999999999E-3</c:v>
                </c:pt>
                <c:pt idx="4">
                  <c:v>4.424E-3</c:v>
                </c:pt>
                <c:pt idx="5">
                  <c:v>5.2680000000000001E-3</c:v>
                </c:pt>
                <c:pt idx="6">
                  <c:v>6.0401999999999999E-3</c:v>
                </c:pt>
                <c:pt idx="7">
                  <c:v>6.7828999999999997E-3</c:v>
                </c:pt>
                <c:pt idx="8">
                  <c:v>7.5050999999999998E-3</c:v>
                </c:pt>
                <c:pt idx="9">
                  <c:v>8.1691999999999997E-3</c:v>
                </c:pt>
                <c:pt idx="10">
                  <c:v>8.8526000000000004E-3</c:v>
                </c:pt>
                <c:pt idx="11">
                  <c:v>9.5038999999999992E-3</c:v>
                </c:pt>
                <c:pt idx="12">
                  <c:v>1.0187E-2</c:v>
                </c:pt>
                <c:pt idx="13">
                  <c:v>1.0871E-2</c:v>
                </c:pt>
                <c:pt idx="14">
                  <c:v>1.1495E-2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3-4585-BD97-1A0B0ABC271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DIC'!$D$1:$D$15</c:f>
              <c:numCache>
                <c:formatCode>General</c:formatCode>
                <c:ptCount val="15"/>
                <c:pt idx="0">
                  <c:v>8.0922000000000003E-4</c:v>
                </c:pt>
                <c:pt idx="1">
                  <c:v>2.1875000000000002E-3</c:v>
                </c:pt>
                <c:pt idx="2">
                  <c:v>3.3408000000000001E-3</c:v>
                </c:pt>
                <c:pt idx="3">
                  <c:v>4.4917000000000004E-3</c:v>
                </c:pt>
                <c:pt idx="4">
                  <c:v>5.7010999999999997E-3</c:v>
                </c:pt>
                <c:pt idx="5">
                  <c:v>6.8154000000000001E-3</c:v>
                </c:pt>
                <c:pt idx="6">
                  <c:v>7.9704000000000007E-3</c:v>
                </c:pt>
                <c:pt idx="7">
                  <c:v>8.9642000000000003E-3</c:v>
                </c:pt>
                <c:pt idx="8">
                  <c:v>9.9322999999999998E-3</c:v>
                </c:pt>
                <c:pt idx="9">
                  <c:v>1.0815999999999999E-2</c:v>
                </c:pt>
                <c:pt idx="10">
                  <c:v>1.1793E-2</c:v>
                </c:pt>
                <c:pt idx="11">
                  <c:v>1.2684000000000001E-2</c:v>
                </c:pt>
                <c:pt idx="12">
                  <c:v>1.3682E-2</c:v>
                </c:pt>
                <c:pt idx="13">
                  <c:v>1.4648E-2</c:v>
                </c:pt>
                <c:pt idx="14">
                  <c:v>1.5544000000000001E-2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3-4585-BD97-1A0B0ABC271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3-4585-BD97-1A0B0ABC271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DIC'!$F$1:$F$15</c:f>
              <c:numCache>
                <c:formatCode>General</c:formatCode>
                <c:ptCount val="15"/>
                <c:pt idx="0">
                  <c:v>8.1563000000000002E-4</c:v>
                </c:pt>
                <c:pt idx="1">
                  <c:v>2.1916000000000001E-3</c:v>
                </c:pt>
                <c:pt idx="2">
                  <c:v>3.3914000000000001E-3</c:v>
                </c:pt>
                <c:pt idx="3">
                  <c:v>4.5776999999999997E-3</c:v>
                </c:pt>
                <c:pt idx="4">
                  <c:v>5.7302000000000004E-3</c:v>
                </c:pt>
                <c:pt idx="5">
                  <c:v>6.8555999999999999E-3</c:v>
                </c:pt>
                <c:pt idx="6">
                  <c:v>7.9830000000000005E-3</c:v>
                </c:pt>
                <c:pt idx="7">
                  <c:v>8.9636999999999998E-3</c:v>
                </c:pt>
                <c:pt idx="8">
                  <c:v>9.9582999999999998E-3</c:v>
                </c:pt>
                <c:pt idx="9">
                  <c:v>1.09E-2</c:v>
                </c:pt>
                <c:pt idx="10">
                  <c:v>1.184E-2</c:v>
                </c:pt>
                <c:pt idx="11">
                  <c:v>1.274E-2</c:v>
                </c:pt>
                <c:pt idx="12">
                  <c:v>1.3719E-2</c:v>
                </c:pt>
                <c:pt idx="13">
                  <c:v>1.4648E-2</c:v>
                </c:pt>
                <c:pt idx="14">
                  <c:v>1.5546000000000001E-2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B3-4585-BD97-1A0B0ABC271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DIC'!$G$1:$G$15</c:f>
              <c:numCache>
                <c:formatCode>General</c:formatCode>
                <c:ptCount val="15"/>
                <c:pt idx="0">
                  <c:v>2.9263999999999999E-4</c:v>
                </c:pt>
                <c:pt idx="1">
                  <c:v>7.6199999999999998E-4</c:v>
                </c:pt>
                <c:pt idx="2">
                  <c:v>1.2021E-3</c:v>
                </c:pt>
                <c:pt idx="3">
                  <c:v>1.6007E-3</c:v>
                </c:pt>
                <c:pt idx="4">
                  <c:v>2.0008999999999999E-3</c:v>
                </c:pt>
                <c:pt idx="5">
                  <c:v>2.3755E-3</c:v>
                </c:pt>
                <c:pt idx="6">
                  <c:v>2.7166999999999998E-3</c:v>
                </c:pt>
                <c:pt idx="7">
                  <c:v>3.0098E-3</c:v>
                </c:pt>
                <c:pt idx="8">
                  <c:v>3.3497000000000002E-3</c:v>
                </c:pt>
                <c:pt idx="9">
                  <c:v>3.5920000000000001E-3</c:v>
                </c:pt>
                <c:pt idx="10">
                  <c:v>3.8643000000000002E-3</c:v>
                </c:pt>
                <c:pt idx="11">
                  <c:v>4.1504000000000003E-3</c:v>
                </c:pt>
                <c:pt idx="12">
                  <c:v>4.4504999999999996E-3</c:v>
                </c:pt>
                <c:pt idx="13">
                  <c:v>4.7296999999999999E-3</c:v>
                </c:pt>
                <c:pt idx="14">
                  <c:v>5.0006E-3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B3-4585-BD97-1A0B0ABC271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'tahy DIC'!$H$1:$H$15</c:f>
              <c:numCache>
                <c:formatCode>General</c:formatCode>
                <c:ptCount val="15"/>
                <c:pt idx="0">
                  <c:v>8.6321E-4</c:v>
                </c:pt>
                <c:pt idx="1">
                  <c:v>2.1922000000000001E-3</c:v>
                </c:pt>
                <c:pt idx="2">
                  <c:v>3.4277000000000001E-3</c:v>
                </c:pt>
                <c:pt idx="3">
                  <c:v>4.5966000000000002E-3</c:v>
                </c:pt>
                <c:pt idx="4">
                  <c:v>5.7762999999999998E-3</c:v>
                </c:pt>
                <c:pt idx="5">
                  <c:v>6.9208999999999998E-3</c:v>
                </c:pt>
                <c:pt idx="6">
                  <c:v>7.9936999999999994E-3</c:v>
                </c:pt>
                <c:pt idx="7">
                  <c:v>9.0256999999999993E-3</c:v>
                </c:pt>
                <c:pt idx="8">
                  <c:v>1.0009000000000001E-2</c:v>
                </c:pt>
                <c:pt idx="9">
                  <c:v>1.0991000000000001E-2</c:v>
                </c:pt>
                <c:pt idx="10">
                  <c:v>1.1952000000000001E-2</c:v>
                </c:pt>
                <c:pt idx="11">
                  <c:v>1.2874999999999999E-2</c:v>
                </c:pt>
                <c:pt idx="12">
                  <c:v>1.3854E-2</c:v>
                </c:pt>
                <c:pt idx="13">
                  <c:v>1.4803999999999999E-2</c:v>
                </c:pt>
                <c:pt idx="14">
                  <c:v>1.5723999999999998E-2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A3-B108-9D086286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712239"/>
        <c:axId val="1404133679"/>
      </c:scatterChart>
      <c:valAx>
        <c:axId val="208071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4133679"/>
        <c:crosses val="autoZero"/>
        <c:crossBetween val="midCat"/>
      </c:valAx>
      <c:valAx>
        <c:axId val="14041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071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DIC'!$CC$2:$CC$16</c:f>
              <c:numCache>
                <c:formatCode>0.00E+00</c:formatCode>
                <c:ptCount val="15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4-4BD7-AAA9-C06F667C5DA1}"/>
            </c:ext>
          </c:extLst>
        </c:ser>
        <c:ser>
          <c:idx val="1"/>
          <c:order val="1"/>
          <c:tx>
            <c:strRef>
              <c:f>'tahy DIC'!$CD$1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DIC'!$CD$2:$CD$16</c:f>
              <c:numCache>
                <c:formatCode>0.00E+00</c:formatCode>
                <c:ptCount val="15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4-4BD7-AAA9-C06F667C5DA1}"/>
            </c:ext>
          </c:extLst>
        </c:ser>
        <c:ser>
          <c:idx val="2"/>
          <c:order val="2"/>
          <c:tx>
            <c:strRef>
              <c:f>'tahy DIC'!$CE$1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DIC'!$CE$2:$CE$16</c:f>
              <c:numCache>
                <c:formatCode>0.00E+00</c:formatCode>
                <c:ptCount val="15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14-4BD7-AAA9-C06F667C5DA1}"/>
            </c:ext>
          </c:extLst>
        </c:ser>
        <c:ser>
          <c:idx val="3"/>
          <c:order val="3"/>
          <c:tx>
            <c:strRef>
              <c:f>'tahy DIC'!$CF$1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DIC'!$CF$2:$CF$16</c:f>
              <c:numCache>
                <c:formatCode>0.00E+00</c:formatCode>
                <c:ptCount val="15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14-4BD7-AAA9-C06F667C5DA1}"/>
            </c:ext>
          </c:extLst>
        </c:ser>
        <c:ser>
          <c:idx val="4"/>
          <c:order val="4"/>
          <c:tx>
            <c:strRef>
              <c:f>'tahy DIC'!$CG$1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DIC'!$CG$2:$CG$16</c:f>
              <c:numCache>
                <c:formatCode>0.00E+00</c:formatCode>
                <c:ptCount val="15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14-4BD7-AAA9-C06F667C5DA1}"/>
            </c:ext>
          </c:extLst>
        </c:ser>
        <c:ser>
          <c:idx val="5"/>
          <c:order val="5"/>
          <c:tx>
            <c:strRef>
              <c:f>'tahy DIC'!$CH$1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DIC'!$CH$2:$CH$16</c:f>
              <c:numCache>
                <c:formatCode>0.00E+00</c:formatCode>
                <c:ptCount val="15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14-4BD7-AAA9-C06F667C5DA1}"/>
            </c:ext>
          </c:extLst>
        </c:ser>
        <c:ser>
          <c:idx val="6"/>
          <c:order val="6"/>
          <c:tx>
            <c:strRef>
              <c:f>'tahy DIC'!$CI$1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DIC'!$CI$2:$CI$16</c:f>
              <c:numCache>
                <c:formatCode>0.00E+00</c:formatCode>
                <c:ptCount val="15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14-4BD7-AAA9-C06F667C5DA1}"/>
            </c:ext>
          </c:extLst>
        </c:ser>
        <c:ser>
          <c:idx val="7"/>
          <c:order val="7"/>
          <c:tx>
            <c:strRef>
              <c:f>'tahy DIC'!$CJ$1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DIC'!$CJ$2:$CJ$16</c:f>
              <c:numCache>
                <c:formatCode>0.00E+00</c:formatCode>
                <c:ptCount val="15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314-4BD7-AAA9-C06F667C5DA1}"/>
            </c:ext>
          </c:extLst>
        </c:ser>
        <c:ser>
          <c:idx val="8"/>
          <c:order val="8"/>
          <c:tx>
            <c:strRef>
              <c:f>'tahy DIC'!$CK$1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DIC'!$CK$2:$CK$16</c:f>
              <c:numCache>
                <c:formatCode>0.00E+00</c:formatCode>
                <c:ptCount val="15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314-4BD7-AAA9-C06F667C5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15359"/>
        <c:axId val="333118495"/>
      </c:scatterChart>
      <c:valAx>
        <c:axId val="36221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33118495"/>
        <c:crosses val="autoZero"/>
        <c:crossBetween val="midCat"/>
      </c:valAx>
      <c:valAx>
        <c:axId val="3331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221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DIC'!$CV$2:$CV$16</c:f>
              <c:numCache>
                <c:formatCode>0.00E+00</c:formatCode>
                <c:ptCount val="15"/>
                <c:pt idx="0">
                  <c:v>1.1826000000000001E-19</c:v>
                </c:pt>
                <c:pt idx="1">
                  <c:v>1.6781000000000001E-5</c:v>
                </c:pt>
                <c:pt idx="2">
                  <c:v>3.1402999999999997E-5</c:v>
                </c:pt>
                <c:pt idx="3">
                  <c:v>4.5698999999999997E-5</c:v>
                </c:pt>
                <c:pt idx="4">
                  <c:v>6.1707999999999999E-5</c:v>
                </c:pt>
                <c:pt idx="5">
                  <c:v>7.7485999999999996E-5</c:v>
                </c:pt>
                <c:pt idx="6">
                  <c:v>9.2696999999999997E-5</c:v>
                </c:pt>
                <c:pt idx="7" formatCode="General">
                  <c:v>1.0996E-4</c:v>
                </c:pt>
                <c:pt idx="8" formatCode="General">
                  <c:v>1.2528999999999999E-4</c:v>
                </c:pt>
                <c:pt idx="9" formatCode="General">
                  <c:v>1.4166E-4</c:v>
                </c:pt>
                <c:pt idx="10" formatCode="General">
                  <c:v>1.5762E-4</c:v>
                </c:pt>
                <c:pt idx="11" formatCode="General">
                  <c:v>1.7315000000000001E-4</c:v>
                </c:pt>
                <c:pt idx="12" formatCode="General">
                  <c:v>1.8995000000000001E-4</c:v>
                </c:pt>
                <c:pt idx="13" formatCode="General">
                  <c:v>2.0598E-4</c:v>
                </c:pt>
                <c:pt idx="14" formatCode="General">
                  <c:v>2.2157000000000001E-4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0-4D7A-AEC4-D45E093B51AD}"/>
            </c:ext>
          </c:extLst>
        </c:ser>
        <c:ser>
          <c:idx val="1"/>
          <c:order val="1"/>
          <c:tx>
            <c:strRef>
              <c:f>'tahy DIC'!$CW$1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DIC'!$CW$2:$CW$16</c:f>
              <c:numCache>
                <c:formatCode>0.00E+00</c:formatCode>
                <c:ptCount val="15"/>
                <c:pt idx="0">
                  <c:v>1.3191E-19</c:v>
                </c:pt>
                <c:pt idx="1">
                  <c:v>2.8643999999999999E-5</c:v>
                </c:pt>
                <c:pt idx="2">
                  <c:v>5.3937000000000002E-5</c:v>
                </c:pt>
                <c:pt idx="3">
                  <c:v>7.8510999999999994E-5</c:v>
                </c:pt>
                <c:pt idx="4" formatCode="General">
                  <c:v>1.0603E-4</c:v>
                </c:pt>
                <c:pt idx="5" formatCode="General">
                  <c:v>1.3247000000000001E-4</c:v>
                </c:pt>
                <c:pt idx="6" formatCode="General">
                  <c:v>1.5833000000000001E-4</c:v>
                </c:pt>
                <c:pt idx="7" formatCode="General">
                  <c:v>1.8797E-4</c:v>
                </c:pt>
                <c:pt idx="8" formatCode="General">
                  <c:v>2.1401999999999999E-4</c:v>
                </c:pt>
                <c:pt idx="9" formatCode="General">
                  <c:v>2.4231E-4</c:v>
                </c:pt>
                <c:pt idx="10" formatCode="General">
                  <c:v>2.6970999999999999E-4</c:v>
                </c:pt>
                <c:pt idx="11" formatCode="General">
                  <c:v>2.9639999999999999E-4</c:v>
                </c:pt>
                <c:pt idx="12" formatCode="General">
                  <c:v>3.2467999999999999E-4</c:v>
                </c:pt>
                <c:pt idx="13" formatCode="General">
                  <c:v>3.5251999999999999E-4</c:v>
                </c:pt>
                <c:pt idx="14" formatCode="General">
                  <c:v>3.7953999999999999E-4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00-4D7A-AEC4-D45E093B51AD}"/>
            </c:ext>
          </c:extLst>
        </c:ser>
        <c:ser>
          <c:idx val="2"/>
          <c:order val="2"/>
          <c:tx>
            <c:strRef>
              <c:f>'tahy DIC'!$CX$1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DIC'!$CX$2:$CX$16</c:f>
              <c:numCache>
                <c:formatCode>0.00E+00</c:formatCode>
                <c:ptCount val="15"/>
                <c:pt idx="0">
                  <c:v>5.4394000000000005E-20</c:v>
                </c:pt>
                <c:pt idx="1">
                  <c:v>2.7940999999999999E-5</c:v>
                </c:pt>
                <c:pt idx="2">
                  <c:v>5.2951999999999997E-5</c:v>
                </c:pt>
                <c:pt idx="3">
                  <c:v>7.729E-5</c:v>
                </c:pt>
                <c:pt idx="4" formatCode="General">
                  <c:v>1.0423E-4</c:v>
                </c:pt>
                <c:pt idx="5" formatCode="General">
                  <c:v>1.3009E-4</c:v>
                </c:pt>
                <c:pt idx="6" formatCode="General">
                  <c:v>1.5559999999999999E-4</c:v>
                </c:pt>
                <c:pt idx="7" formatCode="General">
                  <c:v>1.8469999999999999E-4</c:v>
                </c:pt>
                <c:pt idx="8" formatCode="General">
                  <c:v>2.1044999999999999E-4</c:v>
                </c:pt>
                <c:pt idx="9" formatCode="General">
                  <c:v>2.3812E-4</c:v>
                </c:pt>
                <c:pt idx="10" formatCode="General">
                  <c:v>2.6491999999999998E-4</c:v>
                </c:pt>
                <c:pt idx="11" formatCode="General">
                  <c:v>2.9123000000000002E-4</c:v>
                </c:pt>
                <c:pt idx="12" formatCode="General">
                  <c:v>3.1888000000000001E-4</c:v>
                </c:pt>
                <c:pt idx="13" formatCode="General">
                  <c:v>3.4616999999999997E-4</c:v>
                </c:pt>
                <c:pt idx="14" formatCode="General">
                  <c:v>3.7290000000000001E-4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00-4D7A-AEC4-D45E093B51AD}"/>
            </c:ext>
          </c:extLst>
        </c:ser>
        <c:ser>
          <c:idx val="3"/>
          <c:order val="3"/>
          <c:tx>
            <c:strRef>
              <c:f>'tahy DIC'!$CY$1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DIC'!$CY$2:$CY$16</c:f>
              <c:numCache>
                <c:formatCode>0.00E+00</c:formatCode>
                <c:ptCount val="15"/>
                <c:pt idx="0">
                  <c:v>4.6007E-20</c:v>
                </c:pt>
                <c:pt idx="1">
                  <c:v>2.7529999999999999E-5</c:v>
                </c:pt>
                <c:pt idx="2">
                  <c:v>5.2225999999999998E-5</c:v>
                </c:pt>
                <c:pt idx="3">
                  <c:v>7.6315000000000004E-5</c:v>
                </c:pt>
                <c:pt idx="4" formatCode="General">
                  <c:v>1.0271E-4</c:v>
                </c:pt>
                <c:pt idx="5" formatCode="General">
                  <c:v>1.2828000000000001E-4</c:v>
                </c:pt>
                <c:pt idx="6" formatCode="General">
                  <c:v>1.5349E-4</c:v>
                </c:pt>
                <c:pt idx="7" formatCode="General">
                  <c:v>1.8227E-4</c:v>
                </c:pt>
                <c:pt idx="8" formatCode="General">
                  <c:v>2.0767E-4</c:v>
                </c:pt>
                <c:pt idx="9" formatCode="General">
                  <c:v>2.3498E-4</c:v>
                </c:pt>
                <c:pt idx="10" formatCode="General">
                  <c:v>2.6133999999999999E-4</c:v>
                </c:pt>
                <c:pt idx="11" formatCode="General">
                  <c:v>2.8723000000000003E-4</c:v>
                </c:pt>
                <c:pt idx="12" formatCode="General">
                  <c:v>3.1452999999999999E-4</c:v>
                </c:pt>
                <c:pt idx="13" formatCode="General">
                  <c:v>3.4148000000000002E-4</c:v>
                </c:pt>
                <c:pt idx="14" formatCode="General">
                  <c:v>3.6768E-4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00-4D7A-AEC4-D45E093B51AD}"/>
            </c:ext>
          </c:extLst>
        </c:ser>
        <c:ser>
          <c:idx val="4"/>
          <c:order val="4"/>
          <c:tx>
            <c:strRef>
              <c:f>'tahy DIC'!$CZ$1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DIC'!$CZ$2:$CZ$16</c:f>
              <c:numCache>
                <c:formatCode>0.00E+00</c:formatCode>
                <c:ptCount val="15"/>
                <c:pt idx="0">
                  <c:v>-6.4054999999999998E-20</c:v>
                </c:pt>
                <c:pt idx="1">
                  <c:v>2.6931999999999999E-5</c:v>
                </c:pt>
                <c:pt idx="2">
                  <c:v>5.0729999999999997E-5</c:v>
                </c:pt>
                <c:pt idx="3">
                  <c:v>7.4221999999999995E-5</c:v>
                </c:pt>
                <c:pt idx="4">
                  <c:v>9.9596E-5</c:v>
                </c:pt>
                <c:pt idx="5" formatCode="General">
                  <c:v>1.2438E-4</c:v>
                </c:pt>
                <c:pt idx="6" formatCode="General">
                  <c:v>1.4904E-4</c:v>
                </c:pt>
                <c:pt idx="7" formatCode="General">
                  <c:v>1.7713000000000001E-4</c:v>
                </c:pt>
                <c:pt idx="8" formatCode="General">
                  <c:v>2.0175E-4</c:v>
                </c:pt>
                <c:pt idx="9" formatCode="General">
                  <c:v>2.2842000000000001E-4</c:v>
                </c:pt>
                <c:pt idx="10" formatCode="General">
                  <c:v>2.5412999999999998E-4</c:v>
                </c:pt>
                <c:pt idx="11" formatCode="General">
                  <c:v>2.7892999999999999E-4</c:v>
                </c:pt>
                <c:pt idx="12" formatCode="General">
                  <c:v>3.0571999999999999E-4</c:v>
                </c:pt>
                <c:pt idx="13" formatCode="General">
                  <c:v>3.3190999999999998E-4</c:v>
                </c:pt>
                <c:pt idx="14" formatCode="General">
                  <c:v>3.5732E-4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00-4D7A-AEC4-D45E093B51AD}"/>
            </c:ext>
          </c:extLst>
        </c:ser>
        <c:ser>
          <c:idx val="5"/>
          <c:order val="5"/>
          <c:tx>
            <c:strRef>
              <c:f>'tahy DIC'!$DA$1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DIC'!$DA$2:$DA$16</c:f>
              <c:numCache>
                <c:formatCode>0.00E+00</c:formatCode>
                <c:ptCount val="15"/>
                <c:pt idx="0">
                  <c:v>-1.4152999999999999E-19</c:v>
                </c:pt>
                <c:pt idx="1">
                  <c:v>2.6364999999999999E-5</c:v>
                </c:pt>
                <c:pt idx="2">
                  <c:v>4.9311000000000003E-5</c:v>
                </c:pt>
                <c:pt idx="3">
                  <c:v>7.2298999999999993E-5</c:v>
                </c:pt>
                <c:pt idx="4">
                  <c:v>9.7163000000000005E-5</c:v>
                </c:pt>
                <c:pt idx="5" formatCode="General">
                  <c:v>1.2108999999999999E-4</c:v>
                </c:pt>
                <c:pt idx="6" formatCode="General">
                  <c:v>1.4538999999999999E-4</c:v>
                </c:pt>
                <c:pt idx="7" formatCode="General">
                  <c:v>1.7253E-4</c:v>
                </c:pt>
                <c:pt idx="8" formatCode="General">
                  <c:v>1.9675000000000001E-4</c:v>
                </c:pt>
                <c:pt idx="9" formatCode="General">
                  <c:v>2.2262000000000001E-4</c:v>
                </c:pt>
                <c:pt idx="10" formatCode="General">
                  <c:v>2.4771E-4</c:v>
                </c:pt>
                <c:pt idx="11" formatCode="General">
                  <c:v>2.7167000000000001E-4</c:v>
                </c:pt>
                <c:pt idx="12" formatCode="General">
                  <c:v>2.9836000000000001E-4</c:v>
                </c:pt>
                <c:pt idx="13" formatCode="General">
                  <c:v>3.2352999999999999E-4</c:v>
                </c:pt>
                <c:pt idx="14" formatCode="General">
                  <c:v>3.4866999999999998E-4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00-4D7A-AEC4-D45E093B51AD}"/>
            </c:ext>
          </c:extLst>
        </c:ser>
        <c:ser>
          <c:idx val="6"/>
          <c:order val="6"/>
          <c:tx>
            <c:strRef>
              <c:f>'tahy DIC'!$DB$1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DIC'!$DB$2:$DB$16</c:f>
              <c:numCache>
                <c:formatCode>0.00E+00</c:formatCode>
                <c:ptCount val="15"/>
                <c:pt idx="0">
                  <c:v>-2.7651999999999999E-19</c:v>
                </c:pt>
                <c:pt idx="1">
                  <c:v>2.5542999999999999E-5</c:v>
                </c:pt>
                <c:pt idx="2">
                  <c:v>4.8140999999999999E-5</c:v>
                </c:pt>
                <c:pt idx="3">
                  <c:v>7.0613999999999998E-5</c:v>
                </c:pt>
                <c:pt idx="4">
                  <c:v>9.5105000000000005E-5</c:v>
                </c:pt>
                <c:pt idx="5" formatCode="General">
                  <c:v>1.1853000000000001E-4</c:v>
                </c:pt>
                <c:pt idx="6" formatCode="General">
                  <c:v>1.4238E-4</c:v>
                </c:pt>
                <c:pt idx="7" formatCode="General">
                  <c:v>1.6896000000000001E-4</c:v>
                </c:pt>
                <c:pt idx="8" formatCode="General">
                  <c:v>1.9269999999999999E-4</c:v>
                </c:pt>
                <c:pt idx="9" formatCode="General">
                  <c:v>2.1777999999999999E-4</c:v>
                </c:pt>
                <c:pt idx="10" formatCode="General">
                  <c:v>2.4237E-4</c:v>
                </c:pt>
                <c:pt idx="11" formatCode="General">
                  <c:v>2.6588000000000002E-4</c:v>
                </c:pt>
                <c:pt idx="12" formatCode="General">
                  <c:v>2.9227000000000002E-4</c:v>
                </c:pt>
                <c:pt idx="13" formatCode="General">
                  <c:v>3.1687000000000002E-4</c:v>
                </c:pt>
                <c:pt idx="14" formatCode="General">
                  <c:v>3.4158000000000002E-4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00-4D7A-AEC4-D45E093B51AD}"/>
            </c:ext>
          </c:extLst>
        </c:ser>
        <c:ser>
          <c:idx val="7"/>
          <c:order val="7"/>
          <c:tx>
            <c:strRef>
              <c:f>'tahy DIC'!$DC$1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DIC'!$DC$2:$DC$16</c:f>
              <c:numCache>
                <c:formatCode>0.00E+00</c:formatCode>
                <c:ptCount val="15"/>
                <c:pt idx="0">
                  <c:v>-4.2523E-19</c:v>
                </c:pt>
                <c:pt idx="1">
                  <c:v>2.4244999999999999E-5</c:v>
                </c:pt>
                <c:pt idx="2">
                  <c:v>4.5982999999999997E-5</c:v>
                </c:pt>
                <c:pt idx="3">
                  <c:v>6.7322000000000004E-5</c:v>
                </c:pt>
                <c:pt idx="4">
                  <c:v>9.0445999999999994E-5</c:v>
                </c:pt>
                <c:pt idx="5" formatCode="General">
                  <c:v>1.1267E-4</c:v>
                </c:pt>
                <c:pt idx="6" formatCode="General">
                  <c:v>1.3537999999999999E-4</c:v>
                </c:pt>
                <c:pt idx="7" formatCode="General">
                  <c:v>1.6114999999999999E-4</c:v>
                </c:pt>
                <c:pt idx="8" formatCode="General">
                  <c:v>1.8372000000000001E-4</c:v>
                </c:pt>
                <c:pt idx="9" formatCode="General">
                  <c:v>2.0712000000000001E-4</c:v>
                </c:pt>
                <c:pt idx="10" formatCode="General">
                  <c:v>2.3085E-4</c:v>
                </c:pt>
                <c:pt idx="11" formatCode="General">
                  <c:v>2.5318999999999998E-4</c:v>
                </c:pt>
                <c:pt idx="12" formatCode="General">
                  <c:v>2.7826000000000001E-4</c:v>
                </c:pt>
                <c:pt idx="13" formatCode="General">
                  <c:v>3.0204E-4</c:v>
                </c:pt>
                <c:pt idx="14" formatCode="General">
                  <c:v>3.2549E-4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00-4D7A-AEC4-D45E093B51AD}"/>
            </c:ext>
          </c:extLst>
        </c:ser>
        <c:ser>
          <c:idx val="8"/>
          <c:order val="8"/>
          <c:tx>
            <c:strRef>
              <c:f>'tahy DIC'!$DD$1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DIC'!$DD$2:$DD$16</c:f>
              <c:numCache>
                <c:formatCode>0.00E+00</c:formatCode>
                <c:ptCount val="15"/>
                <c:pt idx="0">
                  <c:v>-5.8835999999999996E-19</c:v>
                </c:pt>
                <c:pt idx="1">
                  <c:v>2.3326E-5</c:v>
                </c:pt>
                <c:pt idx="2">
                  <c:v>4.4079000000000003E-5</c:v>
                </c:pt>
                <c:pt idx="3">
                  <c:v>6.4467999999999993E-5</c:v>
                </c:pt>
                <c:pt idx="4">
                  <c:v>8.6426000000000002E-5</c:v>
                </c:pt>
                <c:pt idx="5" formatCode="General">
                  <c:v>1.0789E-4</c:v>
                </c:pt>
                <c:pt idx="6" formatCode="General">
                  <c:v>1.2941999999999999E-4</c:v>
                </c:pt>
                <c:pt idx="7" formatCode="General">
                  <c:v>1.5406999999999999E-4</c:v>
                </c:pt>
                <c:pt idx="8" formatCode="General">
                  <c:v>1.7553999999999999E-4</c:v>
                </c:pt>
                <c:pt idx="9" formatCode="General">
                  <c:v>1.9751E-4</c:v>
                </c:pt>
                <c:pt idx="10" formatCode="General">
                  <c:v>2.2020000000000001E-4</c:v>
                </c:pt>
                <c:pt idx="11" formatCode="General">
                  <c:v>2.4142E-4</c:v>
                </c:pt>
                <c:pt idx="12" formatCode="General">
                  <c:v>2.6561999999999999E-4</c:v>
                </c:pt>
                <c:pt idx="13" formatCode="General">
                  <c:v>2.8849000000000002E-4</c:v>
                </c:pt>
                <c:pt idx="14" formatCode="General">
                  <c:v>3.1065999999999998E-4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00-4D7A-AEC4-D45E093B51AD}"/>
            </c:ext>
          </c:extLst>
        </c:ser>
        <c:ser>
          <c:idx val="9"/>
          <c:order val="9"/>
          <c:tx>
            <c:strRef>
              <c:f>'tahy DIC'!$DE$1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DIC'!$DE$2:$DE$16</c:f>
              <c:numCache>
                <c:formatCode>0.00E+00</c:formatCode>
                <c:ptCount val="15"/>
                <c:pt idx="0">
                  <c:v>-6.4638000000000002E-19</c:v>
                </c:pt>
                <c:pt idx="1">
                  <c:v>2.1916000000000002E-5</c:v>
                </c:pt>
                <c:pt idx="2">
                  <c:v>4.2308999999999998E-5</c:v>
                </c:pt>
                <c:pt idx="3">
                  <c:v>6.1146E-5</c:v>
                </c:pt>
                <c:pt idx="4">
                  <c:v>8.2389E-5</c:v>
                </c:pt>
                <c:pt idx="5" formatCode="General">
                  <c:v>1.0265E-4</c:v>
                </c:pt>
                <c:pt idx="6" formatCode="General">
                  <c:v>1.2352000000000001E-4</c:v>
                </c:pt>
                <c:pt idx="7" formatCode="General">
                  <c:v>1.4694999999999999E-4</c:v>
                </c:pt>
                <c:pt idx="8" formatCode="General">
                  <c:v>1.6756E-4</c:v>
                </c:pt>
                <c:pt idx="9" formatCode="General">
                  <c:v>1.8802000000000001E-4</c:v>
                </c:pt>
                <c:pt idx="10" formatCode="General">
                  <c:v>2.1000000000000001E-4</c:v>
                </c:pt>
                <c:pt idx="11" formatCode="General">
                  <c:v>2.3002999999999999E-4</c:v>
                </c:pt>
                <c:pt idx="12" formatCode="General">
                  <c:v>2.5332000000000002E-4</c:v>
                </c:pt>
                <c:pt idx="13" formatCode="General">
                  <c:v>2.7525999999999999E-4</c:v>
                </c:pt>
                <c:pt idx="14" formatCode="General">
                  <c:v>2.9594000000000002E-4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900-4D7A-AEC4-D45E093B51AD}"/>
            </c:ext>
          </c:extLst>
        </c:ser>
        <c:ser>
          <c:idx val="10"/>
          <c:order val="10"/>
          <c:tx>
            <c:strRef>
              <c:f>'tahy DIC'!$DF$1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DIC'!$DF$2:$DF$16</c:f>
              <c:numCache>
                <c:formatCode>0.00E+00</c:formatCode>
                <c:ptCount val="15"/>
                <c:pt idx="0">
                  <c:v>-4.4057E-19</c:v>
                </c:pt>
                <c:pt idx="1">
                  <c:v>1.9698E-5</c:v>
                </c:pt>
                <c:pt idx="2">
                  <c:v>3.8041999999999999E-5</c:v>
                </c:pt>
                <c:pt idx="3">
                  <c:v>5.4911999999999999E-5</c:v>
                </c:pt>
                <c:pt idx="4">
                  <c:v>7.3534000000000004E-5</c:v>
                </c:pt>
                <c:pt idx="5">
                  <c:v>9.2070000000000004E-5</c:v>
                </c:pt>
                <c:pt idx="6" formatCode="General">
                  <c:v>1.1024E-4</c:v>
                </c:pt>
                <c:pt idx="7" formatCode="General">
                  <c:v>1.3129E-4</c:v>
                </c:pt>
                <c:pt idx="8" formatCode="General">
                  <c:v>1.4961E-4</c:v>
                </c:pt>
                <c:pt idx="9" formatCode="General">
                  <c:v>1.6815999999999999E-4</c:v>
                </c:pt>
                <c:pt idx="10" formatCode="General">
                  <c:v>1.8777E-4</c:v>
                </c:pt>
                <c:pt idx="11" formatCode="General">
                  <c:v>2.0578999999999999E-4</c:v>
                </c:pt>
                <c:pt idx="12" formatCode="General">
                  <c:v>2.2672999999999999E-4</c:v>
                </c:pt>
                <c:pt idx="13" formatCode="General">
                  <c:v>2.4665000000000001E-4</c:v>
                </c:pt>
                <c:pt idx="14" formatCode="General">
                  <c:v>2.6475000000000001E-4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00-4D7A-AEC4-D45E093B51AD}"/>
            </c:ext>
          </c:extLst>
        </c:ser>
        <c:ser>
          <c:idx val="11"/>
          <c:order val="11"/>
          <c:tx>
            <c:strRef>
              <c:f>'tahy DIC'!$DG$1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DIC'!$DG$2:$DG$16</c:f>
              <c:numCache>
                <c:formatCode>0.00E+00</c:formatCode>
                <c:ptCount val="15"/>
                <c:pt idx="0">
                  <c:v>3.0974999999999999E-20</c:v>
                </c:pt>
                <c:pt idx="1">
                  <c:v>1.789E-5</c:v>
                </c:pt>
                <c:pt idx="2">
                  <c:v>3.3454000000000002E-5</c:v>
                </c:pt>
                <c:pt idx="3">
                  <c:v>4.8847000000000002E-5</c:v>
                </c:pt>
                <c:pt idx="4">
                  <c:v>6.5174999999999999E-5</c:v>
                </c:pt>
                <c:pt idx="5">
                  <c:v>8.2304000000000003E-5</c:v>
                </c:pt>
                <c:pt idx="6">
                  <c:v>9.8018999999999998E-5</c:v>
                </c:pt>
                <c:pt idx="7" formatCode="General">
                  <c:v>1.1681E-4</c:v>
                </c:pt>
                <c:pt idx="8" formatCode="General">
                  <c:v>1.3316000000000001E-4</c:v>
                </c:pt>
                <c:pt idx="9" formatCode="General">
                  <c:v>1.4974000000000001E-4</c:v>
                </c:pt>
                <c:pt idx="10" formatCode="General">
                  <c:v>1.6736E-4</c:v>
                </c:pt>
                <c:pt idx="11" formatCode="General">
                  <c:v>1.8353E-4</c:v>
                </c:pt>
                <c:pt idx="12" formatCode="General">
                  <c:v>2.0185E-4</c:v>
                </c:pt>
                <c:pt idx="13" formatCode="General">
                  <c:v>2.1943E-4</c:v>
                </c:pt>
                <c:pt idx="14" formatCode="General">
                  <c:v>2.3525999999999999E-4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900-4D7A-AEC4-D45E093B5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9935"/>
        <c:axId val="8875183"/>
      </c:scatterChart>
      <c:valAx>
        <c:axId val="1314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875183"/>
        <c:crosses val="autoZero"/>
        <c:crossBetween val="midCat"/>
      </c:valAx>
      <c:valAx>
        <c:axId val="88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149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DIC'!$CC$100:$CC$114</c:f>
              <c:numCache>
                <c:formatCode>General</c:formatCode>
                <c:ptCount val="15"/>
                <c:pt idx="0" formatCode="0.00E+00">
                  <c:v>1.5442000000000001E-17</c:v>
                </c:pt>
                <c:pt idx="1">
                  <c:v>4.7385999999999999E-4</c:v>
                </c:pt>
                <c:pt idx="2">
                  <c:v>9.3150999999999998E-4</c:v>
                </c:pt>
                <c:pt idx="3">
                  <c:v>1.3225000000000001E-3</c:v>
                </c:pt>
                <c:pt idx="4">
                  <c:v>1.7252000000000001E-3</c:v>
                </c:pt>
                <c:pt idx="5">
                  <c:v>2.1059999999999998E-3</c:v>
                </c:pt>
                <c:pt idx="6">
                  <c:v>2.4491999999999999E-3</c:v>
                </c:pt>
                <c:pt idx="7">
                  <c:v>2.7428000000000001E-3</c:v>
                </c:pt>
                <c:pt idx="8">
                  <c:v>3.081E-3</c:v>
                </c:pt>
                <c:pt idx="9">
                  <c:v>3.3243999999999999E-3</c:v>
                </c:pt>
                <c:pt idx="10">
                  <c:v>3.5964E-3</c:v>
                </c:pt>
                <c:pt idx="11">
                  <c:v>3.8957000000000002E-3</c:v>
                </c:pt>
                <c:pt idx="12">
                  <c:v>4.1986999999999997E-3</c:v>
                </c:pt>
                <c:pt idx="13">
                  <c:v>4.4792E-3</c:v>
                </c:pt>
                <c:pt idx="14">
                  <c:v>4.7476999999999997E-3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5-4C66-87B2-FB7A3D57BA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DIC'!$CD$100:$CD$114</c:f>
              <c:numCache>
                <c:formatCode>General</c:formatCode>
                <c:ptCount val="15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  <c:pt idx="10">
                  <c:v>1.1015E-2</c:v>
                </c:pt>
                <c:pt idx="11">
                  <c:v>1.1969E-2</c:v>
                </c:pt>
                <c:pt idx="12">
                  <c:v>1.2944000000000001E-2</c:v>
                </c:pt>
                <c:pt idx="13">
                  <c:v>1.3882E-2</c:v>
                </c:pt>
                <c:pt idx="14">
                  <c:v>1.4805E-2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5-4C66-87B2-FB7A3D57BA8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DIC'!$CE$100:$CE$114</c:f>
              <c:numCache>
                <c:formatCode>General</c:formatCode>
                <c:ptCount val="15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  <c:pt idx="10">
                  <c:v>1.0956E-2</c:v>
                </c:pt>
                <c:pt idx="11">
                  <c:v>1.1863E-2</c:v>
                </c:pt>
                <c:pt idx="12">
                  <c:v>1.2825E-2</c:v>
                </c:pt>
                <c:pt idx="13">
                  <c:v>1.3767E-2</c:v>
                </c:pt>
                <c:pt idx="14">
                  <c:v>1.4678999999999999E-2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55-4C66-87B2-FB7A3D57BA8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DIC'!$CF$100:$CF$114</c:f>
              <c:numCache>
                <c:formatCode>General</c:formatCode>
                <c:ptCount val="15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  <c:pt idx="10">
                  <c:v>1.1004E-2</c:v>
                </c:pt>
                <c:pt idx="11">
                  <c:v>1.1898000000000001E-2</c:v>
                </c:pt>
                <c:pt idx="12">
                  <c:v>1.2874E-2</c:v>
                </c:pt>
                <c:pt idx="13">
                  <c:v>1.3818E-2</c:v>
                </c:pt>
                <c:pt idx="14">
                  <c:v>1.4732E-2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55-4C66-87B2-FB7A3D57BA8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DIC'!$CG$100:$CG$114</c:f>
              <c:numCache>
                <c:formatCode>General</c:formatCode>
                <c:ptCount val="15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  <c:pt idx="10">
                  <c:v>1.1010000000000001E-2</c:v>
                </c:pt>
                <c:pt idx="11">
                  <c:v>1.1853000000000001E-2</c:v>
                </c:pt>
                <c:pt idx="12">
                  <c:v>1.2855999999999999E-2</c:v>
                </c:pt>
                <c:pt idx="13">
                  <c:v>1.3780000000000001E-2</c:v>
                </c:pt>
                <c:pt idx="14">
                  <c:v>1.468E-2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55-4C66-87B2-FB7A3D57BA8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DIC'!$CH$100:$CH$114</c:f>
              <c:numCache>
                <c:formatCode>General</c:formatCode>
                <c:ptCount val="15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  <c:pt idx="10">
                  <c:v>1.1117E-2</c:v>
                </c:pt>
                <c:pt idx="11">
                  <c:v>1.1967E-2</c:v>
                </c:pt>
                <c:pt idx="12">
                  <c:v>1.2971999999999999E-2</c:v>
                </c:pt>
                <c:pt idx="13">
                  <c:v>1.3894E-2</c:v>
                </c:pt>
                <c:pt idx="14">
                  <c:v>1.4819000000000001E-2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55-4C66-87B2-FB7A3D57BA8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DIC'!$CI$100:$CI$114</c:f>
              <c:numCache>
                <c:formatCode>General</c:formatCode>
                <c:ptCount val="15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  <c:pt idx="10">
                  <c:v>1.1112E-2</c:v>
                </c:pt>
                <c:pt idx="11">
                  <c:v>1.1982E-2</c:v>
                </c:pt>
                <c:pt idx="12">
                  <c:v>1.2971999999999999E-2</c:v>
                </c:pt>
                <c:pt idx="13">
                  <c:v>1.3903E-2</c:v>
                </c:pt>
                <c:pt idx="14">
                  <c:v>1.4836E-2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55-4C66-87B2-FB7A3D57BA8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DIC'!$CJ$100:$CJ$114</c:f>
              <c:numCache>
                <c:formatCode>General</c:formatCode>
                <c:ptCount val="15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  <c:pt idx="10">
                  <c:v>1.1213000000000001E-2</c:v>
                </c:pt>
                <c:pt idx="11">
                  <c:v>1.2144E-2</c:v>
                </c:pt>
                <c:pt idx="12">
                  <c:v>1.3138E-2</c:v>
                </c:pt>
                <c:pt idx="13">
                  <c:v>1.4121E-2</c:v>
                </c:pt>
                <c:pt idx="14">
                  <c:v>1.5025E-2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55-4C66-87B2-FB7A3D57BA8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DIC'!$CK$100:$CK$114</c:f>
              <c:numCache>
                <c:formatCode>General</c:formatCode>
                <c:ptCount val="15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  <c:pt idx="10">
                  <c:v>1.116E-2</c:v>
                </c:pt>
                <c:pt idx="11">
                  <c:v>1.2130999999999999E-2</c:v>
                </c:pt>
                <c:pt idx="12">
                  <c:v>1.3135000000000001E-2</c:v>
                </c:pt>
                <c:pt idx="13">
                  <c:v>1.4121999999999999E-2</c:v>
                </c:pt>
                <c:pt idx="14">
                  <c:v>1.5043000000000001E-2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55-4C66-87B2-FB7A3D57B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28575"/>
        <c:axId val="363308111"/>
      </c:scatterChart>
      <c:valAx>
        <c:axId val="35092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3308111"/>
        <c:crosses val="autoZero"/>
        <c:crossBetween val="midCat"/>
      </c:valAx>
      <c:valAx>
        <c:axId val="3633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0928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'tahy DIC'!$CD$99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DIC'!$CD$100:$CD$150</c:f>
              <c:numCache>
                <c:formatCode>General</c:formatCode>
                <c:ptCount val="51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  <c:pt idx="10">
                  <c:v>1.1015E-2</c:v>
                </c:pt>
                <c:pt idx="11">
                  <c:v>1.1969E-2</c:v>
                </c:pt>
                <c:pt idx="12">
                  <c:v>1.2944000000000001E-2</c:v>
                </c:pt>
                <c:pt idx="13">
                  <c:v>1.3882E-2</c:v>
                </c:pt>
                <c:pt idx="14">
                  <c:v>1.4805E-2</c:v>
                </c:pt>
                <c:pt idx="15">
                  <c:v>1.5626000000000001E-2</c:v>
                </c:pt>
                <c:pt idx="16">
                  <c:v>1.6296000000000001E-2</c:v>
                </c:pt>
                <c:pt idx="17">
                  <c:v>1.6931000000000002E-2</c:v>
                </c:pt>
                <c:pt idx="18">
                  <c:v>1.7582E-2</c:v>
                </c:pt>
                <c:pt idx="19">
                  <c:v>1.8133E-2</c:v>
                </c:pt>
                <c:pt idx="20">
                  <c:v>1.8591E-2</c:v>
                </c:pt>
                <c:pt idx="21">
                  <c:v>1.9115E-2</c:v>
                </c:pt>
                <c:pt idx="22">
                  <c:v>1.9647999999999999E-2</c:v>
                </c:pt>
                <c:pt idx="23">
                  <c:v>2.0205000000000001E-2</c:v>
                </c:pt>
                <c:pt idx="24">
                  <c:v>2.0701000000000001E-2</c:v>
                </c:pt>
                <c:pt idx="25">
                  <c:v>2.1316000000000002E-2</c:v>
                </c:pt>
                <c:pt idx="26">
                  <c:v>2.1863E-2</c:v>
                </c:pt>
                <c:pt idx="27">
                  <c:v>2.2443999999999999E-2</c:v>
                </c:pt>
                <c:pt idx="28">
                  <c:v>2.3063E-2</c:v>
                </c:pt>
                <c:pt idx="29">
                  <c:v>2.3677E-2</c:v>
                </c:pt>
                <c:pt idx="30">
                  <c:v>2.4308E-2</c:v>
                </c:pt>
                <c:pt idx="31">
                  <c:v>2.5007000000000001E-2</c:v>
                </c:pt>
                <c:pt idx="32">
                  <c:v>2.5593000000000001E-2</c:v>
                </c:pt>
                <c:pt idx="33">
                  <c:v>2.6356999999999998E-2</c:v>
                </c:pt>
                <c:pt idx="34">
                  <c:v>2.7140000000000001E-2</c:v>
                </c:pt>
                <c:pt idx="35">
                  <c:v>2.7917000000000001E-2</c:v>
                </c:pt>
                <c:pt idx="36">
                  <c:v>2.8760000000000001E-2</c:v>
                </c:pt>
                <c:pt idx="37">
                  <c:v>2.9675E-2</c:v>
                </c:pt>
                <c:pt idx="38">
                  <c:v>3.074E-2</c:v>
                </c:pt>
                <c:pt idx="39">
                  <c:v>3.2057000000000002E-2</c:v>
                </c:pt>
                <c:pt idx="40">
                  <c:v>3.3820999999999997E-2</c:v>
                </c:pt>
                <c:pt idx="41">
                  <c:v>3.6034999999999998E-2</c:v>
                </c:pt>
                <c:pt idx="42">
                  <c:v>3.9847E-2</c:v>
                </c:pt>
                <c:pt idx="43">
                  <c:v>4.5879999999999997E-2</c:v>
                </c:pt>
                <c:pt idx="44">
                  <c:v>5.1149E-2</c:v>
                </c:pt>
                <c:pt idx="45">
                  <c:v>5.5055E-2</c:v>
                </c:pt>
                <c:pt idx="46">
                  <c:v>5.8431999999999998E-2</c:v>
                </c:pt>
                <c:pt idx="47">
                  <c:v>6.1571000000000001E-2</c:v>
                </c:pt>
                <c:pt idx="48">
                  <c:v>6.4730999999999997E-2</c:v>
                </c:pt>
                <c:pt idx="49">
                  <c:v>6.8066000000000002E-2</c:v>
                </c:pt>
                <c:pt idx="50">
                  <c:v>7.1202000000000001E-2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A6-46D6-BCBB-6E700FDF43FA}"/>
            </c:ext>
          </c:extLst>
        </c:ser>
        <c:ser>
          <c:idx val="2"/>
          <c:order val="1"/>
          <c:tx>
            <c:strRef>
              <c:f>'tahy DIC'!$CE$99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DIC'!$CE$100:$CE$150</c:f>
              <c:numCache>
                <c:formatCode>General</c:formatCode>
                <c:ptCount val="51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  <c:pt idx="10">
                  <c:v>1.0956E-2</c:v>
                </c:pt>
                <c:pt idx="11">
                  <c:v>1.1863E-2</c:v>
                </c:pt>
                <c:pt idx="12">
                  <c:v>1.2825E-2</c:v>
                </c:pt>
                <c:pt idx="13">
                  <c:v>1.3767E-2</c:v>
                </c:pt>
                <c:pt idx="14">
                  <c:v>1.4678999999999999E-2</c:v>
                </c:pt>
                <c:pt idx="15">
                  <c:v>1.5484E-2</c:v>
                </c:pt>
                <c:pt idx="16">
                  <c:v>1.6152E-2</c:v>
                </c:pt>
                <c:pt idx="17">
                  <c:v>1.6788000000000001E-2</c:v>
                </c:pt>
                <c:pt idx="18">
                  <c:v>1.7447000000000001E-2</c:v>
                </c:pt>
                <c:pt idx="19">
                  <c:v>1.7989999999999999E-2</c:v>
                </c:pt>
                <c:pt idx="20">
                  <c:v>1.8450000000000001E-2</c:v>
                </c:pt>
                <c:pt idx="21">
                  <c:v>1.8959E-2</c:v>
                </c:pt>
                <c:pt idx="22">
                  <c:v>1.9508999999999999E-2</c:v>
                </c:pt>
                <c:pt idx="23">
                  <c:v>2.0059E-2</c:v>
                </c:pt>
                <c:pt idx="24">
                  <c:v>2.0539999999999999E-2</c:v>
                </c:pt>
                <c:pt idx="25">
                  <c:v>2.1177000000000001E-2</c:v>
                </c:pt>
                <c:pt idx="26">
                  <c:v>2.1734E-2</c:v>
                </c:pt>
                <c:pt idx="27">
                  <c:v>2.2279E-2</c:v>
                </c:pt>
                <c:pt idx="28">
                  <c:v>2.2876000000000001E-2</c:v>
                </c:pt>
                <c:pt idx="29">
                  <c:v>2.3522999999999999E-2</c:v>
                </c:pt>
                <c:pt idx="30">
                  <c:v>2.4131E-2</c:v>
                </c:pt>
                <c:pt idx="31">
                  <c:v>2.4818E-2</c:v>
                </c:pt>
                <c:pt idx="32">
                  <c:v>2.5447999999999998E-2</c:v>
                </c:pt>
                <c:pt idx="33">
                  <c:v>2.6202E-2</c:v>
                </c:pt>
                <c:pt idx="34">
                  <c:v>2.6948E-2</c:v>
                </c:pt>
                <c:pt idx="35">
                  <c:v>2.7708E-2</c:v>
                </c:pt>
                <c:pt idx="36">
                  <c:v>2.8596E-2</c:v>
                </c:pt>
                <c:pt idx="37">
                  <c:v>2.9537999999999998E-2</c:v>
                </c:pt>
                <c:pt idx="38">
                  <c:v>3.0578999999999999E-2</c:v>
                </c:pt>
                <c:pt idx="39">
                  <c:v>3.1933999999999997E-2</c:v>
                </c:pt>
                <c:pt idx="40">
                  <c:v>3.3744999999999997E-2</c:v>
                </c:pt>
                <c:pt idx="41">
                  <c:v>3.6082000000000003E-2</c:v>
                </c:pt>
                <c:pt idx="42">
                  <c:v>4.0233999999999999E-2</c:v>
                </c:pt>
                <c:pt idx="43">
                  <c:v>4.6960000000000002E-2</c:v>
                </c:pt>
                <c:pt idx="44">
                  <c:v>5.2741000000000003E-2</c:v>
                </c:pt>
                <c:pt idx="45">
                  <c:v>5.7036999999999997E-2</c:v>
                </c:pt>
                <c:pt idx="46">
                  <c:v>6.0725000000000001E-2</c:v>
                </c:pt>
                <c:pt idx="47">
                  <c:v>6.4135999999999999E-2</c:v>
                </c:pt>
                <c:pt idx="48">
                  <c:v>6.7552000000000001E-2</c:v>
                </c:pt>
                <c:pt idx="49">
                  <c:v>7.1151000000000006E-2</c:v>
                </c:pt>
                <c:pt idx="50">
                  <c:v>7.4537000000000006E-2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A6-46D6-BCBB-6E700FDF43FA}"/>
            </c:ext>
          </c:extLst>
        </c:ser>
        <c:ser>
          <c:idx val="3"/>
          <c:order val="2"/>
          <c:tx>
            <c:strRef>
              <c:f>'tahy DIC'!$CF$99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DIC'!$CF$100:$CF$150</c:f>
              <c:numCache>
                <c:formatCode>General</c:formatCode>
                <c:ptCount val="51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  <c:pt idx="10">
                  <c:v>1.1004E-2</c:v>
                </c:pt>
                <c:pt idx="11">
                  <c:v>1.1898000000000001E-2</c:v>
                </c:pt>
                <c:pt idx="12">
                  <c:v>1.2874E-2</c:v>
                </c:pt>
                <c:pt idx="13">
                  <c:v>1.3818E-2</c:v>
                </c:pt>
                <c:pt idx="14">
                  <c:v>1.4732E-2</c:v>
                </c:pt>
                <c:pt idx="15">
                  <c:v>1.5547E-2</c:v>
                </c:pt>
                <c:pt idx="16">
                  <c:v>1.6215E-2</c:v>
                </c:pt>
                <c:pt idx="17">
                  <c:v>1.6858000000000001E-2</c:v>
                </c:pt>
                <c:pt idx="18">
                  <c:v>1.7510999999999999E-2</c:v>
                </c:pt>
                <c:pt idx="19">
                  <c:v>1.8058000000000001E-2</c:v>
                </c:pt>
                <c:pt idx="20">
                  <c:v>1.8523000000000001E-2</c:v>
                </c:pt>
                <c:pt idx="21">
                  <c:v>1.9029000000000001E-2</c:v>
                </c:pt>
                <c:pt idx="22">
                  <c:v>1.959E-2</c:v>
                </c:pt>
                <c:pt idx="23">
                  <c:v>2.0135E-2</c:v>
                </c:pt>
                <c:pt idx="24">
                  <c:v>2.0618000000000001E-2</c:v>
                </c:pt>
                <c:pt idx="25">
                  <c:v>2.1267999999999999E-2</c:v>
                </c:pt>
                <c:pt idx="26">
                  <c:v>2.1824E-2</c:v>
                </c:pt>
                <c:pt idx="27">
                  <c:v>2.2366E-2</c:v>
                </c:pt>
                <c:pt idx="28">
                  <c:v>2.2964999999999999E-2</c:v>
                </c:pt>
                <c:pt idx="29">
                  <c:v>2.3626999999999999E-2</c:v>
                </c:pt>
                <c:pt idx="30">
                  <c:v>2.4218E-2</c:v>
                </c:pt>
                <c:pt idx="31">
                  <c:v>2.4922E-2</c:v>
                </c:pt>
                <c:pt idx="32">
                  <c:v>2.5564E-2</c:v>
                </c:pt>
                <c:pt idx="33">
                  <c:v>2.632E-2</c:v>
                </c:pt>
                <c:pt idx="34">
                  <c:v>2.7059E-2</c:v>
                </c:pt>
                <c:pt idx="35">
                  <c:v>2.7824999999999999E-2</c:v>
                </c:pt>
                <c:pt idx="36">
                  <c:v>2.8731E-2</c:v>
                </c:pt>
                <c:pt idx="37">
                  <c:v>2.9687999999999999E-2</c:v>
                </c:pt>
                <c:pt idx="38">
                  <c:v>3.0734999999999998E-2</c:v>
                </c:pt>
                <c:pt idx="39">
                  <c:v>3.2112000000000002E-2</c:v>
                </c:pt>
                <c:pt idx="40">
                  <c:v>3.3958000000000002E-2</c:v>
                </c:pt>
                <c:pt idx="41">
                  <c:v>3.6373000000000003E-2</c:v>
                </c:pt>
                <c:pt idx="42">
                  <c:v>4.0717000000000003E-2</c:v>
                </c:pt>
                <c:pt idx="43">
                  <c:v>4.7780000000000003E-2</c:v>
                </c:pt>
                <c:pt idx="44">
                  <c:v>5.3830999999999997E-2</c:v>
                </c:pt>
                <c:pt idx="45">
                  <c:v>5.8333999999999997E-2</c:v>
                </c:pt>
                <c:pt idx="46">
                  <c:v>6.2185999999999998E-2</c:v>
                </c:pt>
                <c:pt idx="47">
                  <c:v>6.5741999999999995E-2</c:v>
                </c:pt>
                <c:pt idx="48">
                  <c:v>6.9296999999999997E-2</c:v>
                </c:pt>
                <c:pt idx="49">
                  <c:v>7.3037000000000005E-2</c:v>
                </c:pt>
                <c:pt idx="50">
                  <c:v>7.6547000000000004E-2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A6-46D6-BCBB-6E700FDF43FA}"/>
            </c:ext>
          </c:extLst>
        </c:ser>
        <c:ser>
          <c:idx val="4"/>
          <c:order val="3"/>
          <c:tx>
            <c:strRef>
              <c:f>'tahy DIC'!$CG$99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DIC'!$CG$100:$CG$150</c:f>
              <c:numCache>
                <c:formatCode>General</c:formatCode>
                <c:ptCount val="51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  <c:pt idx="10">
                  <c:v>1.1010000000000001E-2</c:v>
                </c:pt>
                <c:pt idx="11">
                  <c:v>1.1853000000000001E-2</c:v>
                </c:pt>
                <c:pt idx="12">
                  <c:v>1.2855999999999999E-2</c:v>
                </c:pt>
                <c:pt idx="13">
                  <c:v>1.3780000000000001E-2</c:v>
                </c:pt>
                <c:pt idx="14">
                  <c:v>1.468E-2</c:v>
                </c:pt>
                <c:pt idx="15">
                  <c:v>1.5509E-2</c:v>
                </c:pt>
                <c:pt idx="16">
                  <c:v>1.6197E-2</c:v>
                </c:pt>
                <c:pt idx="17">
                  <c:v>1.6829E-2</c:v>
                </c:pt>
                <c:pt idx="18">
                  <c:v>1.7454999999999998E-2</c:v>
                </c:pt>
                <c:pt idx="19">
                  <c:v>1.8020000000000001E-2</c:v>
                </c:pt>
                <c:pt idx="20">
                  <c:v>1.8457000000000001E-2</c:v>
                </c:pt>
                <c:pt idx="21">
                  <c:v>1.8988000000000001E-2</c:v>
                </c:pt>
                <c:pt idx="22">
                  <c:v>1.9553999999999998E-2</c:v>
                </c:pt>
                <c:pt idx="23">
                  <c:v>2.0066000000000001E-2</c:v>
                </c:pt>
                <c:pt idx="24">
                  <c:v>2.0573000000000001E-2</c:v>
                </c:pt>
                <c:pt idx="25">
                  <c:v>2.1233999999999999E-2</c:v>
                </c:pt>
                <c:pt idx="26">
                  <c:v>2.1743999999999999E-2</c:v>
                </c:pt>
                <c:pt idx="27">
                  <c:v>2.2318000000000001E-2</c:v>
                </c:pt>
                <c:pt idx="28">
                  <c:v>2.2919999999999999E-2</c:v>
                </c:pt>
                <c:pt idx="29">
                  <c:v>2.3587E-2</c:v>
                </c:pt>
                <c:pt idx="30">
                  <c:v>2.4150999999999999E-2</c:v>
                </c:pt>
                <c:pt idx="31">
                  <c:v>2.4913999999999999E-2</c:v>
                </c:pt>
                <c:pt idx="32">
                  <c:v>2.5517999999999999E-2</c:v>
                </c:pt>
                <c:pt idx="33">
                  <c:v>2.6283000000000001E-2</c:v>
                </c:pt>
                <c:pt idx="34">
                  <c:v>2.7018E-2</c:v>
                </c:pt>
                <c:pt idx="35">
                  <c:v>2.7816E-2</c:v>
                </c:pt>
                <c:pt idx="36">
                  <c:v>2.8694999999999998E-2</c:v>
                </c:pt>
                <c:pt idx="37">
                  <c:v>2.9663999999999999E-2</c:v>
                </c:pt>
                <c:pt idx="38">
                  <c:v>3.0759999999999999E-2</c:v>
                </c:pt>
                <c:pt idx="39">
                  <c:v>3.2169999999999997E-2</c:v>
                </c:pt>
                <c:pt idx="40">
                  <c:v>3.4069000000000002E-2</c:v>
                </c:pt>
                <c:pt idx="41">
                  <c:v>3.6651999999999997E-2</c:v>
                </c:pt>
                <c:pt idx="42">
                  <c:v>4.1679000000000001E-2</c:v>
                </c:pt>
                <c:pt idx="43">
                  <c:v>4.9937000000000002E-2</c:v>
                </c:pt>
                <c:pt idx="44">
                  <c:v>5.7044999999999998E-2</c:v>
                </c:pt>
                <c:pt idx="45">
                  <c:v>6.2260999999999997E-2</c:v>
                </c:pt>
                <c:pt idx="46">
                  <c:v>6.6694000000000003E-2</c:v>
                </c:pt>
                <c:pt idx="47">
                  <c:v>7.0777000000000007E-2</c:v>
                </c:pt>
                <c:pt idx="48">
                  <c:v>7.4818999999999997E-2</c:v>
                </c:pt>
                <c:pt idx="49">
                  <c:v>7.9042000000000001E-2</c:v>
                </c:pt>
                <c:pt idx="50">
                  <c:v>8.2998000000000002E-2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A6-46D6-BCBB-6E700FDF43FA}"/>
            </c:ext>
          </c:extLst>
        </c:ser>
        <c:ser>
          <c:idx val="5"/>
          <c:order val="4"/>
          <c:tx>
            <c:strRef>
              <c:f>'tahy DIC'!$CH$99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DIC'!$CH$100:$CH$150</c:f>
              <c:numCache>
                <c:formatCode>General</c:formatCode>
                <c:ptCount val="51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  <c:pt idx="10">
                  <c:v>1.1117E-2</c:v>
                </c:pt>
                <c:pt idx="11">
                  <c:v>1.1967E-2</c:v>
                </c:pt>
                <c:pt idx="12">
                  <c:v>1.2971999999999999E-2</c:v>
                </c:pt>
                <c:pt idx="13">
                  <c:v>1.3894E-2</c:v>
                </c:pt>
                <c:pt idx="14">
                  <c:v>1.4819000000000001E-2</c:v>
                </c:pt>
                <c:pt idx="15">
                  <c:v>1.5633000000000001E-2</c:v>
                </c:pt>
                <c:pt idx="16">
                  <c:v>1.6334999999999999E-2</c:v>
                </c:pt>
                <c:pt idx="17">
                  <c:v>1.6979000000000001E-2</c:v>
                </c:pt>
                <c:pt idx="18">
                  <c:v>1.7625999999999999E-2</c:v>
                </c:pt>
                <c:pt idx="19">
                  <c:v>1.8176000000000001E-2</c:v>
                </c:pt>
                <c:pt idx="20">
                  <c:v>1.8622E-2</c:v>
                </c:pt>
                <c:pt idx="21">
                  <c:v>1.9167E-2</c:v>
                </c:pt>
                <c:pt idx="22">
                  <c:v>1.9716000000000001E-2</c:v>
                </c:pt>
                <c:pt idx="23">
                  <c:v>2.0239E-2</c:v>
                </c:pt>
                <c:pt idx="24">
                  <c:v>2.0781999999999998E-2</c:v>
                </c:pt>
                <c:pt idx="25">
                  <c:v>2.1415E-2</c:v>
                </c:pt>
                <c:pt idx="26">
                  <c:v>2.1935E-2</c:v>
                </c:pt>
                <c:pt idx="27">
                  <c:v>2.2530999999999999E-2</c:v>
                </c:pt>
                <c:pt idx="28">
                  <c:v>2.3119000000000001E-2</c:v>
                </c:pt>
                <c:pt idx="29">
                  <c:v>2.3789000000000001E-2</c:v>
                </c:pt>
                <c:pt idx="30">
                  <c:v>2.4386999999999999E-2</c:v>
                </c:pt>
                <c:pt idx="31">
                  <c:v>2.5159000000000001E-2</c:v>
                </c:pt>
                <c:pt idx="32">
                  <c:v>2.5756000000000001E-2</c:v>
                </c:pt>
                <c:pt idx="33">
                  <c:v>2.6536000000000001E-2</c:v>
                </c:pt>
                <c:pt idx="34">
                  <c:v>2.7276999999999999E-2</c:v>
                </c:pt>
                <c:pt idx="35">
                  <c:v>2.8094999999999998E-2</c:v>
                </c:pt>
                <c:pt idx="36">
                  <c:v>2.8968000000000001E-2</c:v>
                </c:pt>
                <c:pt idx="37">
                  <c:v>2.9937999999999999E-2</c:v>
                </c:pt>
                <c:pt idx="38">
                  <c:v>3.1064999999999999E-2</c:v>
                </c:pt>
                <c:pt idx="39">
                  <c:v>3.2467000000000003E-2</c:v>
                </c:pt>
                <c:pt idx="40">
                  <c:v>3.4389000000000003E-2</c:v>
                </c:pt>
                <c:pt idx="41">
                  <c:v>3.7046000000000003E-2</c:v>
                </c:pt>
                <c:pt idx="42">
                  <c:v>4.2547000000000001E-2</c:v>
                </c:pt>
                <c:pt idx="43">
                  <c:v>5.1758999999999999E-2</c:v>
                </c:pt>
                <c:pt idx="44">
                  <c:v>5.9712000000000001E-2</c:v>
                </c:pt>
                <c:pt idx="45">
                  <c:v>6.5487000000000004E-2</c:v>
                </c:pt>
                <c:pt idx="46">
                  <c:v>7.0360000000000006E-2</c:v>
                </c:pt>
                <c:pt idx="47">
                  <c:v>7.485E-2</c:v>
                </c:pt>
                <c:pt idx="48">
                  <c:v>7.9278000000000001E-2</c:v>
                </c:pt>
                <c:pt idx="49">
                  <c:v>8.3892999999999995E-2</c:v>
                </c:pt>
                <c:pt idx="50">
                  <c:v>8.8229000000000002E-2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A6-46D6-BCBB-6E700FDF43FA}"/>
            </c:ext>
          </c:extLst>
        </c:ser>
        <c:ser>
          <c:idx val="6"/>
          <c:order val="5"/>
          <c:tx>
            <c:strRef>
              <c:f>'tahy DIC'!$CI$99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DIC'!$CI$100:$CI$150</c:f>
              <c:numCache>
                <c:formatCode>General</c:formatCode>
                <c:ptCount val="51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  <c:pt idx="10">
                  <c:v>1.1112E-2</c:v>
                </c:pt>
                <c:pt idx="11">
                  <c:v>1.1982E-2</c:v>
                </c:pt>
                <c:pt idx="12">
                  <c:v>1.2971999999999999E-2</c:v>
                </c:pt>
                <c:pt idx="13">
                  <c:v>1.3903E-2</c:v>
                </c:pt>
                <c:pt idx="14">
                  <c:v>1.4836E-2</c:v>
                </c:pt>
                <c:pt idx="15">
                  <c:v>1.5640000000000001E-2</c:v>
                </c:pt>
                <c:pt idx="16">
                  <c:v>1.6327999999999999E-2</c:v>
                </c:pt>
                <c:pt idx="17">
                  <c:v>1.6983999999999999E-2</c:v>
                </c:pt>
                <c:pt idx="18">
                  <c:v>1.7656000000000002E-2</c:v>
                </c:pt>
                <c:pt idx="19">
                  <c:v>1.8147E-2</c:v>
                </c:pt>
                <c:pt idx="20">
                  <c:v>1.8645999999999999E-2</c:v>
                </c:pt>
                <c:pt idx="21">
                  <c:v>1.9177E-2</c:v>
                </c:pt>
                <c:pt idx="22">
                  <c:v>1.9692000000000001E-2</c:v>
                </c:pt>
                <c:pt idx="23">
                  <c:v>2.0256E-2</c:v>
                </c:pt>
                <c:pt idx="24">
                  <c:v>2.0813999999999999E-2</c:v>
                </c:pt>
                <c:pt idx="25">
                  <c:v>2.138E-2</c:v>
                </c:pt>
                <c:pt idx="26">
                  <c:v>2.1951999999999999E-2</c:v>
                </c:pt>
                <c:pt idx="27">
                  <c:v>2.2547000000000001E-2</c:v>
                </c:pt>
                <c:pt idx="28">
                  <c:v>2.3108E-2</c:v>
                </c:pt>
                <c:pt idx="29">
                  <c:v>2.3767E-2</c:v>
                </c:pt>
                <c:pt idx="30">
                  <c:v>2.4407000000000002E-2</c:v>
                </c:pt>
                <c:pt idx="31">
                  <c:v>2.5137E-2</c:v>
                </c:pt>
                <c:pt idx="32">
                  <c:v>2.5760999999999999E-2</c:v>
                </c:pt>
                <c:pt idx="33">
                  <c:v>2.6543000000000001E-2</c:v>
                </c:pt>
                <c:pt idx="34">
                  <c:v>2.7300999999999999E-2</c:v>
                </c:pt>
                <c:pt idx="35">
                  <c:v>2.8077999999999999E-2</c:v>
                </c:pt>
                <c:pt idx="36">
                  <c:v>2.8969000000000002E-2</c:v>
                </c:pt>
                <c:pt idx="37">
                  <c:v>2.9933999999999999E-2</c:v>
                </c:pt>
                <c:pt idx="38">
                  <c:v>3.1021E-2</c:v>
                </c:pt>
                <c:pt idx="39">
                  <c:v>3.2375000000000001E-2</c:v>
                </c:pt>
                <c:pt idx="40">
                  <c:v>3.4236000000000003E-2</c:v>
                </c:pt>
                <c:pt idx="41">
                  <c:v>3.6835E-2</c:v>
                </c:pt>
                <c:pt idx="42">
                  <c:v>4.2788E-2</c:v>
                </c:pt>
                <c:pt idx="43">
                  <c:v>5.3143999999999997E-2</c:v>
                </c:pt>
                <c:pt idx="44">
                  <c:v>6.2133000000000001E-2</c:v>
                </c:pt>
                <c:pt idx="45">
                  <c:v>6.8596000000000004E-2</c:v>
                </c:pt>
                <c:pt idx="46">
                  <c:v>7.3995000000000005E-2</c:v>
                </c:pt>
                <c:pt idx="47">
                  <c:v>7.8952999999999995E-2</c:v>
                </c:pt>
                <c:pt idx="48">
                  <c:v>8.3848000000000006E-2</c:v>
                </c:pt>
                <c:pt idx="49">
                  <c:v>8.8939000000000004E-2</c:v>
                </c:pt>
                <c:pt idx="50">
                  <c:v>9.3743000000000007E-2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A6-46D6-BCBB-6E700FDF43FA}"/>
            </c:ext>
          </c:extLst>
        </c:ser>
        <c:ser>
          <c:idx val="7"/>
          <c:order val="6"/>
          <c:tx>
            <c:strRef>
              <c:f>'tahy DIC'!$CJ$99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DIC'!$CJ$100:$CJ$150</c:f>
              <c:numCache>
                <c:formatCode>General</c:formatCode>
                <c:ptCount val="51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  <c:pt idx="10">
                  <c:v>1.1213000000000001E-2</c:v>
                </c:pt>
                <c:pt idx="11">
                  <c:v>1.2144E-2</c:v>
                </c:pt>
                <c:pt idx="12">
                  <c:v>1.3138E-2</c:v>
                </c:pt>
                <c:pt idx="13">
                  <c:v>1.4121E-2</c:v>
                </c:pt>
                <c:pt idx="14">
                  <c:v>1.5025E-2</c:v>
                </c:pt>
                <c:pt idx="15">
                  <c:v>1.5876000000000001E-2</c:v>
                </c:pt>
                <c:pt idx="16">
                  <c:v>1.6514999999999998E-2</c:v>
                </c:pt>
                <c:pt idx="17">
                  <c:v>1.721E-2</c:v>
                </c:pt>
                <c:pt idx="18">
                  <c:v>1.7839000000000001E-2</c:v>
                </c:pt>
                <c:pt idx="19">
                  <c:v>1.8356999999999998E-2</c:v>
                </c:pt>
                <c:pt idx="20">
                  <c:v>1.8901999999999999E-2</c:v>
                </c:pt>
                <c:pt idx="21">
                  <c:v>1.942E-2</c:v>
                </c:pt>
                <c:pt idx="22">
                  <c:v>1.9983999999999998E-2</c:v>
                </c:pt>
                <c:pt idx="23">
                  <c:v>2.0518999999999999E-2</c:v>
                </c:pt>
                <c:pt idx="24">
                  <c:v>2.1063999999999999E-2</c:v>
                </c:pt>
                <c:pt idx="25">
                  <c:v>2.1624000000000001E-2</c:v>
                </c:pt>
                <c:pt idx="26">
                  <c:v>2.2197999999999999E-2</c:v>
                </c:pt>
                <c:pt idx="27">
                  <c:v>2.2794999999999999E-2</c:v>
                </c:pt>
                <c:pt idx="28">
                  <c:v>2.3432999999999999E-2</c:v>
                </c:pt>
                <c:pt idx="29">
                  <c:v>2.4043999999999999E-2</c:v>
                </c:pt>
                <c:pt idx="30">
                  <c:v>2.4711E-2</c:v>
                </c:pt>
                <c:pt idx="31">
                  <c:v>2.5413999999999999E-2</c:v>
                </c:pt>
                <c:pt idx="32">
                  <c:v>2.605E-2</c:v>
                </c:pt>
                <c:pt idx="33">
                  <c:v>2.6870000000000002E-2</c:v>
                </c:pt>
                <c:pt idx="34">
                  <c:v>2.7626999999999999E-2</c:v>
                </c:pt>
                <c:pt idx="35">
                  <c:v>2.8403000000000001E-2</c:v>
                </c:pt>
                <c:pt idx="36">
                  <c:v>2.9284999999999999E-2</c:v>
                </c:pt>
                <c:pt idx="37">
                  <c:v>3.0254E-2</c:v>
                </c:pt>
                <c:pt idx="38">
                  <c:v>3.1292E-2</c:v>
                </c:pt>
                <c:pt idx="39">
                  <c:v>3.2613999999999997E-2</c:v>
                </c:pt>
                <c:pt idx="40">
                  <c:v>3.4321999999999998E-2</c:v>
                </c:pt>
                <c:pt idx="41">
                  <c:v>3.6679999999999997E-2</c:v>
                </c:pt>
                <c:pt idx="42">
                  <c:v>4.2423000000000002E-2</c:v>
                </c:pt>
                <c:pt idx="43">
                  <c:v>5.2875999999999999E-2</c:v>
                </c:pt>
                <c:pt idx="44">
                  <c:v>6.3009999999999997E-2</c:v>
                </c:pt>
                <c:pt idx="45">
                  <c:v>7.0479E-2</c:v>
                </c:pt>
                <c:pt idx="46">
                  <c:v>7.6659000000000005E-2</c:v>
                </c:pt>
                <c:pt idx="47">
                  <c:v>8.2372000000000001E-2</c:v>
                </c:pt>
                <c:pt idx="48">
                  <c:v>8.8033E-2</c:v>
                </c:pt>
                <c:pt idx="49">
                  <c:v>9.3934000000000004E-2</c:v>
                </c:pt>
                <c:pt idx="50">
                  <c:v>9.9589999999999998E-2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A6-46D6-BCBB-6E700FDF43FA}"/>
            </c:ext>
          </c:extLst>
        </c:ser>
        <c:ser>
          <c:idx val="8"/>
          <c:order val="7"/>
          <c:tx>
            <c:strRef>
              <c:f>'tahy DIC'!$CK$99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DIC'!$CK$100:$CK$150</c:f>
              <c:numCache>
                <c:formatCode>General</c:formatCode>
                <c:ptCount val="51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  <c:pt idx="10">
                  <c:v>1.116E-2</c:v>
                </c:pt>
                <c:pt idx="11">
                  <c:v>1.2130999999999999E-2</c:v>
                </c:pt>
                <c:pt idx="12">
                  <c:v>1.3135000000000001E-2</c:v>
                </c:pt>
                <c:pt idx="13">
                  <c:v>1.4121999999999999E-2</c:v>
                </c:pt>
                <c:pt idx="14">
                  <c:v>1.5043000000000001E-2</c:v>
                </c:pt>
                <c:pt idx="15">
                  <c:v>1.5893999999999998E-2</c:v>
                </c:pt>
                <c:pt idx="16">
                  <c:v>1.6570999999999999E-2</c:v>
                </c:pt>
                <c:pt idx="17">
                  <c:v>1.7222999999999999E-2</c:v>
                </c:pt>
                <c:pt idx="18">
                  <c:v>1.7821E-2</c:v>
                </c:pt>
                <c:pt idx="19">
                  <c:v>1.8408000000000001E-2</c:v>
                </c:pt>
                <c:pt idx="20">
                  <c:v>1.8897000000000001E-2</c:v>
                </c:pt>
                <c:pt idx="21">
                  <c:v>1.9397000000000001E-2</c:v>
                </c:pt>
                <c:pt idx="22">
                  <c:v>2.0005999999999999E-2</c:v>
                </c:pt>
                <c:pt idx="23">
                  <c:v>2.051E-2</c:v>
                </c:pt>
                <c:pt idx="24">
                  <c:v>2.1070999999999999E-2</c:v>
                </c:pt>
                <c:pt idx="25">
                  <c:v>2.1704999999999999E-2</c:v>
                </c:pt>
                <c:pt idx="26">
                  <c:v>2.2239999999999999E-2</c:v>
                </c:pt>
                <c:pt idx="27">
                  <c:v>2.2828999999999999E-2</c:v>
                </c:pt>
                <c:pt idx="28">
                  <c:v>2.3476E-2</c:v>
                </c:pt>
                <c:pt idx="29">
                  <c:v>2.4105999999999999E-2</c:v>
                </c:pt>
                <c:pt idx="30">
                  <c:v>2.4707E-2</c:v>
                </c:pt>
                <c:pt idx="31">
                  <c:v>2.5529E-2</c:v>
                </c:pt>
                <c:pt idx="32">
                  <c:v>2.6134999999999999E-2</c:v>
                </c:pt>
                <c:pt idx="33">
                  <c:v>2.691E-2</c:v>
                </c:pt>
                <c:pt idx="34">
                  <c:v>2.7703999999999999E-2</c:v>
                </c:pt>
                <c:pt idx="35">
                  <c:v>2.8513E-2</c:v>
                </c:pt>
                <c:pt idx="36">
                  <c:v>2.9384E-2</c:v>
                </c:pt>
                <c:pt idx="37">
                  <c:v>3.0394000000000001E-2</c:v>
                </c:pt>
                <c:pt idx="38">
                  <c:v>3.1535000000000001E-2</c:v>
                </c:pt>
                <c:pt idx="39">
                  <c:v>3.2953000000000003E-2</c:v>
                </c:pt>
                <c:pt idx="40">
                  <c:v>3.4819000000000003E-2</c:v>
                </c:pt>
                <c:pt idx="41">
                  <c:v>3.7437999999999999E-2</c:v>
                </c:pt>
                <c:pt idx="42">
                  <c:v>4.3270000000000003E-2</c:v>
                </c:pt>
                <c:pt idx="43">
                  <c:v>5.4085000000000001E-2</c:v>
                </c:pt>
                <c:pt idx="44">
                  <c:v>6.5433000000000005E-2</c:v>
                </c:pt>
                <c:pt idx="45">
                  <c:v>7.3840000000000003E-2</c:v>
                </c:pt>
                <c:pt idx="46">
                  <c:v>8.0801999999999999E-2</c:v>
                </c:pt>
                <c:pt idx="47">
                  <c:v>8.7210999999999997E-2</c:v>
                </c:pt>
                <c:pt idx="48">
                  <c:v>9.3714000000000006E-2</c:v>
                </c:pt>
                <c:pt idx="49">
                  <c:v>0.10059999999999999</c:v>
                </c:pt>
                <c:pt idx="50">
                  <c:v>0.1074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A6-46D6-BCBB-6E700FDF4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48223"/>
        <c:axId val="355766143"/>
      </c:scatterChart>
      <c:valAx>
        <c:axId val="34964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5766143"/>
        <c:crosses val="autoZero"/>
        <c:crossBetween val="midCat"/>
      </c:valAx>
      <c:valAx>
        <c:axId val="3557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964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'tahy DIC'!$CD$99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DIC'!$CD$100:$CD$109</c:f>
              <c:numCache>
                <c:formatCode>General</c:formatCode>
                <c:ptCount val="10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3-4F60-B0A0-E8DE5158BD64}"/>
            </c:ext>
          </c:extLst>
        </c:ser>
        <c:ser>
          <c:idx val="2"/>
          <c:order val="2"/>
          <c:tx>
            <c:strRef>
              <c:f>'tahy DIC'!$CE$99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DIC'!$CE$100:$CE$109</c:f>
              <c:numCache>
                <c:formatCode>General</c:formatCode>
                <c:ptCount val="10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53-4F60-B0A0-E8DE5158BD64}"/>
            </c:ext>
          </c:extLst>
        </c:ser>
        <c:ser>
          <c:idx val="3"/>
          <c:order val="3"/>
          <c:tx>
            <c:strRef>
              <c:f>'tahy DIC'!$CF$99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DIC'!$CF$100:$CF$109</c:f>
              <c:numCache>
                <c:formatCode>General</c:formatCode>
                <c:ptCount val="10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53-4F60-B0A0-E8DE5158BD64}"/>
            </c:ext>
          </c:extLst>
        </c:ser>
        <c:ser>
          <c:idx val="4"/>
          <c:order val="4"/>
          <c:tx>
            <c:strRef>
              <c:f>'tahy DIC'!$CG$99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DIC'!$CG$100:$CG$109</c:f>
              <c:numCache>
                <c:formatCode>General</c:formatCode>
                <c:ptCount val="10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53-4F60-B0A0-E8DE5158BD64}"/>
            </c:ext>
          </c:extLst>
        </c:ser>
        <c:ser>
          <c:idx val="5"/>
          <c:order val="5"/>
          <c:tx>
            <c:strRef>
              <c:f>'tahy DIC'!$CH$99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DIC'!$CH$100:$CH$109</c:f>
              <c:numCache>
                <c:formatCode>General</c:formatCode>
                <c:ptCount val="10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53-4F60-B0A0-E8DE5158BD64}"/>
            </c:ext>
          </c:extLst>
        </c:ser>
        <c:ser>
          <c:idx val="6"/>
          <c:order val="6"/>
          <c:tx>
            <c:strRef>
              <c:f>'tahy DIC'!$CI$99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DIC'!$CI$100:$CI$109</c:f>
              <c:numCache>
                <c:formatCode>General</c:formatCode>
                <c:ptCount val="10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53-4F60-B0A0-E8DE5158BD64}"/>
            </c:ext>
          </c:extLst>
        </c:ser>
        <c:ser>
          <c:idx val="7"/>
          <c:order val="7"/>
          <c:tx>
            <c:strRef>
              <c:f>'tahy DIC'!$CJ$99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DIC'!$CJ$100:$CJ$109</c:f>
              <c:numCache>
                <c:formatCode>General</c:formatCode>
                <c:ptCount val="10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53-4F60-B0A0-E8DE5158BD64}"/>
            </c:ext>
          </c:extLst>
        </c:ser>
        <c:ser>
          <c:idx val="8"/>
          <c:order val="8"/>
          <c:tx>
            <c:strRef>
              <c:f>'tahy DIC'!$CK$99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DIC'!$CK$100:$CK$109</c:f>
              <c:numCache>
                <c:formatCode>General</c:formatCode>
                <c:ptCount val="10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253-4F60-B0A0-E8DE5158B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40687"/>
        <c:axId val="51543579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'tahy DIC'!$CC$99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'tahy DIC'!$CB$100:$CB$109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'tahy DIC'!$CC$100:$CC$109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 formatCode="0.00E+00">
                        <c:v>1.5442000000000001E-17</c:v>
                      </c:pt>
                      <c:pt idx="1">
                        <c:v>4.7385999999999999E-4</c:v>
                      </c:pt>
                      <c:pt idx="2">
                        <c:v>9.3150999999999998E-4</c:v>
                      </c:pt>
                      <c:pt idx="3">
                        <c:v>1.3225000000000001E-3</c:v>
                      </c:pt>
                      <c:pt idx="4">
                        <c:v>1.7252000000000001E-3</c:v>
                      </c:pt>
                      <c:pt idx="5">
                        <c:v>2.1059999999999998E-3</c:v>
                      </c:pt>
                      <c:pt idx="6">
                        <c:v>2.4491999999999999E-3</c:v>
                      </c:pt>
                      <c:pt idx="7">
                        <c:v>2.7428000000000001E-3</c:v>
                      </c:pt>
                      <c:pt idx="8">
                        <c:v>3.081E-3</c:v>
                      </c:pt>
                      <c:pt idx="9">
                        <c:v>3.3243999999999999E-3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253-4F60-B0A0-E8DE5158BD64}"/>
                  </c:ext>
                </c:extLst>
              </c15:ser>
            </c15:filteredScatterSeries>
          </c:ext>
        </c:extLst>
      </c:scatterChart>
      <c:valAx>
        <c:axId val="17104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5435791"/>
        <c:crosses val="autoZero"/>
        <c:crossBetween val="midCat"/>
      </c:valAx>
      <c:valAx>
        <c:axId val="51543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104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'tahy DIC'!$CD$106:$CD$109</c:f>
              <c:numCache>
                <c:formatCode>General</c:formatCode>
                <c:ptCount val="4"/>
                <c:pt idx="0">
                  <c:v>7.1164000000000002E-3</c:v>
                </c:pt>
                <c:pt idx="1">
                  <c:v>8.1004000000000007E-3</c:v>
                </c:pt>
                <c:pt idx="2">
                  <c:v>9.1354999999999995E-3</c:v>
                </c:pt>
                <c:pt idx="3">
                  <c:v>1.0041E-2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7-4907-8B8A-70680AB25B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'tahy DIC'!$CE$106:$CE$109</c:f>
              <c:numCache>
                <c:formatCode>General</c:formatCode>
                <c:ptCount val="4"/>
                <c:pt idx="0">
                  <c:v>7.0353000000000004E-3</c:v>
                </c:pt>
                <c:pt idx="1">
                  <c:v>8.0360999999999991E-3</c:v>
                </c:pt>
                <c:pt idx="2">
                  <c:v>9.0425999999999996E-3</c:v>
                </c:pt>
                <c:pt idx="3">
                  <c:v>9.9666000000000008E-3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7-4907-8B8A-70680AB25B4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'tahy DIC'!$CF$106:$CF$109</c:f>
              <c:numCache>
                <c:formatCode>General</c:formatCode>
                <c:ptCount val="4"/>
                <c:pt idx="0">
                  <c:v>7.0673000000000003E-3</c:v>
                </c:pt>
                <c:pt idx="1">
                  <c:v>8.0733000000000003E-3</c:v>
                </c:pt>
                <c:pt idx="2">
                  <c:v>9.0667000000000005E-3</c:v>
                </c:pt>
                <c:pt idx="3">
                  <c:v>1.0012999999999999E-2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7-4907-8B8A-70680AB25B4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'tahy DIC'!$CG$106:$CG$109</c:f>
              <c:numCache>
                <c:formatCode>General</c:formatCode>
                <c:ptCount val="4"/>
                <c:pt idx="0">
                  <c:v>7.0923000000000002E-3</c:v>
                </c:pt>
                <c:pt idx="1">
                  <c:v>8.0919000000000008E-3</c:v>
                </c:pt>
                <c:pt idx="2">
                  <c:v>9.0270000000000003E-3</c:v>
                </c:pt>
                <c:pt idx="3">
                  <c:v>1.0007E-2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7-4907-8B8A-70680AB25B4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'tahy DIC'!$CH$106:$CH$109</c:f>
              <c:numCache>
                <c:formatCode>General</c:formatCode>
                <c:ptCount val="4"/>
                <c:pt idx="0">
                  <c:v>7.1732999999999996E-3</c:v>
                </c:pt>
                <c:pt idx="1">
                  <c:v>8.1811000000000002E-3</c:v>
                </c:pt>
                <c:pt idx="2">
                  <c:v>9.1211999999999994E-3</c:v>
                </c:pt>
                <c:pt idx="3">
                  <c:v>1.0102E-2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F7-4907-8B8A-70680AB25B4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'tahy DIC'!$CI$106:$CI$109</c:f>
              <c:numCache>
                <c:formatCode>General</c:formatCode>
                <c:ptCount val="4"/>
                <c:pt idx="0">
                  <c:v>7.2062999999999997E-3</c:v>
                </c:pt>
                <c:pt idx="1">
                  <c:v>8.1843999999999997E-3</c:v>
                </c:pt>
                <c:pt idx="2">
                  <c:v>9.1534000000000008E-3</c:v>
                </c:pt>
                <c:pt idx="3">
                  <c:v>1.0118E-2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F7-4907-8B8A-70680AB25B4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'tahy DIC'!$CJ$106:$CJ$109</c:f>
              <c:numCache>
                <c:formatCode>General</c:formatCode>
                <c:ptCount val="4"/>
                <c:pt idx="0">
                  <c:v>7.3045000000000002E-3</c:v>
                </c:pt>
                <c:pt idx="1">
                  <c:v>8.3076000000000001E-3</c:v>
                </c:pt>
                <c:pt idx="2">
                  <c:v>9.3281000000000006E-3</c:v>
                </c:pt>
                <c:pt idx="3">
                  <c:v>1.027E-2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F7-4907-8B8A-70680AB25B4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'tahy DIC'!$CK$106:$CK$109</c:f>
              <c:numCache>
                <c:formatCode>General</c:formatCode>
                <c:ptCount val="4"/>
                <c:pt idx="0">
                  <c:v>7.2735999999999999E-3</c:v>
                </c:pt>
                <c:pt idx="1">
                  <c:v>8.3227000000000006E-3</c:v>
                </c:pt>
                <c:pt idx="2">
                  <c:v>9.2738000000000004E-3</c:v>
                </c:pt>
                <c:pt idx="3">
                  <c:v>1.0208999999999999E-2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F7-4907-8B8A-70680AB25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36191"/>
        <c:axId val="1027796367"/>
      </c:lineChart>
      <c:catAx>
        <c:axId val="101413619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7796367"/>
        <c:crosses val="autoZero"/>
        <c:auto val="1"/>
        <c:lblAlgn val="ctr"/>
        <c:lblOffset val="100"/>
        <c:noMultiLvlLbl val="0"/>
      </c:catAx>
      <c:valAx>
        <c:axId val="1027796367"/>
        <c:scaling>
          <c:orientation val="minMax"/>
          <c:min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1413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Extension x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DIC'!$CC$227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DIC'!$CC$228:$CC$248</c:f>
              <c:numCache>
                <c:formatCode>0.00E+00</c:formatCode>
                <c:ptCount val="21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  <c:pt idx="15">
                  <c:v>8.2385000000000005E-5</c:v>
                </c:pt>
                <c:pt idx="16">
                  <c:v>8.3244000000000005E-5</c:v>
                </c:pt>
                <c:pt idx="17">
                  <c:v>8.4744E-5</c:v>
                </c:pt>
                <c:pt idx="18">
                  <c:v>8.6484999999999996E-5</c:v>
                </c:pt>
                <c:pt idx="19">
                  <c:v>8.7414E-5</c:v>
                </c:pt>
                <c:pt idx="20">
                  <c:v>8.8060999999999996E-5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0-4A55-B7FA-BD5305ED89B8}"/>
            </c:ext>
          </c:extLst>
        </c:ser>
        <c:ser>
          <c:idx val="1"/>
          <c:order val="1"/>
          <c:tx>
            <c:strRef>
              <c:f>'tahy DIC'!$CD$227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DIC'!$CD$228:$CD$248</c:f>
              <c:numCache>
                <c:formatCode>0.00E+00</c:formatCode>
                <c:ptCount val="21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  <c:pt idx="15" formatCode="General">
                  <c:v>2.4454000000000001E-4</c:v>
                </c:pt>
                <c:pt idx="16" formatCode="General">
                  <c:v>2.5503E-4</c:v>
                </c:pt>
                <c:pt idx="17" formatCode="General">
                  <c:v>2.6498E-4</c:v>
                </c:pt>
                <c:pt idx="18" formatCode="General">
                  <c:v>2.7515999999999999E-4</c:v>
                </c:pt>
                <c:pt idx="19" formatCode="General">
                  <c:v>2.8378000000000002E-4</c:v>
                </c:pt>
                <c:pt idx="20" formatCode="General">
                  <c:v>2.9095E-4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0-4A55-B7FA-BD5305ED89B8}"/>
            </c:ext>
          </c:extLst>
        </c:ser>
        <c:ser>
          <c:idx val="2"/>
          <c:order val="2"/>
          <c:tx>
            <c:strRef>
              <c:f>'tahy DIC'!$CE$227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DIC'!$CE$228:$CE$248</c:f>
              <c:numCache>
                <c:formatCode>0.00E+00</c:formatCode>
                <c:ptCount val="21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  <c:pt idx="15" formatCode="General">
                  <c:v>2.2683999999999999E-4</c:v>
                </c:pt>
                <c:pt idx="16" formatCode="General">
                  <c:v>2.3662999999999999E-4</c:v>
                </c:pt>
                <c:pt idx="17" formatCode="General">
                  <c:v>2.4594999999999999E-4</c:v>
                </c:pt>
                <c:pt idx="18" formatCode="General">
                  <c:v>2.5558999999999998E-4</c:v>
                </c:pt>
                <c:pt idx="19" formatCode="General">
                  <c:v>2.6354999999999998E-4</c:v>
                </c:pt>
                <c:pt idx="20" formatCode="General">
                  <c:v>2.7029000000000002E-4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0-4A55-B7FA-BD5305ED89B8}"/>
            </c:ext>
          </c:extLst>
        </c:ser>
        <c:ser>
          <c:idx val="3"/>
          <c:order val="3"/>
          <c:tx>
            <c:strRef>
              <c:f>'tahy DIC'!$CF$227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DIC'!$CF$228:$CF$248</c:f>
              <c:numCache>
                <c:formatCode>0.00E+00</c:formatCode>
                <c:ptCount val="21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  <c:pt idx="15" formatCode="General">
                  <c:v>2.1999000000000001E-4</c:v>
                </c:pt>
                <c:pt idx="16" formatCode="General">
                  <c:v>2.2944E-4</c:v>
                </c:pt>
                <c:pt idx="17" formatCode="General">
                  <c:v>2.3854E-4</c:v>
                </c:pt>
                <c:pt idx="18" formatCode="General">
                  <c:v>2.4778000000000002E-4</c:v>
                </c:pt>
                <c:pt idx="19" formatCode="General">
                  <c:v>2.5552000000000002E-4</c:v>
                </c:pt>
                <c:pt idx="20" formatCode="General">
                  <c:v>2.6209999999999997E-4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20-4A55-B7FA-BD5305ED89B8}"/>
            </c:ext>
          </c:extLst>
        </c:ser>
        <c:ser>
          <c:idx val="4"/>
          <c:order val="4"/>
          <c:tx>
            <c:strRef>
              <c:f>'tahy DIC'!$CG$227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DIC'!$CG$228:$CG$248</c:f>
              <c:numCache>
                <c:formatCode>0.00E+00</c:formatCode>
                <c:ptCount val="21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  <c:pt idx="15" formatCode="General">
                  <c:v>1.9619E-4</c:v>
                </c:pt>
                <c:pt idx="16" formatCode="General">
                  <c:v>2.0489E-4</c:v>
                </c:pt>
                <c:pt idx="17" formatCode="General">
                  <c:v>2.1288000000000001E-4</c:v>
                </c:pt>
                <c:pt idx="18" formatCode="General">
                  <c:v>2.208E-4</c:v>
                </c:pt>
                <c:pt idx="19" formatCode="General">
                  <c:v>2.2796000000000001E-4</c:v>
                </c:pt>
                <c:pt idx="20" formatCode="General">
                  <c:v>2.3347999999999999E-4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20-4A55-B7FA-BD5305ED89B8}"/>
            </c:ext>
          </c:extLst>
        </c:ser>
        <c:ser>
          <c:idx val="5"/>
          <c:order val="5"/>
          <c:tx>
            <c:strRef>
              <c:f>'tahy DIC'!$CH$227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DIC'!$CH$228:$CH$248</c:f>
              <c:numCache>
                <c:formatCode>0.00E+00</c:formatCode>
                <c:ptCount val="21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  <c:pt idx="15" formatCode="General">
                  <c:v>1.8212E-4</c:v>
                </c:pt>
                <c:pt idx="16" formatCode="General">
                  <c:v>1.9029999999999999E-4</c:v>
                </c:pt>
                <c:pt idx="17" formatCode="General">
                  <c:v>1.9780000000000001E-4</c:v>
                </c:pt>
                <c:pt idx="18" formatCode="General">
                  <c:v>2.0535E-4</c:v>
                </c:pt>
                <c:pt idx="19" formatCode="General">
                  <c:v>2.1175E-4</c:v>
                </c:pt>
                <c:pt idx="20" formatCode="General">
                  <c:v>2.1694999999999999E-4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20-4A55-B7FA-BD5305ED89B8}"/>
            </c:ext>
          </c:extLst>
        </c:ser>
        <c:ser>
          <c:idx val="6"/>
          <c:order val="6"/>
          <c:tx>
            <c:strRef>
              <c:f>'tahy DIC'!$CI$227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DIC'!$CI$228:$CI$248</c:f>
              <c:numCache>
                <c:formatCode>0.00E+00</c:formatCode>
                <c:ptCount val="21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  <c:pt idx="15" formatCode="General">
                  <c:v>1.6656E-4</c:v>
                </c:pt>
                <c:pt idx="16" formatCode="General">
                  <c:v>1.7389E-4</c:v>
                </c:pt>
                <c:pt idx="17" formatCode="General">
                  <c:v>1.8087999999999999E-4</c:v>
                </c:pt>
                <c:pt idx="18" formatCode="General">
                  <c:v>1.8803E-4</c:v>
                </c:pt>
                <c:pt idx="19" formatCode="General">
                  <c:v>1.9327E-4</c:v>
                </c:pt>
                <c:pt idx="20" formatCode="General">
                  <c:v>1.9858000000000001E-4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20-4A55-B7FA-BD5305ED89B8}"/>
            </c:ext>
          </c:extLst>
        </c:ser>
        <c:ser>
          <c:idx val="7"/>
          <c:order val="7"/>
          <c:tx>
            <c:strRef>
              <c:f>'tahy DIC'!$CJ$227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DIC'!$CJ$228:$CJ$248</c:f>
              <c:numCache>
                <c:formatCode>0.00E+00</c:formatCode>
                <c:ptCount val="21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  <c:pt idx="15" formatCode="General">
                  <c:v>1.3732999999999999E-4</c:v>
                </c:pt>
                <c:pt idx="16" formatCode="General">
                  <c:v>1.4286E-4</c:v>
                </c:pt>
                <c:pt idx="17" formatCode="General">
                  <c:v>1.4886000000000001E-4</c:v>
                </c:pt>
                <c:pt idx="18" formatCode="General">
                  <c:v>1.5431E-4</c:v>
                </c:pt>
                <c:pt idx="19" formatCode="General">
                  <c:v>1.5878999999999999E-4</c:v>
                </c:pt>
                <c:pt idx="20" formatCode="General">
                  <c:v>1.6349999999999999E-4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20-4A55-B7FA-BD5305ED89B8}"/>
            </c:ext>
          </c:extLst>
        </c:ser>
        <c:ser>
          <c:idx val="8"/>
          <c:order val="8"/>
          <c:tx>
            <c:strRef>
              <c:f>'tahy DIC'!$CK$227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DIC'!$CK$228:$CK$248</c:f>
              <c:numCache>
                <c:formatCode>0.00E+00</c:formatCode>
                <c:ptCount val="21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  <c:pt idx="15" formatCode="General">
                  <c:v>1.0569999999999999E-4</c:v>
                </c:pt>
                <c:pt idx="16" formatCode="General">
                  <c:v>1.102E-4</c:v>
                </c:pt>
                <c:pt idx="17" formatCode="General">
                  <c:v>1.1453E-4</c:v>
                </c:pt>
                <c:pt idx="18" formatCode="General">
                  <c:v>1.1851E-4</c:v>
                </c:pt>
                <c:pt idx="19" formatCode="General">
                  <c:v>1.2240999999999999E-4</c:v>
                </c:pt>
                <c:pt idx="20" formatCode="General">
                  <c:v>1.2566000000000001E-4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20-4A55-B7FA-BD5305ED89B8}"/>
            </c:ext>
          </c:extLst>
        </c:ser>
        <c:ser>
          <c:idx val="9"/>
          <c:order val="9"/>
          <c:tx>
            <c:strRef>
              <c:f>'tahy DIC'!$CL$227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DIC'!$CL$228:$CL$248</c:f>
              <c:numCache>
                <c:formatCode>0.00E+00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20-4A55-B7FA-BD5305ED8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131024"/>
        <c:axId val="1824317600"/>
      </c:scatterChart>
      <c:valAx>
        <c:axId val="104713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24317600"/>
        <c:crosses val="autoZero"/>
        <c:crossBetween val="midCat"/>
      </c:valAx>
      <c:valAx>
        <c:axId val="18243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Extension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713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DIC'!$CV$2:$CV$67</c:f>
              <c:numCache>
                <c:formatCode>0.00E+00</c:formatCode>
                <c:ptCount val="66"/>
                <c:pt idx="0">
                  <c:v>1.1826000000000001E-19</c:v>
                </c:pt>
                <c:pt idx="1">
                  <c:v>1.6781000000000001E-5</c:v>
                </c:pt>
                <c:pt idx="2">
                  <c:v>3.1402999999999997E-5</c:v>
                </c:pt>
                <c:pt idx="3">
                  <c:v>4.5698999999999997E-5</c:v>
                </c:pt>
                <c:pt idx="4">
                  <c:v>6.1707999999999999E-5</c:v>
                </c:pt>
                <c:pt idx="5">
                  <c:v>7.7485999999999996E-5</c:v>
                </c:pt>
                <c:pt idx="6">
                  <c:v>9.2696999999999997E-5</c:v>
                </c:pt>
                <c:pt idx="7" formatCode="General">
                  <c:v>1.0996E-4</c:v>
                </c:pt>
                <c:pt idx="8" formatCode="General">
                  <c:v>1.2528999999999999E-4</c:v>
                </c:pt>
                <c:pt idx="9" formatCode="General">
                  <c:v>1.4166E-4</c:v>
                </c:pt>
                <c:pt idx="10" formatCode="General">
                  <c:v>1.5762E-4</c:v>
                </c:pt>
                <c:pt idx="11" formatCode="General">
                  <c:v>1.7315000000000001E-4</c:v>
                </c:pt>
                <c:pt idx="12" formatCode="General">
                  <c:v>1.8995000000000001E-4</c:v>
                </c:pt>
                <c:pt idx="13" formatCode="General">
                  <c:v>2.0598E-4</c:v>
                </c:pt>
                <c:pt idx="14" formatCode="General">
                  <c:v>2.2157000000000001E-4</c:v>
                </c:pt>
                <c:pt idx="15" formatCode="General">
                  <c:v>2.3724999999999999E-4</c:v>
                </c:pt>
                <c:pt idx="16" formatCode="General">
                  <c:v>2.5256999999999998E-4</c:v>
                </c:pt>
                <c:pt idx="17" formatCode="General">
                  <c:v>2.7057999999999997E-4</c:v>
                </c:pt>
                <c:pt idx="18" formatCode="General">
                  <c:v>2.8590000000000001E-4</c:v>
                </c:pt>
                <c:pt idx="19" formatCode="General">
                  <c:v>3.0248999999999999E-4</c:v>
                </c:pt>
                <c:pt idx="20" formatCode="General">
                  <c:v>3.1796999999999999E-4</c:v>
                </c:pt>
                <c:pt idx="21" formatCode="General">
                  <c:v>3.3467000000000002E-4</c:v>
                </c:pt>
                <c:pt idx="22" formatCode="General">
                  <c:v>3.5057000000000003E-4</c:v>
                </c:pt>
                <c:pt idx="23" formatCode="General">
                  <c:v>3.6676999999999999E-4</c:v>
                </c:pt>
                <c:pt idx="24" formatCode="General">
                  <c:v>3.8359000000000001E-4</c:v>
                </c:pt>
                <c:pt idx="25" formatCode="General">
                  <c:v>4.0013000000000001E-4</c:v>
                </c:pt>
                <c:pt idx="26" formatCode="General">
                  <c:v>4.1601000000000002E-4</c:v>
                </c:pt>
                <c:pt idx="27" formatCode="General">
                  <c:v>4.3234000000000002E-4</c:v>
                </c:pt>
                <c:pt idx="28" formatCode="General">
                  <c:v>4.4911000000000001E-4</c:v>
                </c:pt>
                <c:pt idx="29" formatCode="General">
                  <c:v>4.6589E-4</c:v>
                </c:pt>
                <c:pt idx="30" formatCode="General">
                  <c:v>4.8193999999999998E-4</c:v>
                </c:pt>
                <c:pt idx="31" formatCode="General">
                  <c:v>4.9916999999999995E-4</c:v>
                </c:pt>
                <c:pt idx="32" formatCode="General">
                  <c:v>5.1559000000000002E-4</c:v>
                </c:pt>
                <c:pt idx="33" formatCode="General">
                  <c:v>5.3175E-4</c:v>
                </c:pt>
                <c:pt idx="34" formatCode="General">
                  <c:v>5.4869000000000001E-4</c:v>
                </c:pt>
                <c:pt idx="35" formatCode="General">
                  <c:v>5.6508999999999997E-4</c:v>
                </c:pt>
                <c:pt idx="36" formatCode="General">
                  <c:v>5.8270999999999996E-4</c:v>
                </c:pt>
                <c:pt idx="37" formatCode="General">
                  <c:v>5.9984999999999997E-4</c:v>
                </c:pt>
                <c:pt idx="38" formatCode="General">
                  <c:v>6.1720000000000004E-4</c:v>
                </c:pt>
                <c:pt idx="39" formatCode="General">
                  <c:v>6.3425999999999999E-4</c:v>
                </c:pt>
                <c:pt idx="40" formatCode="General">
                  <c:v>6.5194000000000005E-4</c:v>
                </c:pt>
                <c:pt idx="41" formatCode="General">
                  <c:v>6.6865999999999996E-4</c:v>
                </c:pt>
                <c:pt idx="42" formatCode="General">
                  <c:v>6.8566000000000005E-4</c:v>
                </c:pt>
                <c:pt idx="43" formatCode="General">
                  <c:v>7.0401000000000003E-4</c:v>
                </c:pt>
                <c:pt idx="44" formatCode="General">
                  <c:v>7.2073999999999999E-4</c:v>
                </c:pt>
                <c:pt idx="45" formatCode="General">
                  <c:v>7.3744000000000001E-4</c:v>
                </c:pt>
                <c:pt idx="46" formatCode="General">
                  <c:v>7.5475E-4</c:v>
                </c:pt>
                <c:pt idx="47" formatCode="General">
                  <c:v>7.6981E-4</c:v>
                </c:pt>
                <c:pt idx="48" formatCode="General">
                  <c:v>7.8726999999999996E-4</c:v>
                </c:pt>
                <c:pt idx="49" formatCode="General">
                  <c:v>8.0276999999999996E-4</c:v>
                </c:pt>
                <c:pt idx="50" formatCode="General">
                  <c:v>8.1753000000000001E-4</c:v>
                </c:pt>
                <c:pt idx="51" formatCode="General">
                  <c:v>8.3268000000000003E-4</c:v>
                </c:pt>
                <c:pt idx="52" formatCode="General">
                  <c:v>8.4829999999999997E-4</c:v>
                </c:pt>
                <c:pt idx="53" formatCode="General">
                  <c:v>8.6598000000000003E-4</c:v>
                </c:pt>
                <c:pt idx="54" formatCode="General">
                  <c:v>8.8285000000000002E-4</c:v>
                </c:pt>
                <c:pt idx="55" formatCode="General">
                  <c:v>9.0076999999999996E-4</c:v>
                </c:pt>
                <c:pt idx="56" formatCode="General">
                  <c:v>9.1841999999999998E-4</c:v>
                </c:pt>
                <c:pt idx="57" formatCode="General">
                  <c:v>9.3689999999999995E-4</c:v>
                </c:pt>
                <c:pt idx="58" formatCode="General">
                  <c:v>9.5673999999999998E-4</c:v>
                </c:pt>
                <c:pt idx="59" formatCode="General">
                  <c:v>9.7561999999999996E-4</c:v>
                </c:pt>
                <c:pt idx="60" formatCode="General">
                  <c:v>9.9577999999999993E-4</c:v>
                </c:pt>
                <c:pt idx="61" formatCode="General">
                  <c:v>1.0166000000000001E-3</c:v>
                </c:pt>
                <c:pt idx="62" formatCode="General">
                  <c:v>1.0403999999999999E-3</c:v>
                </c:pt>
                <c:pt idx="63" formatCode="General">
                  <c:v>1.0708E-3</c:v>
                </c:pt>
                <c:pt idx="64" formatCode="General">
                  <c:v>1.1232E-3</c:v>
                </c:pt>
                <c:pt idx="65">
                  <c:v>6.6138000000000001E-7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C-4675-B905-65C106BA69DD}"/>
            </c:ext>
          </c:extLst>
        </c:ser>
        <c:ser>
          <c:idx val="1"/>
          <c:order val="1"/>
          <c:tx>
            <c:strRef>
              <c:f>'tahy DIC'!$CW$1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DIC'!$CW$2:$CW$67</c:f>
              <c:numCache>
                <c:formatCode>0.00E+00</c:formatCode>
                <c:ptCount val="66"/>
                <c:pt idx="0">
                  <c:v>1.3191E-19</c:v>
                </c:pt>
                <c:pt idx="1">
                  <c:v>2.8643999999999999E-5</c:v>
                </c:pt>
                <c:pt idx="2">
                  <c:v>5.3937000000000002E-5</c:v>
                </c:pt>
                <c:pt idx="3">
                  <c:v>7.8510999999999994E-5</c:v>
                </c:pt>
                <c:pt idx="4" formatCode="General">
                  <c:v>1.0603E-4</c:v>
                </c:pt>
                <c:pt idx="5" formatCode="General">
                  <c:v>1.3247000000000001E-4</c:v>
                </c:pt>
                <c:pt idx="6" formatCode="General">
                  <c:v>1.5833000000000001E-4</c:v>
                </c:pt>
                <c:pt idx="7" formatCode="General">
                  <c:v>1.8797E-4</c:v>
                </c:pt>
                <c:pt idx="8" formatCode="General">
                  <c:v>2.1401999999999999E-4</c:v>
                </c:pt>
                <c:pt idx="9" formatCode="General">
                  <c:v>2.4231E-4</c:v>
                </c:pt>
                <c:pt idx="10" formatCode="General">
                  <c:v>2.6970999999999999E-4</c:v>
                </c:pt>
                <c:pt idx="11" formatCode="General">
                  <c:v>2.9639999999999999E-4</c:v>
                </c:pt>
                <c:pt idx="12" formatCode="General">
                  <c:v>3.2467999999999999E-4</c:v>
                </c:pt>
                <c:pt idx="13" formatCode="General">
                  <c:v>3.5251999999999999E-4</c:v>
                </c:pt>
                <c:pt idx="14" formatCode="General">
                  <c:v>3.7953999999999999E-4</c:v>
                </c:pt>
                <c:pt idx="15" formatCode="General">
                  <c:v>4.0582999999999998E-4</c:v>
                </c:pt>
                <c:pt idx="16" formatCode="General">
                  <c:v>4.3244000000000003E-4</c:v>
                </c:pt>
                <c:pt idx="17" formatCode="General">
                  <c:v>4.6282000000000002E-4</c:v>
                </c:pt>
                <c:pt idx="18" formatCode="General">
                  <c:v>4.8897999999999997E-4</c:v>
                </c:pt>
                <c:pt idx="19" formatCode="General">
                  <c:v>5.1734000000000003E-4</c:v>
                </c:pt>
                <c:pt idx="20" formatCode="General">
                  <c:v>5.4429000000000001E-4</c:v>
                </c:pt>
                <c:pt idx="21" formatCode="General">
                  <c:v>5.7348999999999996E-4</c:v>
                </c:pt>
                <c:pt idx="22" formatCode="General">
                  <c:v>6.0028000000000002E-4</c:v>
                </c:pt>
                <c:pt idx="23" formatCode="General">
                  <c:v>6.2839999999999999E-4</c:v>
                </c:pt>
                <c:pt idx="24" formatCode="General">
                  <c:v>6.5722999999999997E-4</c:v>
                </c:pt>
                <c:pt idx="25" formatCode="General">
                  <c:v>6.8533999999999999E-4</c:v>
                </c:pt>
                <c:pt idx="26" formatCode="General">
                  <c:v>7.1226000000000004E-4</c:v>
                </c:pt>
                <c:pt idx="27" formatCode="General">
                  <c:v>7.4032999999999998E-4</c:v>
                </c:pt>
                <c:pt idx="28" formatCode="General">
                  <c:v>7.6893999999999997E-4</c:v>
                </c:pt>
                <c:pt idx="29" formatCode="General">
                  <c:v>7.9743999999999995E-4</c:v>
                </c:pt>
                <c:pt idx="30" formatCode="General">
                  <c:v>8.2505999999999996E-4</c:v>
                </c:pt>
                <c:pt idx="31" formatCode="General">
                  <c:v>8.5501999999999996E-4</c:v>
                </c:pt>
                <c:pt idx="32" formatCode="General">
                  <c:v>8.8323000000000004E-4</c:v>
                </c:pt>
                <c:pt idx="33" formatCode="General">
                  <c:v>9.1124000000000001E-4</c:v>
                </c:pt>
                <c:pt idx="34" formatCode="General">
                  <c:v>9.4012999999999996E-4</c:v>
                </c:pt>
                <c:pt idx="35" formatCode="General">
                  <c:v>9.6790000000000005E-4</c:v>
                </c:pt>
                <c:pt idx="36" formatCode="General">
                  <c:v>9.9796999999999993E-4</c:v>
                </c:pt>
                <c:pt idx="37" formatCode="General">
                  <c:v>1.0275E-3</c:v>
                </c:pt>
                <c:pt idx="38" formatCode="General">
                  <c:v>1.0568000000000001E-3</c:v>
                </c:pt>
                <c:pt idx="39" formatCode="General">
                  <c:v>1.0861E-3</c:v>
                </c:pt>
                <c:pt idx="40" formatCode="General">
                  <c:v>1.1167E-3</c:v>
                </c:pt>
                <c:pt idx="41" formatCode="General">
                  <c:v>1.1454E-3</c:v>
                </c:pt>
                <c:pt idx="42" formatCode="General">
                  <c:v>1.1747999999999999E-3</c:v>
                </c:pt>
                <c:pt idx="43" formatCode="General">
                  <c:v>1.2064000000000001E-3</c:v>
                </c:pt>
                <c:pt idx="44" formatCode="General">
                  <c:v>1.2352999999999999E-3</c:v>
                </c:pt>
                <c:pt idx="45" formatCode="General">
                  <c:v>1.2639000000000001E-3</c:v>
                </c:pt>
                <c:pt idx="46" formatCode="General">
                  <c:v>1.2933E-3</c:v>
                </c:pt>
                <c:pt idx="47" formatCode="General">
                  <c:v>1.3194999999999999E-3</c:v>
                </c:pt>
                <c:pt idx="48" formatCode="General">
                  <c:v>1.3485000000000001E-3</c:v>
                </c:pt>
                <c:pt idx="49" formatCode="General">
                  <c:v>1.3749000000000001E-3</c:v>
                </c:pt>
                <c:pt idx="50" formatCode="General">
                  <c:v>1.4005000000000001E-3</c:v>
                </c:pt>
                <c:pt idx="51" formatCode="General">
                  <c:v>1.4265E-3</c:v>
                </c:pt>
                <c:pt idx="52" formatCode="General">
                  <c:v>1.4538000000000001E-3</c:v>
                </c:pt>
                <c:pt idx="53" formatCode="General">
                  <c:v>1.4840000000000001E-3</c:v>
                </c:pt>
                <c:pt idx="54" formatCode="General">
                  <c:v>1.513E-3</c:v>
                </c:pt>
                <c:pt idx="55" formatCode="General">
                  <c:v>1.5437000000000001E-3</c:v>
                </c:pt>
                <c:pt idx="56" formatCode="General">
                  <c:v>1.5732999999999999E-3</c:v>
                </c:pt>
                <c:pt idx="57" formatCode="General">
                  <c:v>1.6052E-3</c:v>
                </c:pt>
                <c:pt idx="58" formatCode="General">
                  <c:v>1.6387999999999999E-3</c:v>
                </c:pt>
                <c:pt idx="59" formatCode="General">
                  <c:v>1.6711E-3</c:v>
                </c:pt>
                <c:pt idx="60" formatCode="General">
                  <c:v>1.7052E-3</c:v>
                </c:pt>
                <c:pt idx="61" formatCode="General">
                  <c:v>1.7407E-3</c:v>
                </c:pt>
                <c:pt idx="62" formatCode="General">
                  <c:v>1.7799999999999999E-3</c:v>
                </c:pt>
                <c:pt idx="63" formatCode="General">
                  <c:v>1.8297999999999999E-3</c:v>
                </c:pt>
                <c:pt idx="64" formatCode="General">
                  <c:v>1.9239999999999999E-3</c:v>
                </c:pt>
                <c:pt idx="65">
                  <c:v>-4.2037000000000001E-6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C-4675-B905-65C106BA69DD}"/>
            </c:ext>
          </c:extLst>
        </c:ser>
        <c:ser>
          <c:idx val="2"/>
          <c:order val="2"/>
          <c:tx>
            <c:strRef>
              <c:f>'tahy DIC'!$CX$1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DIC'!$CX$2:$CX$67</c:f>
              <c:numCache>
                <c:formatCode>0.00E+00</c:formatCode>
                <c:ptCount val="66"/>
                <c:pt idx="0">
                  <c:v>5.4394000000000005E-20</c:v>
                </c:pt>
                <c:pt idx="1">
                  <c:v>2.7940999999999999E-5</c:v>
                </c:pt>
                <c:pt idx="2">
                  <c:v>5.2951999999999997E-5</c:v>
                </c:pt>
                <c:pt idx="3">
                  <c:v>7.729E-5</c:v>
                </c:pt>
                <c:pt idx="4" formatCode="General">
                  <c:v>1.0423E-4</c:v>
                </c:pt>
                <c:pt idx="5" formatCode="General">
                  <c:v>1.3009E-4</c:v>
                </c:pt>
                <c:pt idx="6" formatCode="General">
                  <c:v>1.5559999999999999E-4</c:v>
                </c:pt>
                <c:pt idx="7" formatCode="General">
                  <c:v>1.8469999999999999E-4</c:v>
                </c:pt>
                <c:pt idx="8" formatCode="General">
                  <c:v>2.1044999999999999E-4</c:v>
                </c:pt>
                <c:pt idx="9" formatCode="General">
                  <c:v>2.3812E-4</c:v>
                </c:pt>
                <c:pt idx="10" formatCode="General">
                  <c:v>2.6491999999999998E-4</c:v>
                </c:pt>
                <c:pt idx="11" formatCode="General">
                  <c:v>2.9123000000000002E-4</c:v>
                </c:pt>
                <c:pt idx="12" formatCode="General">
                  <c:v>3.1888000000000001E-4</c:v>
                </c:pt>
                <c:pt idx="13" formatCode="General">
                  <c:v>3.4616999999999997E-4</c:v>
                </c:pt>
                <c:pt idx="14" formatCode="General">
                  <c:v>3.7290000000000001E-4</c:v>
                </c:pt>
                <c:pt idx="15" formatCode="General">
                  <c:v>3.9854000000000002E-4</c:v>
                </c:pt>
                <c:pt idx="16" formatCode="General">
                  <c:v>4.2480000000000003E-4</c:v>
                </c:pt>
                <c:pt idx="17" formatCode="General">
                  <c:v>4.5469E-4</c:v>
                </c:pt>
                <c:pt idx="18" formatCode="General">
                  <c:v>4.8056999999999999E-4</c:v>
                </c:pt>
                <c:pt idx="19" formatCode="General">
                  <c:v>5.0816000000000001E-4</c:v>
                </c:pt>
                <c:pt idx="20" formatCode="General">
                  <c:v>5.3510999999999999E-4</c:v>
                </c:pt>
                <c:pt idx="21" formatCode="General">
                  <c:v>5.6362999999999997E-4</c:v>
                </c:pt>
                <c:pt idx="22" formatCode="General">
                  <c:v>5.8962999999999995E-4</c:v>
                </c:pt>
                <c:pt idx="23" formatCode="General">
                  <c:v>6.1739E-4</c:v>
                </c:pt>
                <c:pt idx="24" formatCode="General">
                  <c:v>6.4561000000000002E-4</c:v>
                </c:pt>
                <c:pt idx="25" formatCode="General">
                  <c:v>6.7334000000000003E-4</c:v>
                </c:pt>
                <c:pt idx="26" formatCode="General">
                  <c:v>6.9956E-4</c:v>
                </c:pt>
                <c:pt idx="27" formatCode="General">
                  <c:v>7.2738000000000002E-4</c:v>
                </c:pt>
                <c:pt idx="28" formatCode="General">
                  <c:v>7.5544000000000002E-4</c:v>
                </c:pt>
                <c:pt idx="29" formatCode="General">
                  <c:v>7.8357000000000003E-4</c:v>
                </c:pt>
                <c:pt idx="30" formatCode="General">
                  <c:v>8.1044000000000005E-4</c:v>
                </c:pt>
                <c:pt idx="31" formatCode="General">
                  <c:v>8.4011999999999997E-4</c:v>
                </c:pt>
                <c:pt idx="32" formatCode="General">
                  <c:v>8.6766999999999996E-4</c:v>
                </c:pt>
                <c:pt idx="33" formatCode="General">
                  <c:v>8.9528999999999997E-4</c:v>
                </c:pt>
                <c:pt idx="34" formatCode="General">
                  <c:v>9.2356000000000003E-4</c:v>
                </c:pt>
                <c:pt idx="35" formatCode="General">
                  <c:v>9.5102000000000001E-4</c:v>
                </c:pt>
                <c:pt idx="36" formatCode="General">
                  <c:v>9.8035000000000006E-4</c:v>
                </c:pt>
                <c:pt idx="37" formatCode="General">
                  <c:v>1.0093999999999999E-3</c:v>
                </c:pt>
                <c:pt idx="38" formatCode="General">
                  <c:v>1.0383E-3</c:v>
                </c:pt>
                <c:pt idx="39" formatCode="General">
                  <c:v>1.0671000000000001E-3</c:v>
                </c:pt>
                <c:pt idx="40" formatCode="General">
                  <c:v>1.0969E-3</c:v>
                </c:pt>
                <c:pt idx="41" formatCode="General">
                  <c:v>1.1257000000000001E-3</c:v>
                </c:pt>
                <c:pt idx="42" formatCode="General">
                  <c:v>1.1543E-3</c:v>
                </c:pt>
                <c:pt idx="43" formatCode="General">
                  <c:v>1.1850000000000001E-3</c:v>
                </c:pt>
                <c:pt idx="44" formatCode="General">
                  <c:v>1.2137000000000001E-3</c:v>
                </c:pt>
                <c:pt idx="45" formatCode="General">
                  <c:v>1.2417999999999999E-3</c:v>
                </c:pt>
                <c:pt idx="46" formatCode="General">
                  <c:v>1.2704999999999999E-3</c:v>
                </c:pt>
                <c:pt idx="47" formatCode="General">
                  <c:v>1.2964999999999999E-3</c:v>
                </c:pt>
                <c:pt idx="48" formatCode="General">
                  <c:v>1.3246E-3</c:v>
                </c:pt>
                <c:pt idx="49" formatCode="General">
                  <c:v>1.3507E-3</c:v>
                </c:pt>
                <c:pt idx="50" formatCode="General">
                  <c:v>1.3761999999999999E-3</c:v>
                </c:pt>
                <c:pt idx="51" formatCode="General">
                  <c:v>1.4017999999999999E-3</c:v>
                </c:pt>
                <c:pt idx="52" formatCode="General">
                  <c:v>1.4285999999999999E-3</c:v>
                </c:pt>
                <c:pt idx="53" formatCode="General">
                  <c:v>1.4580999999999999E-3</c:v>
                </c:pt>
                <c:pt idx="54" formatCode="General">
                  <c:v>1.487E-3</c:v>
                </c:pt>
                <c:pt idx="55" formatCode="General">
                  <c:v>1.5169000000000001E-3</c:v>
                </c:pt>
                <c:pt idx="56" formatCode="General">
                  <c:v>1.5462E-3</c:v>
                </c:pt>
                <c:pt idx="57" formatCode="General">
                  <c:v>1.5778000000000001E-3</c:v>
                </c:pt>
                <c:pt idx="58" formatCode="General">
                  <c:v>1.6103999999999999E-3</c:v>
                </c:pt>
                <c:pt idx="59" formatCode="General">
                  <c:v>1.6425000000000001E-3</c:v>
                </c:pt>
                <c:pt idx="60" formatCode="General">
                  <c:v>1.6756E-3</c:v>
                </c:pt>
                <c:pt idx="61" formatCode="General">
                  <c:v>1.7106000000000001E-3</c:v>
                </c:pt>
                <c:pt idx="62" formatCode="General">
                  <c:v>1.7496E-3</c:v>
                </c:pt>
                <c:pt idx="63" formatCode="General">
                  <c:v>1.7968999999999999E-3</c:v>
                </c:pt>
                <c:pt idx="64" formatCode="General">
                  <c:v>1.8929000000000001E-3</c:v>
                </c:pt>
                <c:pt idx="65">
                  <c:v>3.6837E-5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C-4675-B905-65C106BA69DD}"/>
            </c:ext>
          </c:extLst>
        </c:ser>
        <c:ser>
          <c:idx val="3"/>
          <c:order val="3"/>
          <c:tx>
            <c:strRef>
              <c:f>'tahy DIC'!$CY$1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DIC'!$CY$2:$CY$67</c:f>
              <c:numCache>
                <c:formatCode>0.00E+00</c:formatCode>
                <c:ptCount val="66"/>
                <c:pt idx="0">
                  <c:v>4.6007E-20</c:v>
                </c:pt>
                <c:pt idx="1">
                  <c:v>2.7529999999999999E-5</c:v>
                </c:pt>
                <c:pt idx="2">
                  <c:v>5.2225999999999998E-5</c:v>
                </c:pt>
                <c:pt idx="3">
                  <c:v>7.6315000000000004E-5</c:v>
                </c:pt>
                <c:pt idx="4" formatCode="General">
                  <c:v>1.0271E-4</c:v>
                </c:pt>
                <c:pt idx="5" formatCode="General">
                  <c:v>1.2828000000000001E-4</c:v>
                </c:pt>
                <c:pt idx="6" formatCode="General">
                  <c:v>1.5349E-4</c:v>
                </c:pt>
                <c:pt idx="7" formatCode="General">
                  <c:v>1.8227E-4</c:v>
                </c:pt>
                <c:pt idx="8" formatCode="General">
                  <c:v>2.0767E-4</c:v>
                </c:pt>
                <c:pt idx="9" formatCode="General">
                  <c:v>2.3498E-4</c:v>
                </c:pt>
                <c:pt idx="10" formatCode="General">
                  <c:v>2.6133999999999999E-4</c:v>
                </c:pt>
                <c:pt idx="11" formatCode="General">
                  <c:v>2.8723000000000003E-4</c:v>
                </c:pt>
                <c:pt idx="12" formatCode="General">
                  <c:v>3.1452999999999999E-4</c:v>
                </c:pt>
                <c:pt idx="13" formatCode="General">
                  <c:v>3.4148000000000002E-4</c:v>
                </c:pt>
                <c:pt idx="14" formatCode="General">
                  <c:v>3.6768E-4</c:v>
                </c:pt>
                <c:pt idx="15" formatCode="General">
                  <c:v>3.9311000000000001E-4</c:v>
                </c:pt>
                <c:pt idx="16" formatCode="General">
                  <c:v>4.1895000000000002E-4</c:v>
                </c:pt>
                <c:pt idx="17" formatCode="General">
                  <c:v>4.4855999999999997E-4</c:v>
                </c:pt>
                <c:pt idx="18" formatCode="General">
                  <c:v>4.7406E-4</c:v>
                </c:pt>
                <c:pt idx="19" formatCode="General">
                  <c:v>5.0124000000000002E-4</c:v>
                </c:pt>
                <c:pt idx="20" formatCode="General">
                  <c:v>5.2791000000000003E-4</c:v>
                </c:pt>
                <c:pt idx="21" formatCode="General">
                  <c:v>5.5590999999999995E-4</c:v>
                </c:pt>
                <c:pt idx="22" formatCode="General">
                  <c:v>5.8146999999999995E-4</c:v>
                </c:pt>
                <c:pt idx="23" formatCode="General">
                  <c:v>6.0888999999999995E-4</c:v>
                </c:pt>
                <c:pt idx="24" formatCode="General">
                  <c:v>6.3652999999999995E-4</c:v>
                </c:pt>
                <c:pt idx="25" formatCode="General">
                  <c:v>6.6408000000000005E-4</c:v>
                </c:pt>
                <c:pt idx="26" formatCode="General">
                  <c:v>6.8973999999999999E-4</c:v>
                </c:pt>
                <c:pt idx="27" formatCode="General">
                  <c:v>7.1748999999999999E-4</c:v>
                </c:pt>
                <c:pt idx="28" formatCode="General">
                  <c:v>7.4512999999999999E-4</c:v>
                </c:pt>
                <c:pt idx="29" formatCode="General">
                  <c:v>7.7300000000000003E-4</c:v>
                </c:pt>
                <c:pt idx="30" formatCode="General">
                  <c:v>7.9931999999999996E-4</c:v>
                </c:pt>
                <c:pt idx="31" formatCode="General">
                  <c:v>8.2874999999999995E-4</c:v>
                </c:pt>
                <c:pt idx="32" formatCode="General">
                  <c:v>8.5579000000000004E-4</c:v>
                </c:pt>
                <c:pt idx="33" formatCode="General">
                  <c:v>8.8301999999999999E-4</c:v>
                </c:pt>
                <c:pt idx="34" formatCode="General">
                  <c:v>9.1096000000000005E-4</c:v>
                </c:pt>
                <c:pt idx="35" formatCode="General">
                  <c:v>9.3809999999999998E-4</c:v>
                </c:pt>
                <c:pt idx="36" formatCode="General">
                  <c:v>9.6694999999999995E-4</c:v>
                </c:pt>
                <c:pt idx="37" formatCode="General">
                  <c:v>9.9587000000000005E-4</c:v>
                </c:pt>
                <c:pt idx="38" formatCode="General">
                  <c:v>1.0242999999999999E-3</c:v>
                </c:pt>
                <c:pt idx="39" formatCode="General">
                  <c:v>1.0526999999999999E-3</c:v>
                </c:pt>
                <c:pt idx="40" formatCode="General">
                  <c:v>1.0820000000000001E-3</c:v>
                </c:pt>
                <c:pt idx="41" formatCode="General">
                  <c:v>1.1104999999999999E-3</c:v>
                </c:pt>
                <c:pt idx="42" formatCode="General">
                  <c:v>1.1386E-3</c:v>
                </c:pt>
                <c:pt idx="43" formatCode="General">
                  <c:v>1.1689999999999999E-3</c:v>
                </c:pt>
                <c:pt idx="44" formatCode="General">
                  <c:v>1.1972E-3</c:v>
                </c:pt>
                <c:pt idx="45" formatCode="General">
                  <c:v>1.2251E-3</c:v>
                </c:pt>
                <c:pt idx="46" formatCode="General">
                  <c:v>1.2534E-3</c:v>
                </c:pt>
                <c:pt idx="47" formatCode="General">
                  <c:v>1.279E-3</c:v>
                </c:pt>
                <c:pt idx="48" formatCode="General">
                  <c:v>1.3068000000000001E-3</c:v>
                </c:pt>
                <c:pt idx="49" formatCode="General">
                  <c:v>1.3324999999999999E-3</c:v>
                </c:pt>
                <c:pt idx="50" formatCode="General">
                  <c:v>1.3577999999999999E-3</c:v>
                </c:pt>
                <c:pt idx="51" formatCode="General">
                  <c:v>1.3831E-3</c:v>
                </c:pt>
                <c:pt idx="52" formatCode="General">
                  <c:v>1.4094999999999999E-3</c:v>
                </c:pt>
                <c:pt idx="53" formatCode="General">
                  <c:v>1.4385999999999999E-3</c:v>
                </c:pt>
                <c:pt idx="54" formatCode="General">
                  <c:v>1.4672000000000001E-3</c:v>
                </c:pt>
                <c:pt idx="55" formatCode="General">
                  <c:v>1.4966999999999999E-3</c:v>
                </c:pt>
                <c:pt idx="56" formatCode="General">
                  <c:v>1.5257000000000001E-3</c:v>
                </c:pt>
                <c:pt idx="57" formatCode="General">
                  <c:v>1.5567999999999999E-3</c:v>
                </c:pt>
                <c:pt idx="58" formatCode="General">
                  <c:v>1.5892E-3</c:v>
                </c:pt>
                <c:pt idx="59" formatCode="General">
                  <c:v>1.6207999999999999E-3</c:v>
                </c:pt>
                <c:pt idx="60" formatCode="General">
                  <c:v>1.6535E-3</c:v>
                </c:pt>
                <c:pt idx="61" formatCode="General">
                  <c:v>1.6881000000000001E-3</c:v>
                </c:pt>
                <c:pt idx="62" formatCode="General">
                  <c:v>1.7275999999999999E-3</c:v>
                </c:pt>
                <c:pt idx="63" formatCode="General">
                  <c:v>1.774E-3</c:v>
                </c:pt>
                <c:pt idx="64" formatCode="General">
                  <c:v>1.8722000000000001E-3</c:v>
                </c:pt>
                <c:pt idx="65">
                  <c:v>-1.6889E-5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4C-4675-B905-65C106BA69DD}"/>
            </c:ext>
          </c:extLst>
        </c:ser>
        <c:ser>
          <c:idx val="4"/>
          <c:order val="4"/>
          <c:tx>
            <c:strRef>
              <c:f>'tahy DIC'!$CZ$1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DIC'!$CZ$2:$CZ$67</c:f>
              <c:numCache>
                <c:formatCode>0.00E+00</c:formatCode>
                <c:ptCount val="66"/>
                <c:pt idx="0">
                  <c:v>-6.4054999999999998E-20</c:v>
                </c:pt>
                <c:pt idx="1">
                  <c:v>2.6931999999999999E-5</c:v>
                </c:pt>
                <c:pt idx="2">
                  <c:v>5.0729999999999997E-5</c:v>
                </c:pt>
                <c:pt idx="3">
                  <c:v>7.4221999999999995E-5</c:v>
                </c:pt>
                <c:pt idx="4">
                  <c:v>9.9596E-5</c:v>
                </c:pt>
                <c:pt idx="5" formatCode="General">
                  <c:v>1.2438E-4</c:v>
                </c:pt>
                <c:pt idx="6" formatCode="General">
                  <c:v>1.4904E-4</c:v>
                </c:pt>
                <c:pt idx="7" formatCode="General">
                  <c:v>1.7713000000000001E-4</c:v>
                </c:pt>
                <c:pt idx="8" formatCode="General">
                  <c:v>2.0175E-4</c:v>
                </c:pt>
                <c:pt idx="9" formatCode="General">
                  <c:v>2.2842000000000001E-4</c:v>
                </c:pt>
                <c:pt idx="10" formatCode="General">
                  <c:v>2.5412999999999998E-4</c:v>
                </c:pt>
                <c:pt idx="11" formatCode="General">
                  <c:v>2.7892999999999999E-4</c:v>
                </c:pt>
                <c:pt idx="12" formatCode="General">
                  <c:v>3.0571999999999999E-4</c:v>
                </c:pt>
                <c:pt idx="13" formatCode="General">
                  <c:v>3.3190999999999998E-4</c:v>
                </c:pt>
                <c:pt idx="14" formatCode="General">
                  <c:v>3.5732E-4</c:v>
                </c:pt>
                <c:pt idx="15" formatCode="General">
                  <c:v>3.8212000000000001E-4</c:v>
                </c:pt>
                <c:pt idx="16" formatCode="General">
                  <c:v>4.0715E-4</c:v>
                </c:pt>
                <c:pt idx="17" formatCode="General">
                  <c:v>4.3606999999999999E-4</c:v>
                </c:pt>
                <c:pt idx="18" formatCode="General">
                  <c:v>4.6054000000000001E-4</c:v>
                </c:pt>
                <c:pt idx="19" formatCode="General">
                  <c:v>4.8689000000000002E-4</c:v>
                </c:pt>
                <c:pt idx="20" formatCode="General">
                  <c:v>5.1294000000000003E-4</c:v>
                </c:pt>
                <c:pt idx="21" formatCode="General">
                  <c:v>5.3987000000000002E-4</c:v>
                </c:pt>
                <c:pt idx="22" formatCode="General">
                  <c:v>5.6481000000000001E-4</c:v>
                </c:pt>
                <c:pt idx="23" formatCode="General">
                  <c:v>5.9157000000000003E-4</c:v>
                </c:pt>
                <c:pt idx="24" formatCode="General">
                  <c:v>6.1846999999999998E-4</c:v>
                </c:pt>
                <c:pt idx="25" formatCode="General">
                  <c:v>6.4513999999999999E-4</c:v>
                </c:pt>
                <c:pt idx="26" formatCode="General">
                  <c:v>6.7024999999999995E-4</c:v>
                </c:pt>
                <c:pt idx="27" formatCode="General">
                  <c:v>6.9735000000000001E-4</c:v>
                </c:pt>
                <c:pt idx="28" formatCode="General">
                  <c:v>7.2420999999999998E-4</c:v>
                </c:pt>
                <c:pt idx="29" formatCode="General">
                  <c:v>7.5133000000000003E-4</c:v>
                </c:pt>
                <c:pt idx="30" formatCode="General">
                  <c:v>7.7684E-4</c:v>
                </c:pt>
                <c:pt idx="31" formatCode="General">
                  <c:v>8.0531999999999999E-4</c:v>
                </c:pt>
                <c:pt idx="32" formatCode="General">
                  <c:v>8.3155999999999996E-4</c:v>
                </c:pt>
                <c:pt idx="33" formatCode="General">
                  <c:v>8.5789000000000004E-4</c:v>
                </c:pt>
                <c:pt idx="34" formatCode="General">
                  <c:v>8.8548999999999995E-4</c:v>
                </c:pt>
                <c:pt idx="35" formatCode="General">
                  <c:v>9.1168E-4</c:v>
                </c:pt>
                <c:pt idx="36" formatCode="General">
                  <c:v>9.3985E-4</c:v>
                </c:pt>
                <c:pt idx="37" formatCode="General">
                  <c:v>9.6818000000000002E-4</c:v>
                </c:pt>
                <c:pt idx="38" formatCode="General">
                  <c:v>9.9562999999999995E-4</c:v>
                </c:pt>
                <c:pt idx="39" formatCode="General">
                  <c:v>1.0234E-3</c:v>
                </c:pt>
                <c:pt idx="40" formatCode="General">
                  <c:v>1.0517E-3</c:v>
                </c:pt>
                <c:pt idx="41" formatCode="General">
                  <c:v>1.0792E-3</c:v>
                </c:pt>
                <c:pt idx="42" formatCode="General">
                  <c:v>1.1062999999999999E-3</c:v>
                </c:pt>
                <c:pt idx="43" formatCode="General">
                  <c:v>1.1366E-3</c:v>
                </c:pt>
                <c:pt idx="44" formatCode="General">
                  <c:v>1.1638E-3</c:v>
                </c:pt>
                <c:pt idx="45" formatCode="General">
                  <c:v>1.191E-3</c:v>
                </c:pt>
                <c:pt idx="46" formatCode="General">
                  <c:v>1.2186E-3</c:v>
                </c:pt>
                <c:pt idx="47" formatCode="General">
                  <c:v>1.2432000000000001E-3</c:v>
                </c:pt>
                <c:pt idx="48" formatCode="General">
                  <c:v>1.2704999999999999E-3</c:v>
                </c:pt>
                <c:pt idx="49" formatCode="General">
                  <c:v>1.2955E-3</c:v>
                </c:pt>
                <c:pt idx="50" formatCode="General">
                  <c:v>1.3194999999999999E-3</c:v>
                </c:pt>
                <c:pt idx="51" formatCode="General">
                  <c:v>1.3447000000000001E-3</c:v>
                </c:pt>
                <c:pt idx="52" formatCode="General">
                  <c:v>1.3703000000000001E-3</c:v>
                </c:pt>
                <c:pt idx="53" formatCode="General">
                  <c:v>1.3986000000000001E-3</c:v>
                </c:pt>
                <c:pt idx="54" formatCode="General">
                  <c:v>1.4262999999999999E-3</c:v>
                </c:pt>
                <c:pt idx="55" formatCode="General">
                  <c:v>1.4549000000000001E-3</c:v>
                </c:pt>
                <c:pt idx="56" formatCode="General">
                  <c:v>1.4829000000000001E-3</c:v>
                </c:pt>
                <c:pt idx="57" formatCode="General">
                  <c:v>1.5129E-3</c:v>
                </c:pt>
                <c:pt idx="58" formatCode="General">
                  <c:v>1.5447E-3</c:v>
                </c:pt>
                <c:pt idx="59" formatCode="General">
                  <c:v>1.5754E-3</c:v>
                </c:pt>
                <c:pt idx="60" formatCode="General">
                  <c:v>1.6076E-3</c:v>
                </c:pt>
                <c:pt idx="61" formatCode="General">
                  <c:v>1.6410999999999999E-3</c:v>
                </c:pt>
                <c:pt idx="62" formatCode="General">
                  <c:v>1.6815999999999999E-3</c:v>
                </c:pt>
                <c:pt idx="63" formatCode="General">
                  <c:v>1.7282E-3</c:v>
                </c:pt>
                <c:pt idx="64" formatCode="General">
                  <c:v>1.8320999999999999E-3</c:v>
                </c:pt>
                <c:pt idx="65">
                  <c:v>-9.7371E-5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4C-4675-B905-65C106BA69DD}"/>
            </c:ext>
          </c:extLst>
        </c:ser>
        <c:ser>
          <c:idx val="5"/>
          <c:order val="5"/>
          <c:tx>
            <c:strRef>
              <c:f>'tahy DIC'!$DA$1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DIC'!$DA$2:$DA$67</c:f>
              <c:numCache>
                <c:formatCode>0.00E+00</c:formatCode>
                <c:ptCount val="66"/>
                <c:pt idx="0">
                  <c:v>-1.4152999999999999E-19</c:v>
                </c:pt>
                <c:pt idx="1">
                  <c:v>2.6364999999999999E-5</c:v>
                </c:pt>
                <c:pt idx="2">
                  <c:v>4.9311000000000003E-5</c:v>
                </c:pt>
                <c:pt idx="3">
                  <c:v>7.2298999999999993E-5</c:v>
                </c:pt>
                <c:pt idx="4">
                  <c:v>9.7163000000000005E-5</c:v>
                </c:pt>
                <c:pt idx="5" formatCode="General">
                  <c:v>1.2108999999999999E-4</c:v>
                </c:pt>
                <c:pt idx="6" formatCode="General">
                  <c:v>1.4538999999999999E-4</c:v>
                </c:pt>
                <c:pt idx="7" formatCode="General">
                  <c:v>1.7253E-4</c:v>
                </c:pt>
                <c:pt idx="8" formatCode="General">
                  <c:v>1.9675000000000001E-4</c:v>
                </c:pt>
                <c:pt idx="9" formatCode="General">
                  <c:v>2.2262000000000001E-4</c:v>
                </c:pt>
                <c:pt idx="10" formatCode="General">
                  <c:v>2.4771E-4</c:v>
                </c:pt>
                <c:pt idx="11" formatCode="General">
                  <c:v>2.7167000000000001E-4</c:v>
                </c:pt>
                <c:pt idx="12" formatCode="General">
                  <c:v>2.9836000000000001E-4</c:v>
                </c:pt>
                <c:pt idx="13" formatCode="General">
                  <c:v>3.2352999999999999E-4</c:v>
                </c:pt>
                <c:pt idx="14" formatCode="General">
                  <c:v>3.4866999999999998E-4</c:v>
                </c:pt>
                <c:pt idx="15" formatCode="General">
                  <c:v>3.7259000000000001E-4</c:v>
                </c:pt>
                <c:pt idx="16" formatCode="General">
                  <c:v>3.9706000000000002E-4</c:v>
                </c:pt>
                <c:pt idx="17" formatCode="General">
                  <c:v>4.2527999999999999E-4</c:v>
                </c:pt>
                <c:pt idx="18" formatCode="General">
                  <c:v>4.4893999999999999E-4</c:v>
                </c:pt>
                <c:pt idx="19" formatCode="General">
                  <c:v>4.7448E-4</c:v>
                </c:pt>
                <c:pt idx="20" formatCode="General">
                  <c:v>5.0033E-4</c:v>
                </c:pt>
                <c:pt idx="21" formatCode="General">
                  <c:v>5.2632999999999998E-4</c:v>
                </c:pt>
                <c:pt idx="22" formatCode="General">
                  <c:v>5.5068000000000001E-4</c:v>
                </c:pt>
                <c:pt idx="23" formatCode="General">
                  <c:v>5.7697E-4</c:v>
                </c:pt>
                <c:pt idx="24" formatCode="General">
                  <c:v>6.0351999999999997E-4</c:v>
                </c:pt>
                <c:pt idx="25" formatCode="General">
                  <c:v>6.2892000000000004E-4</c:v>
                </c:pt>
                <c:pt idx="26" formatCode="General">
                  <c:v>6.5404000000000005E-4</c:v>
                </c:pt>
                <c:pt idx="27" formatCode="General">
                  <c:v>6.7995999999999996E-4</c:v>
                </c:pt>
                <c:pt idx="28" formatCode="General">
                  <c:v>7.0622999999999997E-4</c:v>
                </c:pt>
                <c:pt idx="29" formatCode="General">
                  <c:v>7.3253000000000001E-4</c:v>
                </c:pt>
                <c:pt idx="30" formatCode="General">
                  <c:v>7.5789E-4</c:v>
                </c:pt>
                <c:pt idx="31" formatCode="General">
                  <c:v>7.8507999999999996E-4</c:v>
                </c:pt>
                <c:pt idx="32" formatCode="General">
                  <c:v>8.1086999999999999E-4</c:v>
                </c:pt>
                <c:pt idx="33" formatCode="General">
                  <c:v>8.3651000000000005E-4</c:v>
                </c:pt>
                <c:pt idx="34" formatCode="General">
                  <c:v>8.6373000000000005E-4</c:v>
                </c:pt>
                <c:pt idx="35" formatCode="General">
                  <c:v>8.8889000000000004E-4</c:v>
                </c:pt>
                <c:pt idx="36" formatCode="General">
                  <c:v>9.1664999999999997E-4</c:v>
                </c:pt>
                <c:pt idx="37" formatCode="General">
                  <c:v>9.4377999999999997E-4</c:v>
                </c:pt>
                <c:pt idx="38" formatCode="General">
                  <c:v>9.7092000000000001E-4</c:v>
                </c:pt>
                <c:pt idx="39" formatCode="General">
                  <c:v>9.9796999999999993E-4</c:v>
                </c:pt>
                <c:pt idx="40" formatCode="General">
                  <c:v>1.0256E-3</c:v>
                </c:pt>
                <c:pt idx="41" formatCode="General">
                  <c:v>1.0521E-3</c:v>
                </c:pt>
                <c:pt idx="42" formatCode="General">
                  <c:v>1.0788E-3</c:v>
                </c:pt>
                <c:pt idx="43" formatCode="General">
                  <c:v>1.1081999999999999E-3</c:v>
                </c:pt>
                <c:pt idx="44" formatCode="General">
                  <c:v>1.1348E-3</c:v>
                </c:pt>
                <c:pt idx="45" formatCode="General">
                  <c:v>1.1609999999999999E-3</c:v>
                </c:pt>
                <c:pt idx="46" formatCode="General">
                  <c:v>1.188E-3</c:v>
                </c:pt>
                <c:pt idx="47" formatCode="General">
                  <c:v>1.2114000000000001E-3</c:v>
                </c:pt>
                <c:pt idx="48" formatCode="General">
                  <c:v>1.2382000000000001E-3</c:v>
                </c:pt>
                <c:pt idx="49" formatCode="General">
                  <c:v>1.2625E-3</c:v>
                </c:pt>
                <c:pt idx="50" formatCode="General">
                  <c:v>1.2857999999999999E-3</c:v>
                </c:pt>
                <c:pt idx="51" formatCode="General">
                  <c:v>1.3102999999999999E-3</c:v>
                </c:pt>
                <c:pt idx="52" formatCode="General">
                  <c:v>1.335E-3</c:v>
                </c:pt>
                <c:pt idx="53" formatCode="General">
                  <c:v>1.3629E-3</c:v>
                </c:pt>
                <c:pt idx="54" formatCode="General">
                  <c:v>1.3894999999999999E-3</c:v>
                </c:pt>
                <c:pt idx="55" formatCode="General">
                  <c:v>1.4170999999999999E-3</c:v>
                </c:pt>
                <c:pt idx="56" formatCode="General">
                  <c:v>1.4444E-3</c:v>
                </c:pt>
                <c:pt idx="57" formatCode="General">
                  <c:v>1.4735E-3</c:v>
                </c:pt>
                <c:pt idx="58" formatCode="General">
                  <c:v>1.5042E-3</c:v>
                </c:pt>
                <c:pt idx="59" formatCode="General">
                  <c:v>1.5338999999999999E-3</c:v>
                </c:pt>
                <c:pt idx="60" formatCode="General">
                  <c:v>1.5646E-3</c:v>
                </c:pt>
                <c:pt idx="61" formatCode="General">
                  <c:v>1.5968E-3</c:v>
                </c:pt>
                <c:pt idx="62" formatCode="General">
                  <c:v>1.6375000000000001E-3</c:v>
                </c:pt>
                <c:pt idx="63" formatCode="General">
                  <c:v>1.6844E-3</c:v>
                </c:pt>
                <c:pt idx="64" formatCode="General">
                  <c:v>1.7928E-3</c:v>
                </c:pt>
                <c:pt idx="65">
                  <c:v>3.8166E-5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4C-4675-B905-65C106BA69DD}"/>
            </c:ext>
          </c:extLst>
        </c:ser>
        <c:ser>
          <c:idx val="6"/>
          <c:order val="6"/>
          <c:tx>
            <c:strRef>
              <c:f>'tahy DIC'!$DB$1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DIC'!$DB$2:$DB$67</c:f>
              <c:numCache>
                <c:formatCode>0.00E+00</c:formatCode>
                <c:ptCount val="66"/>
                <c:pt idx="0">
                  <c:v>-2.7651999999999999E-19</c:v>
                </c:pt>
                <c:pt idx="1">
                  <c:v>2.5542999999999999E-5</c:v>
                </c:pt>
                <c:pt idx="2">
                  <c:v>4.8140999999999999E-5</c:v>
                </c:pt>
                <c:pt idx="3">
                  <c:v>7.0613999999999998E-5</c:v>
                </c:pt>
                <c:pt idx="4">
                  <c:v>9.5105000000000005E-5</c:v>
                </c:pt>
                <c:pt idx="5" formatCode="General">
                  <c:v>1.1853000000000001E-4</c:v>
                </c:pt>
                <c:pt idx="6" formatCode="General">
                  <c:v>1.4238E-4</c:v>
                </c:pt>
                <c:pt idx="7" formatCode="General">
                  <c:v>1.6896000000000001E-4</c:v>
                </c:pt>
                <c:pt idx="8" formatCode="General">
                  <c:v>1.9269999999999999E-4</c:v>
                </c:pt>
                <c:pt idx="9" formatCode="General">
                  <c:v>2.1777999999999999E-4</c:v>
                </c:pt>
                <c:pt idx="10" formatCode="General">
                  <c:v>2.4237E-4</c:v>
                </c:pt>
                <c:pt idx="11" formatCode="General">
                  <c:v>2.6588000000000002E-4</c:v>
                </c:pt>
                <c:pt idx="12" formatCode="General">
                  <c:v>2.9227000000000002E-4</c:v>
                </c:pt>
                <c:pt idx="13" formatCode="General">
                  <c:v>3.1687000000000002E-4</c:v>
                </c:pt>
                <c:pt idx="14" formatCode="General">
                  <c:v>3.4158000000000002E-4</c:v>
                </c:pt>
                <c:pt idx="15" formatCode="General">
                  <c:v>3.6477999999999999E-4</c:v>
                </c:pt>
                <c:pt idx="16" formatCode="General">
                  <c:v>3.8885999999999999E-4</c:v>
                </c:pt>
                <c:pt idx="17" formatCode="General">
                  <c:v>4.1643000000000002E-4</c:v>
                </c:pt>
                <c:pt idx="18" formatCode="General">
                  <c:v>4.3965999999999997E-4</c:v>
                </c:pt>
                <c:pt idx="19" formatCode="General">
                  <c:v>4.6472000000000001E-4</c:v>
                </c:pt>
                <c:pt idx="20" formatCode="General">
                  <c:v>4.9008000000000005E-4</c:v>
                </c:pt>
                <c:pt idx="21" formatCode="General">
                  <c:v>5.1544000000000004E-4</c:v>
                </c:pt>
                <c:pt idx="22" formatCode="General">
                  <c:v>5.3941999999999998E-4</c:v>
                </c:pt>
                <c:pt idx="23" formatCode="General">
                  <c:v>5.6515999999999999E-4</c:v>
                </c:pt>
                <c:pt idx="24" formatCode="General">
                  <c:v>5.9121E-4</c:v>
                </c:pt>
                <c:pt idx="25" formatCode="General">
                  <c:v>6.1598000000000002E-4</c:v>
                </c:pt>
                <c:pt idx="26" formatCode="General">
                  <c:v>6.4066999999999998E-4</c:v>
                </c:pt>
                <c:pt idx="27" formatCode="General">
                  <c:v>6.6567999999999998E-4</c:v>
                </c:pt>
                <c:pt idx="28" formatCode="General">
                  <c:v>6.9165999999999997E-4</c:v>
                </c:pt>
                <c:pt idx="29" formatCode="General">
                  <c:v>7.1719999999999998E-4</c:v>
                </c:pt>
                <c:pt idx="30" formatCode="General">
                  <c:v>7.4235000000000002E-4</c:v>
                </c:pt>
                <c:pt idx="31" formatCode="General">
                  <c:v>7.6880000000000004E-4</c:v>
                </c:pt>
                <c:pt idx="32" formatCode="General">
                  <c:v>7.9427999999999996E-4</c:v>
                </c:pt>
                <c:pt idx="33" formatCode="General">
                  <c:v>8.1946000000000005E-4</c:v>
                </c:pt>
                <c:pt idx="34" formatCode="General">
                  <c:v>8.4601000000000001E-4</c:v>
                </c:pt>
                <c:pt idx="35" formatCode="General">
                  <c:v>8.7049999999999996E-4</c:v>
                </c:pt>
                <c:pt idx="36" formatCode="General">
                  <c:v>8.9769000000000003E-4</c:v>
                </c:pt>
                <c:pt idx="37" formatCode="General">
                  <c:v>9.2400000000000002E-4</c:v>
                </c:pt>
                <c:pt idx="38" formatCode="General">
                  <c:v>9.5091000000000001E-4</c:v>
                </c:pt>
                <c:pt idx="39" formatCode="General">
                  <c:v>9.7725999999999998E-4</c:v>
                </c:pt>
                <c:pt idx="40" formatCode="General">
                  <c:v>1.0045E-3</c:v>
                </c:pt>
                <c:pt idx="41" formatCode="General">
                  <c:v>1.0303000000000001E-3</c:v>
                </c:pt>
                <c:pt idx="42" formatCode="General">
                  <c:v>1.0564999999999999E-3</c:v>
                </c:pt>
                <c:pt idx="43" formatCode="General">
                  <c:v>1.0847000000000001E-3</c:v>
                </c:pt>
                <c:pt idx="44" formatCode="General">
                  <c:v>1.111E-3</c:v>
                </c:pt>
                <c:pt idx="45" formatCode="General">
                  <c:v>1.1366E-3</c:v>
                </c:pt>
                <c:pt idx="46" formatCode="General">
                  <c:v>1.1631E-3</c:v>
                </c:pt>
                <c:pt idx="47" formatCode="General">
                  <c:v>1.1858999999999999E-3</c:v>
                </c:pt>
                <c:pt idx="48" formatCode="General">
                  <c:v>1.2122000000000001E-3</c:v>
                </c:pt>
                <c:pt idx="49" formatCode="General">
                  <c:v>1.2358E-3</c:v>
                </c:pt>
                <c:pt idx="50" formatCode="General">
                  <c:v>1.2587E-3</c:v>
                </c:pt>
                <c:pt idx="51" formatCode="General">
                  <c:v>1.2822E-3</c:v>
                </c:pt>
                <c:pt idx="52" formatCode="General">
                  <c:v>1.3064000000000001E-3</c:v>
                </c:pt>
                <c:pt idx="53" formatCode="General">
                  <c:v>1.3336000000000001E-3</c:v>
                </c:pt>
                <c:pt idx="54" formatCode="General">
                  <c:v>1.3595E-3</c:v>
                </c:pt>
                <c:pt idx="55" formatCode="General">
                  <c:v>1.3864999999999999E-3</c:v>
                </c:pt>
                <c:pt idx="56" formatCode="General">
                  <c:v>1.4131E-3</c:v>
                </c:pt>
                <c:pt idx="57" formatCode="General">
                  <c:v>1.4415999999999999E-3</c:v>
                </c:pt>
                <c:pt idx="58" formatCode="General">
                  <c:v>1.4710999999999999E-3</c:v>
                </c:pt>
                <c:pt idx="59" formatCode="General">
                  <c:v>1.4997000000000001E-3</c:v>
                </c:pt>
                <c:pt idx="60" formatCode="General">
                  <c:v>1.5288000000000001E-3</c:v>
                </c:pt>
                <c:pt idx="61" formatCode="General">
                  <c:v>1.5587999999999999E-3</c:v>
                </c:pt>
                <c:pt idx="62" formatCode="General">
                  <c:v>1.5969000000000001E-3</c:v>
                </c:pt>
                <c:pt idx="63" formatCode="General">
                  <c:v>1.6394999999999999E-3</c:v>
                </c:pt>
                <c:pt idx="64" formatCode="General">
                  <c:v>1.7531999999999999E-3</c:v>
                </c:pt>
                <c:pt idx="65" formatCode="General">
                  <c:v>2.6219999999999998E-4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4C-4675-B905-65C106BA69DD}"/>
            </c:ext>
          </c:extLst>
        </c:ser>
        <c:ser>
          <c:idx val="7"/>
          <c:order val="7"/>
          <c:tx>
            <c:strRef>
              <c:f>'tahy DIC'!$DC$1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DIC'!$DC$2:$DC$67</c:f>
              <c:numCache>
                <c:formatCode>0.00E+00</c:formatCode>
                <c:ptCount val="66"/>
                <c:pt idx="0">
                  <c:v>-4.2523E-19</c:v>
                </c:pt>
                <c:pt idx="1">
                  <c:v>2.4244999999999999E-5</c:v>
                </c:pt>
                <c:pt idx="2">
                  <c:v>4.5982999999999997E-5</c:v>
                </c:pt>
                <c:pt idx="3">
                  <c:v>6.7322000000000004E-5</c:v>
                </c:pt>
                <c:pt idx="4">
                  <c:v>9.0445999999999994E-5</c:v>
                </c:pt>
                <c:pt idx="5" formatCode="General">
                  <c:v>1.1267E-4</c:v>
                </c:pt>
                <c:pt idx="6" formatCode="General">
                  <c:v>1.3537999999999999E-4</c:v>
                </c:pt>
                <c:pt idx="7" formatCode="General">
                  <c:v>1.6114999999999999E-4</c:v>
                </c:pt>
                <c:pt idx="8" formatCode="General">
                  <c:v>1.8372000000000001E-4</c:v>
                </c:pt>
                <c:pt idx="9" formatCode="General">
                  <c:v>2.0712000000000001E-4</c:v>
                </c:pt>
                <c:pt idx="10" formatCode="General">
                  <c:v>2.3085E-4</c:v>
                </c:pt>
                <c:pt idx="11" formatCode="General">
                  <c:v>2.5318999999999998E-4</c:v>
                </c:pt>
                <c:pt idx="12" formatCode="General">
                  <c:v>2.7826000000000001E-4</c:v>
                </c:pt>
                <c:pt idx="13" formatCode="General">
                  <c:v>3.0204E-4</c:v>
                </c:pt>
                <c:pt idx="14" formatCode="General">
                  <c:v>3.2549E-4</c:v>
                </c:pt>
                <c:pt idx="15" formatCode="General">
                  <c:v>3.4744000000000002E-4</c:v>
                </c:pt>
                <c:pt idx="16" formatCode="General">
                  <c:v>3.7052999999999999E-4</c:v>
                </c:pt>
                <c:pt idx="17" formatCode="General">
                  <c:v>3.9638E-4</c:v>
                </c:pt>
                <c:pt idx="18" formatCode="General">
                  <c:v>4.1867E-4</c:v>
                </c:pt>
                <c:pt idx="19" formatCode="General">
                  <c:v>4.4262000000000001E-4</c:v>
                </c:pt>
                <c:pt idx="20" formatCode="General">
                  <c:v>4.6605000000000003E-4</c:v>
                </c:pt>
                <c:pt idx="21" formatCode="General">
                  <c:v>4.9089999999999995E-4</c:v>
                </c:pt>
                <c:pt idx="22" formatCode="General">
                  <c:v>5.1393999999999995E-4</c:v>
                </c:pt>
                <c:pt idx="23" formatCode="General">
                  <c:v>5.3837000000000004E-4</c:v>
                </c:pt>
                <c:pt idx="24" formatCode="General">
                  <c:v>5.6263999999999999E-4</c:v>
                </c:pt>
                <c:pt idx="25" formatCode="General">
                  <c:v>5.8682000000000005E-4</c:v>
                </c:pt>
                <c:pt idx="26" formatCode="General">
                  <c:v>6.0974E-4</c:v>
                </c:pt>
                <c:pt idx="27" formatCode="General">
                  <c:v>6.3358000000000002E-4</c:v>
                </c:pt>
                <c:pt idx="28" formatCode="General">
                  <c:v>6.5872000000000001E-4</c:v>
                </c:pt>
                <c:pt idx="29" formatCode="General">
                  <c:v>6.8263999999999998E-4</c:v>
                </c:pt>
                <c:pt idx="30" formatCode="General">
                  <c:v>7.0642000000000003E-4</c:v>
                </c:pt>
                <c:pt idx="31" formatCode="General">
                  <c:v>7.3183000000000005E-4</c:v>
                </c:pt>
                <c:pt idx="32" formatCode="General">
                  <c:v>7.5588000000000001E-4</c:v>
                </c:pt>
                <c:pt idx="33" formatCode="General">
                  <c:v>7.8014999999999996E-4</c:v>
                </c:pt>
                <c:pt idx="34" formatCode="General">
                  <c:v>8.0475000000000002E-4</c:v>
                </c:pt>
                <c:pt idx="35" formatCode="General">
                  <c:v>8.2852999999999996E-4</c:v>
                </c:pt>
                <c:pt idx="36" formatCode="General">
                  <c:v>8.5393000000000003E-4</c:v>
                </c:pt>
                <c:pt idx="37" formatCode="General">
                  <c:v>8.7927999999999997E-4</c:v>
                </c:pt>
                <c:pt idx="38" formatCode="General">
                  <c:v>9.0463000000000002E-4</c:v>
                </c:pt>
                <c:pt idx="39" formatCode="General">
                  <c:v>9.2964999999999996E-4</c:v>
                </c:pt>
                <c:pt idx="40" formatCode="General">
                  <c:v>9.5569999999999997E-4</c:v>
                </c:pt>
                <c:pt idx="41" formatCode="General">
                  <c:v>9.801600000000001E-4</c:v>
                </c:pt>
                <c:pt idx="42" formatCode="General">
                  <c:v>1.0047999999999999E-3</c:v>
                </c:pt>
                <c:pt idx="43" formatCode="General">
                  <c:v>1.0315000000000001E-3</c:v>
                </c:pt>
                <c:pt idx="44" formatCode="General">
                  <c:v>1.0563E-3</c:v>
                </c:pt>
                <c:pt idx="45" formatCode="General">
                  <c:v>1.0807E-3</c:v>
                </c:pt>
                <c:pt idx="46" formatCode="General">
                  <c:v>1.1057E-3</c:v>
                </c:pt>
                <c:pt idx="47" formatCode="General">
                  <c:v>1.1280000000000001E-3</c:v>
                </c:pt>
                <c:pt idx="48" formatCode="General">
                  <c:v>1.1524E-3</c:v>
                </c:pt>
                <c:pt idx="49" formatCode="General">
                  <c:v>1.1751000000000001E-3</c:v>
                </c:pt>
                <c:pt idx="50" formatCode="General">
                  <c:v>1.1965000000000001E-3</c:v>
                </c:pt>
                <c:pt idx="51" formatCode="General">
                  <c:v>1.2185E-3</c:v>
                </c:pt>
                <c:pt idx="52" formatCode="General">
                  <c:v>1.2413000000000001E-3</c:v>
                </c:pt>
                <c:pt idx="53" formatCode="General">
                  <c:v>1.2666999999999999E-3</c:v>
                </c:pt>
                <c:pt idx="54" formatCode="General">
                  <c:v>1.2909E-3</c:v>
                </c:pt>
                <c:pt idx="55" formatCode="General">
                  <c:v>1.3163999999999999E-3</c:v>
                </c:pt>
                <c:pt idx="56" formatCode="General">
                  <c:v>1.3406E-3</c:v>
                </c:pt>
                <c:pt idx="57" formatCode="General">
                  <c:v>1.3669999999999999E-3</c:v>
                </c:pt>
                <c:pt idx="58" formatCode="General">
                  <c:v>1.3944000000000001E-3</c:v>
                </c:pt>
                <c:pt idx="59" formatCode="General">
                  <c:v>1.4199E-3</c:v>
                </c:pt>
                <c:pt idx="60" formatCode="General">
                  <c:v>1.4457999999999999E-3</c:v>
                </c:pt>
                <c:pt idx="61" formatCode="General">
                  <c:v>1.4702999999999999E-3</c:v>
                </c:pt>
                <c:pt idx="62" formatCode="General">
                  <c:v>1.4898999999999999E-3</c:v>
                </c:pt>
                <c:pt idx="63" formatCode="General">
                  <c:v>1.4931E-3</c:v>
                </c:pt>
                <c:pt idx="64" formatCode="General">
                  <c:v>1.4243999999999999E-3</c:v>
                </c:pt>
                <c:pt idx="65" formatCode="General">
                  <c:v>2.2755E-4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4C-4675-B905-65C106BA69DD}"/>
            </c:ext>
          </c:extLst>
        </c:ser>
        <c:ser>
          <c:idx val="8"/>
          <c:order val="8"/>
          <c:tx>
            <c:strRef>
              <c:f>'tahy DIC'!$DD$1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DIC'!$DD$2:$DD$67</c:f>
              <c:numCache>
                <c:formatCode>0.00E+00</c:formatCode>
                <c:ptCount val="66"/>
                <c:pt idx="0">
                  <c:v>-5.8835999999999996E-19</c:v>
                </c:pt>
                <c:pt idx="1">
                  <c:v>2.3326E-5</c:v>
                </c:pt>
                <c:pt idx="2">
                  <c:v>4.4079000000000003E-5</c:v>
                </c:pt>
                <c:pt idx="3">
                  <c:v>6.4467999999999993E-5</c:v>
                </c:pt>
                <c:pt idx="4">
                  <c:v>8.6426000000000002E-5</c:v>
                </c:pt>
                <c:pt idx="5" formatCode="General">
                  <c:v>1.0789E-4</c:v>
                </c:pt>
                <c:pt idx="6" formatCode="General">
                  <c:v>1.2941999999999999E-4</c:v>
                </c:pt>
                <c:pt idx="7" formatCode="General">
                  <c:v>1.5406999999999999E-4</c:v>
                </c:pt>
                <c:pt idx="8" formatCode="General">
                  <c:v>1.7553999999999999E-4</c:v>
                </c:pt>
                <c:pt idx="9" formatCode="General">
                  <c:v>1.9751E-4</c:v>
                </c:pt>
                <c:pt idx="10" formatCode="General">
                  <c:v>2.2020000000000001E-4</c:v>
                </c:pt>
                <c:pt idx="11" formatCode="General">
                  <c:v>2.4142E-4</c:v>
                </c:pt>
                <c:pt idx="12" formatCode="General">
                  <c:v>2.6561999999999999E-4</c:v>
                </c:pt>
                <c:pt idx="13" formatCode="General">
                  <c:v>2.8849000000000002E-4</c:v>
                </c:pt>
                <c:pt idx="14" formatCode="General">
                  <c:v>3.1065999999999998E-4</c:v>
                </c:pt>
                <c:pt idx="15" formatCode="General">
                  <c:v>3.3138999999999998E-4</c:v>
                </c:pt>
                <c:pt idx="16" formatCode="General">
                  <c:v>3.5375000000000001E-4</c:v>
                </c:pt>
                <c:pt idx="17" formatCode="General">
                  <c:v>3.7792000000000001E-4</c:v>
                </c:pt>
                <c:pt idx="18" formatCode="General">
                  <c:v>3.9953999999999999E-4</c:v>
                </c:pt>
                <c:pt idx="19" formatCode="General">
                  <c:v>4.2265E-4</c:v>
                </c:pt>
                <c:pt idx="20" formatCode="General">
                  <c:v>4.4483000000000001E-4</c:v>
                </c:pt>
                <c:pt idx="21" formatCode="General">
                  <c:v>4.6796000000000001E-4</c:v>
                </c:pt>
                <c:pt idx="22" formatCode="General">
                  <c:v>4.9005000000000001E-4</c:v>
                </c:pt>
                <c:pt idx="23" formatCode="General">
                  <c:v>5.1334000000000004E-4</c:v>
                </c:pt>
                <c:pt idx="24" formatCode="General">
                  <c:v>5.3664999999999995E-4</c:v>
                </c:pt>
                <c:pt idx="25" formatCode="General">
                  <c:v>5.5997999999999996E-4</c:v>
                </c:pt>
                <c:pt idx="26" formatCode="General">
                  <c:v>5.8146999999999995E-4</c:v>
                </c:pt>
                <c:pt idx="27" formatCode="General">
                  <c:v>6.0433000000000004E-4</c:v>
                </c:pt>
                <c:pt idx="28" formatCode="General">
                  <c:v>6.2812000000000002E-4</c:v>
                </c:pt>
                <c:pt idx="29" formatCode="General">
                  <c:v>6.5078E-4</c:v>
                </c:pt>
                <c:pt idx="30" formatCode="General">
                  <c:v>6.7341999999999999E-4</c:v>
                </c:pt>
                <c:pt idx="31" formatCode="General">
                  <c:v>6.9795999999999996E-4</c:v>
                </c:pt>
                <c:pt idx="32" formatCode="General">
                  <c:v>7.2048000000000001E-4</c:v>
                </c:pt>
                <c:pt idx="33" formatCode="General">
                  <c:v>7.4377999999999998E-4</c:v>
                </c:pt>
                <c:pt idx="34" formatCode="General">
                  <c:v>7.6745000000000003E-4</c:v>
                </c:pt>
                <c:pt idx="35" formatCode="General">
                  <c:v>7.8989000000000001E-4</c:v>
                </c:pt>
                <c:pt idx="36" formatCode="General">
                  <c:v>8.1408000000000001E-4</c:v>
                </c:pt>
                <c:pt idx="37" formatCode="General">
                  <c:v>8.3836999999999996E-4</c:v>
                </c:pt>
                <c:pt idx="38" formatCode="General">
                  <c:v>8.6249000000000004E-4</c:v>
                </c:pt>
                <c:pt idx="39" formatCode="General">
                  <c:v>8.8668000000000004E-4</c:v>
                </c:pt>
                <c:pt idx="40" formatCode="General">
                  <c:v>9.1116999999999999E-4</c:v>
                </c:pt>
                <c:pt idx="41" formatCode="General">
                  <c:v>9.3419E-4</c:v>
                </c:pt>
                <c:pt idx="42" formatCode="General">
                  <c:v>9.5797999999999999E-4</c:v>
                </c:pt>
                <c:pt idx="43" formatCode="General">
                  <c:v>9.8380999999999989E-4</c:v>
                </c:pt>
                <c:pt idx="44" formatCode="General">
                  <c:v>1.0070000000000001E-3</c:v>
                </c:pt>
                <c:pt idx="45" formatCode="General">
                  <c:v>1.0302E-3</c:v>
                </c:pt>
                <c:pt idx="46" formatCode="General">
                  <c:v>1.0537999999999999E-3</c:v>
                </c:pt>
                <c:pt idx="47" formatCode="General">
                  <c:v>1.0747E-3</c:v>
                </c:pt>
                <c:pt idx="48" formatCode="General">
                  <c:v>1.098E-3</c:v>
                </c:pt>
                <c:pt idx="49" formatCode="General">
                  <c:v>1.1192000000000001E-3</c:v>
                </c:pt>
                <c:pt idx="50" formatCode="General">
                  <c:v>1.1398999999999999E-3</c:v>
                </c:pt>
                <c:pt idx="51" formatCode="General">
                  <c:v>1.1608E-3</c:v>
                </c:pt>
                <c:pt idx="52" formatCode="General">
                  <c:v>1.1820999999999999E-3</c:v>
                </c:pt>
                <c:pt idx="53" formatCode="General">
                  <c:v>1.2064000000000001E-3</c:v>
                </c:pt>
                <c:pt idx="54" formatCode="General">
                  <c:v>1.2289E-3</c:v>
                </c:pt>
                <c:pt idx="55" formatCode="General">
                  <c:v>1.2532999999999999E-3</c:v>
                </c:pt>
                <c:pt idx="56" formatCode="General">
                  <c:v>1.276E-3</c:v>
                </c:pt>
                <c:pt idx="57" formatCode="General">
                  <c:v>1.3009E-3</c:v>
                </c:pt>
                <c:pt idx="58" formatCode="General">
                  <c:v>1.3263999999999999E-3</c:v>
                </c:pt>
                <c:pt idx="59" formatCode="General">
                  <c:v>1.3504000000000001E-3</c:v>
                </c:pt>
                <c:pt idx="60" formatCode="General">
                  <c:v>1.3743E-3</c:v>
                </c:pt>
                <c:pt idx="61" formatCode="General">
                  <c:v>1.3967999999999999E-3</c:v>
                </c:pt>
                <c:pt idx="62" formatCode="General">
                  <c:v>1.4113000000000001E-3</c:v>
                </c:pt>
                <c:pt idx="63" formatCode="General">
                  <c:v>1.4062E-3</c:v>
                </c:pt>
                <c:pt idx="64" formatCode="General">
                  <c:v>1.3190000000000001E-3</c:v>
                </c:pt>
                <c:pt idx="65" formatCode="General">
                  <c:v>1.7378000000000001E-4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4C-4675-B905-65C106BA69DD}"/>
            </c:ext>
          </c:extLst>
        </c:ser>
        <c:ser>
          <c:idx val="9"/>
          <c:order val="9"/>
          <c:tx>
            <c:strRef>
              <c:f>'tahy DIC'!$DE$1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DIC'!$DE$2:$DE$67</c:f>
              <c:numCache>
                <c:formatCode>0.00E+00</c:formatCode>
                <c:ptCount val="66"/>
                <c:pt idx="0">
                  <c:v>-6.4638000000000002E-19</c:v>
                </c:pt>
                <c:pt idx="1">
                  <c:v>2.1916000000000002E-5</c:v>
                </c:pt>
                <c:pt idx="2">
                  <c:v>4.2308999999999998E-5</c:v>
                </c:pt>
                <c:pt idx="3">
                  <c:v>6.1146E-5</c:v>
                </c:pt>
                <c:pt idx="4">
                  <c:v>8.2389E-5</c:v>
                </c:pt>
                <c:pt idx="5" formatCode="General">
                  <c:v>1.0265E-4</c:v>
                </c:pt>
                <c:pt idx="6" formatCode="General">
                  <c:v>1.2352000000000001E-4</c:v>
                </c:pt>
                <c:pt idx="7" formatCode="General">
                  <c:v>1.4694999999999999E-4</c:v>
                </c:pt>
                <c:pt idx="8" formatCode="General">
                  <c:v>1.6756E-4</c:v>
                </c:pt>
                <c:pt idx="9" formatCode="General">
                  <c:v>1.8802000000000001E-4</c:v>
                </c:pt>
                <c:pt idx="10" formatCode="General">
                  <c:v>2.1000000000000001E-4</c:v>
                </c:pt>
                <c:pt idx="11" formatCode="General">
                  <c:v>2.3002999999999999E-4</c:v>
                </c:pt>
                <c:pt idx="12" formatCode="General">
                  <c:v>2.5332000000000002E-4</c:v>
                </c:pt>
                <c:pt idx="13" formatCode="General">
                  <c:v>2.7525999999999999E-4</c:v>
                </c:pt>
                <c:pt idx="14" formatCode="General">
                  <c:v>2.9594000000000002E-4</c:v>
                </c:pt>
                <c:pt idx="15" formatCode="General">
                  <c:v>3.1576999999999999E-4</c:v>
                </c:pt>
                <c:pt idx="16" formatCode="General">
                  <c:v>3.3645000000000002E-4</c:v>
                </c:pt>
                <c:pt idx="17" formatCode="General">
                  <c:v>3.6016999999999999E-4</c:v>
                </c:pt>
                <c:pt idx="18" formatCode="General">
                  <c:v>3.8068999999999999E-4</c:v>
                </c:pt>
                <c:pt idx="19" formatCode="General">
                  <c:v>4.0266999999999999E-4</c:v>
                </c:pt>
                <c:pt idx="20" formatCode="General">
                  <c:v>4.2384999999999998E-4</c:v>
                </c:pt>
                <c:pt idx="21" formatCode="General">
                  <c:v>4.4592999999999998E-4</c:v>
                </c:pt>
                <c:pt idx="22" formatCode="General">
                  <c:v>4.6695999999999999E-4</c:v>
                </c:pt>
                <c:pt idx="23" formatCode="General">
                  <c:v>4.8908000000000003E-4</c:v>
                </c:pt>
                <c:pt idx="24" formatCode="General">
                  <c:v>5.1108999999999996E-4</c:v>
                </c:pt>
                <c:pt idx="25" formatCode="General">
                  <c:v>5.3344000000000004E-4</c:v>
                </c:pt>
                <c:pt idx="26" formatCode="General">
                  <c:v>5.5418999999999998E-4</c:v>
                </c:pt>
                <c:pt idx="27" formatCode="General">
                  <c:v>5.7589000000000002E-4</c:v>
                </c:pt>
                <c:pt idx="28" formatCode="General">
                  <c:v>5.9847999999999998E-4</c:v>
                </c:pt>
                <c:pt idx="29" formatCode="General">
                  <c:v>6.2012999999999999E-4</c:v>
                </c:pt>
                <c:pt idx="30" formatCode="General">
                  <c:v>6.4196999999999995E-4</c:v>
                </c:pt>
                <c:pt idx="31" formatCode="General">
                  <c:v>6.6496999999999997E-4</c:v>
                </c:pt>
                <c:pt idx="32" formatCode="General">
                  <c:v>6.8654999999999996E-4</c:v>
                </c:pt>
                <c:pt idx="33" formatCode="General">
                  <c:v>7.0861999999999997E-4</c:v>
                </c:pt>
                <c:pt idx="34" formatCode="General">
                  <c:v>7.3143000000000004E-4</c:v>
                </c:pt>
                <c:pt idx="35" formatCode="General">
                  <c:v>7.5268000000000004E-4</c:v>
                </c:pt>
                <c:pt idx="36" formatCode="General">
                  <c:v>7.7594999999999997E-4</c:v>
                </c:pt>
                <c:pt idx="37" formatCode="General">
                  <c:v>7.9865000000000003E-4</c:v>
                </c:pt>
                <c:pt idx="38" formatCode="General">
                  <c:v>8.2178999999999998E-4</c:v>
                </c:pt>
                <c:pt idx="39" formatCode="General">
                  <c:v>8.4411000000000002E-4</c:v>
                </c:pt>
                <c:pt idx="40" formatCode="General">
                  <c:v>8.6759999999999995E-4</c:v>
                </c:pt>
                <c:pt idx="41" formatCode="General">
                  <c:v>8.8988999999999995E-4</c:v>
                </c:pt>
                <c:pt idx="42" formatCode="General">
                  <c:v>9.1235999999999997E-4</c:v>
                </c:pt>
                <c:pt idx="43" formatCode="General">
                  <c:v>9.3703000000000005E-4</c:v>
                </c:pt>
                <c:pt idx="44" formatCode="General">
                  <c:v>9.5934000000000004E-4</c:v>
                </c:pt>
                <c:pt idx="45" formatCode="General">
                  <c:v>9.8060000000000009E-4</c:v>
                </c:pt>
                <c:pt idx="46" formatCode="General">
                  <c:v>1.0032999999999999E-3</c:v>
                </c:pt>
                <c:pt idx="47" formatCode="General">
                  <c:v>1.0231000000000001E-3</c:v>
                </c:pt>
                <c:pt idx="48" formatCode="General">
                  <c:v>1.0456E-3</c:v>
                </c:pt>
                <c:pt idx="49" formatCode="General">
                  <c:v>1.0656999999999999E-3</c:v>
                </c:pt>
                <c:pt idx="50" formatCode="General">
                  <c:v>1.0854E-3</c:v>
                </c:pt>
                <c:pt idx="51" formatCode="General">
                  <c:v>1.1046999999999999E-3</c:v>
                </c:pt>
                <c:pt idx="52" formatCode="General">
                  <c:v>1.1251E-3</c:v>
                </c:pt>
                <c:pt idx="53" formatCode="General">
                  <c:v>1.1483000000000001E-3</c:v>
                </c:pt>
                <c:pt idx="54" formatCode="General">
                  <c:v>1.1697999999999999E-3</c:v>
                </c:pt>
                <c:pt idx="55" formatCode="General">
                  <c:v>1.1926E-3</c:v>
                </c:pt>
                <c:pt idx="56" formatCode="General">
                  <c:v>1.2141000000000001E-3</c:v>
                </c:pt>
                <c:pt idx="57" formatCode="General">
                  <c:v>1.2375999999999999E-3</c:v>
                </c:pt>
                <c:pt idx="58" formatCode="General">
                  <c:v>1.2616999999999999E-3</c:v>
                </c:pt>
                <c:pt idx="59" formatCode="General">
                  <c:v>1.2846999999999999E-3</c:v>
                </c:pt>
                <c:pt idx="60" formatCode="General">
                  <c:v>1.307E-3</c:v>
                </c:pt>
                <c:pt idx="61" formatCode="General">
                  <c:v>1.3269E-3</c:v>
                </c:pt>
                <c:pt idx="62" formatCode="General">
                  <c:v>1.3404000000000001E-3</c:v>
                </c:pt>
                <c:pt idx="63" formatCode="General">
                  <c:v>1.333E-3</c:v>
                </c:pt>
                <c:pt idx="64" formatCode="General">
                  <c:v>1.23E-3</c:v>
                </c:pt>
                <c:pt idx="65">
                  <c:v>8.3385000000000002E-5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4C-4675-B905-65C106BA69DD}"/>
            </c:ext>
          </c:extLst>
        </c:ser>
        <c:ser>
          <c:idx val="10"/>
          <c:order val="10"/>
          <c:tx>
            <c:strRef>
              <c:f>'tahy DIC'!$DF$1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DIC'!$DF$2:$DF$67</c:f>
              <c:numCache>
                <c:formatCode>0.00E+00</c:formatCode>
                <c:ptCount val="66"/>
                <c:pt idx="0">
                  <c:v>-4.4057E-19</c:v>
                </c:pt>
                <c:pt idx="1">
                  <c:v>1.9698E-5</c:v>
                </c:pt>
                <c:pt idx="2">
                  <c:v>3.8041999999999999E-5</c:v>
                </c:pt>
                <c:pt idx="3">
                  <c:v>5.4911999999999999E-5</c:v>
                </c:pt>
                <c:pt idx="4">
                  <c:v>7.3534000000000004E-5</c:v>
                </c:pt>
                <c:pt idx="5">
                  <c:v>9.2070000000000004E-5</c:v>
                </c:pt>
                <c:pt idx="6" formatCode="General">
                  <c:v>1.1024E-4</c:v>
                </c:pt>
                <c:pt idx="7" formatCode="General">
                  <c:v>1.3129E-4</c:v>
                </c:pt>
                <c:pt idx="8" formatCode="General">
                  <c:v>1.4961E-4</c:v>
                </c:pt>
                <c:pt idx="9" formatCode="General">
                  <c:v>1.6815999999999999E-4</c:v>
                </c:pt>
                <c:pt idx="10" formatCode="General">
                  <c:v>1.8777E-4</c:v>
                </c:pt>
                <c:pt idx="11" formatCode="General">
                  <c:v>2.0578999999999999E-4</c:v>
                </c:pt>
                <c:pt idx="12" formatCode="General">
                  <c:v>2.2672999999999999E-4</c:v>
                </c:pt>
                <c:pt idx="13" formatCode="General">
                  <c:v>2.4665000000000001E-4</c:v>
                </c:pt>
                <c:pt idx="14" formatCode="General">
                  <c:v>2.6475000000000001E-4</c:v>
                </c:pt>
                <c:pt idx="15" formatCode="General">
                  <c:v>2.8250999999999998E-4</c:v>
                </c:pt>
                <c:pt idx="16" formatCode="General">
                  <c:v>3.0085000000000002E-4</c:v>
                </c:pt>
                <c:pt idx="17" formatCode="General">
                  <c:v>3.2253000000000002E-4</c:v>
                </c:pt>
                <c:pt idx="18" formatCode="General">
                  <c:v>3.4047E-4</c:v>
                </c:pt>
                <c:pt idx="19" formatCode="General">
                  <c:v>3.6038999999999998E-4</c:v>
                </c:pt>
                <c:pt idx="20" formatCode="General">
                  <c:v>3.7913999999999998E-4</c:v>
                </c:pt>
                <c:pt idx="21" formatCode="General">
                  <c:v>3.9887000000000001E-4</c:v>
                </c:pt>
                <c:pt idx="22" formatCode="General">
                  <c:v>4.1785999999999999E-4</c:v>
                </c:pt>
                <c:pt idx="23" formatCode="General">
                  <c:v>4.3766999999999998E-4</c:v>
                </c:pt>
                <c:pt idx="24" formatCode="General">
                  <c:v>4.5707000000000001E-4</c:v>
                </c:pt>
                <c:pt idx="25" formatCode="General">
                  <c:v>4.7729000000000001E-4</c:v>
                </c:pt>
                <c:pt idx="26" formatCode="General">
                  <c:v>4.9571000000000001E-4</c:v>
                </c:pt>
                <c:pt idx="27" formatCode="General">
                  <c:v>5.1531999999999999E-4</c:v>
                </c:pt>
                <c:pt idx="28" formatCode="General">
                  <c:v>5.3558999999999996E-4</c:v>
                </c:pt>
                <c:pt idx="29" formatCode="General">
                  <c:v>5.5460999999999998E-4</c:v>
                </c:pt>
                <c:pt idx="30" formatCode="General">
                  <c:v>5.7415999999999999E-4</c:v>
                </c:pt>
                <c:pt idx="31" formatCode="General">
                  <c:v>5.9462999999999996E-4</c:v>
                </c:pt>
                <c:pt idx="32" formatCode="General">
                  <c:v>6.1423000000000001E-4</c:v>
                </c:pt>
                <c:pt idx="33" formatCode="General">
                  <c:v>6.3387000000000003E-4</c:v>
                </c:pt>
                <c:pt idx="34" formatCode="General">
                  <c:v>6.5393000000000005E-4</c:v>
                </c:pt>
                <c:pt idx="35" formatCode="General">
                  <c:v>6.7327999999999995E-4</c:v>
                </c:pt>
                <c:pt idx="36" formatCode="General">
                  <c:v>6.9351999999999999E-4</c:v>
                </c:pt>
                <c:pt idx="37" formatCode="General">
                  <c:v>7.1392000000000005E-4</c:v>
                </c:pt>
                <c:pt idx="38" formatCode="General">
                  <c:v>7.3494999999999995E-4</c:v>
                </c:pt>
                <c:pt idx="39" formatCode="General">
                  <c:v>7.5489000000000003E-4</c:v>
                </c:pt>
                <c:pt idx="40" formatCode="General">
                  <c:v>7.7558E-4</c:v>
                </c:pt>
                <c:pt idx="41" formatCode="General">
                  <c:v>7.9544000000000001E-4</c:v>
                </c:pt>
                <c:pt idx="42" formatCode="General">
                  <c:v>8.1539999999999998E-4</c:v>
                </c:pt>
                <c:pt idx="43" formatCode="General">
                  <c:v>8.3776E-4</c:v>
                </c:pt>
                <c:pt idx="44" formatCode="General">
                  <c:v>8.5711000000000001E-4</c:v>
                </c:pt>
                <c:pt idx="45" formatCode="General">
                  <c:v>8.7670000000000001E-4</c:v>
                </c:pt>
                <c:pt idx="46" formatCode="General">
                  <c:v>8.9654000000000003E-4</c:v>
                </c:pt>
                <c:pt idx="47" formatCode="General">
                  <c:v>9.1412999999999998E-4</c:v>
                </c:pt>
                <c:pt idx="48" formatCode="General">
                  <c:v>9.3389000000000005E-4</c:v>
                </c:pt>
                <c:pt idx="49" formatCode="General">
                  <c:v>9.5169000000000004E-4</c:v>
                </c:pt>
                <c:pt idx="50" formatCode="General">
                  <c:v>9.6918000000000004E-4</c:v>
                </c:pt>
                <c:pt idx="51" formatCode="General">
                  <c:v>9.8633000000000011E-4</c:v>
                </c:pt>
                <c:pt idx="52" formatCode="General">
                  <c:v>1.0041E-3</c:v>
                </c:pt>
                <c:pt idx="53" formatCode="General">
                  <c:v>1.0245E-3</c:v>
                </c:pt>
                <c:pt idx="54" formatCode="General">
                  <c:v>1.0434000000000001E-3</c:v>
                </c:pt>
                <c:pt idx="55" formatCode="General">
                  <c:v>1.0640000000000001E-3</c:v>
                </c:pt>
                <c:pt idx="56" formatCode="General">
                  <c:v>1.0826E-3</c:v>
                </c:pt>
                <c:pt idx="57" formatCode="General">
                  <c:v>1.1034E-3</c:v>
                </c:pt>
                <c:pt idx="58" formatCode="General">
                  <c:v>1.1241999999999999E-3</c:v>
                </c:pt>
                <c:pt idx="59" formatCode="General">
                  <c:v>1.1433000000000001E-3</c:v>
                </c:pt>
                <c:pt idx="60" formatCode="General">
                  <c:v>1.1626E-3</c:v>
                </c:pt>
                <c:pt idx="61" formatCode="General">
                  <c:v>1.1797000000000001E-3</c:v>
                </c:pt>
                <c:pt idx="62" formatCode="General">
                  <c:v>1.1904000000000001E-3</c:v>
                </c:pt>
                <c:pt idx="63" formatCode="General">
                  <c:v>1.1795E-3</c:v>
                </c:pt>
                <c:pt idx="64" formatCode="General">
                  <c:v>1.0732999999999999E-3</c:v>
                </c:pt>
                <c:pt idx="65">
                  <c:v>4.9941999999999997E-5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4C-4675-B905-65C106BA69DD}"/>
            </c:ext>
          </c:extLst>
        </c:ser>
        <c:ser>
          <c:idx val="11"/>
          <c:order val="11"/>
          <c:tx>
            <c:strRef>
              <c:f>'tahy DIC'!$DG$1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DIC'!$DG$2:$DG$67</c:f>
              <c:numCache>
                <c:formatCode>0.00E+00</c:formatCode>
                <c:ptCount val="66"/>
                <c:pt idx="0">
                  <c:v>3.0974999999999999E-20</c:v>
                </c:pt>
                <c:pt idx="1">
                  <c:v>1.789E-5</c:v>
                </c:pt>
                <c:pt idx="2">
                  <c:v>3.3454000000000002E-5</c:v>
                </c:pt>
                <c:pt idx="3">
                  <c:v>4.8847000000000002E-5</c:v>
                </c:pt>
                <c:pt idx="4">
                  <c:v>6.5174999999999999E-5</c:v>
                </c:pt>
                <c:pt idx="5">
                  <c:v>8.2304000000000003E-5</c:v>
                </c:pt>
                <c:pt idx="6">
                  <c:v>9.8018999999999998E-5</c:v>
                </c:pt>
                <c:pt idx="7" formatCode="General">
                  <c:v>1.1681E-4</c:v>
                </c:pt>
                <c:pt idx="8" formatCode="General">
                  <c:v>1.3316000000000001E-4</c:v>
                </c:pt>
                <c:pt idx="9" formatCode="General">
                  <c:v>1.4974000000000001E-4</c:v>
                </c:pt>
                <c:pt idx="10" formatCode="General">
                  <c:v>1.6736E-4</c:v>
                </c:pt>
                <c:pt idx="11" formatCode="General">
                  <c:v>1.8353E-4</c:v>
                </c:pt>
                <c:pt idx="12" formatCode="General">
                  <c:v>2.0185E-4</c:v>
                </c:pt>
                <c:pt idx="13" formatCode="General">
                  <c:v>2.1943E-4</c:v>
                </c:pt>
                <c:pt idx="14" formatCode="General">
                  <c:v>2.3525999999999999E-4</c:v>
                </c:pt>
                <c:pt idx="15" formatCode="General">
                  <c:v>2.5153000000000003E-4</c:v>
                </c:pt>
                <c:pt idx="16" formatCode="General">
                  <c:v>2.6753999999999998E-4</c:v>
                </c:pt>
                <c:pt idx="17" formatCode="General">
                  <c:v>2.8729E-4</c:v>
                </c:pt>
                <c:pt idx="18" formatCode="General">
                  <c:v>3.0290999999999998E-4</c:v>
                </c:pt>
                <c:pt idx="19" formatCode="General">
                  <c:v>3.2032000000000002E-4</c:v>
                </c:pt>
                <c:pt idx="20" formatCode="General">
                  <c:v>3.3693999999999998E-4</c:v>
                </c:pt>
                <c:pt idx="21" formatCode="General">
                  <c:v>3.5472999999999999E-4</c:v>
                </c:pt>
                <c:pt idx="22" formatCode="General">
                  <c:v>3.7176E-4</c:v>
                </c:pt>
                <c:pt idx="23" formatCode="General">
                  <c:v>3.8928999999999998E-4</c:v>
                </c:pt>
                <c:pt idx="24" formatCode="General">
                  <c:v>4.0586000000000002E-4</c:v>
                </c:pt>
                <c:pt idx="25" formatCode="General">
                  <c:v>4.2443E-4</c:v>
                </c:pt>
                <c:pt idx="26" formatCode="General">
                  <c:v>4.4024999999999999E-4</c:v>
                </c:pt>
                <c:pt idx="27" formatCode="General">
                  <c:v>4.5813000000000001E-4</c:v>
                </c:pt>
                <c:pt idx="28" formatCode="General">
                  <c:v>4.7587999999999998E-4</c:v>
                </c:pt>
                <c:pt idx="29" formatCode="General">
                  <c:v>4.9264999999999997E-4</c:v>
                </c:pt>
                <c:pt idx="30" formatCode="General">
                  <c:v>5.1015999999999995E-4</c:v>
                </c:pt>
                <c:pt idx="31" formatCode="General">
                  <c:v>5.2839E-4</c:v>
                </c:pt>
                <c:pt idx="32" formatCode="General">
                  <c:v>5.4531999999999996E-4</c:v>
                </c:pt>
                <c:pt idx="33" formatCode="General">
                  <c:v>5.6300000000000002E-4</c:v>
                </c:pt>
                <c:pt idx="34" formatCode="General">
                  <c:v>5.8146000000000001E-4</c:v>
                </c:pt>
                <c:pt idx="35" formatCode="General">
                  <c:v>5.9800999999999995E-4</c:v>
                </c:pt>
                <c:pt idx="36" formatCode="General">
                  <c:v>6.1587000000000002E-4</c:v>
                </c:pt>
                <c:pt idx="37" formatCode="General">
                  <c:v>6.3382E-4</c:v>
                </c:pt>
                <c:pt idx="38" formatCode="General">
                  <c:v>6.5275999999999995E-4</c:v>
                </c:pt>
                <c:pt idx="39" formatCode="General">
                  <c:v>6.7100000000000005E-4</c:v>
                </c:pt>
                <c:pt idx="40" formatCode="General">
                  <c:v>6.891E-4</c:v>
                </c:pt>
                <c:pt idx="41" formatCode="General">
                  <c:v>7.0662000000000003E-4</c:v>
                </c:pt>
                <c:pt idx="42" formatCode="General">
                  <c:v>7.2386E-4</c:v>
                </c:pt>
                <c:pt idx="43" formatCode="General">
                  <c:v>7.4405000000000001E-4</c:v>
                </c:pt>
                <c:pt idx="44" formatCode="General">
                  <c:v>7.6174000000000001E-4</c:v>
                </c:pt>
                <c:pt idx="45" formatCode="General">
                  <c:v>7.7853999999999998E-4</c:v>
                </c:pt>
                <c:pt idx="46" formatCode="General">
                  <c:v>7.9622000000000004E-4</c:v>
                </c:pt>
                <c:pt idx="47" formatCode="General">
                  <c:v>8.1209999999999995E-4</c:v>
                </c:pt>
                <c:pt idx="48" formatCode="General">
                  <c:v>8.2936000000000001E-4</c:v>
                </c:pt>
                <c:pt idx="49" formatCode="General">
                  <c:v>8.4570000000000001E-4</c:v>
                </c:pt>
                <c:pt idx="50" formatCode="General">
                  <c:v>8.6083000000000004E-4</c:v>
                </c:pt>
                <c:pt idx="51" formatCode="General">
                  <c:v>8.7582999999999997E-4</c:v>
                </c:pt>
                <c:pt idx="52" formatCode="General">
                  <c:v>8.9154999999999996E-4</c:v>
                </c:pt>
                <c:pt idx="53" formatCode="General">
                  <c:v>9.1001000000000005E-4</c:v>
                </c:pt>
                <c:pt idx="54" formatCode="General">
                  <c:v>9.2685E-4</c:v>
                </c:pt>
                <c:pt idx="55" formatCode="General">
                  <c:v>9.4466999999999999E-4</c:v>
                </c:pt>
                <c:pt idx="56" formatCode="General">
                  <c:v>9.6084000000000002E-4</c:v>
                </c:pt>
                <c:pt idx="57" formatCode="General">
                  <c:v>9.7969000000000007E-4</c:v>
                </c:pt>
                <c:pt idx="58" formatCode="General">
                  <c:v>9.9785E-4</c:v>
                </c:pt>
                <c:pt idx="59" formatCode="General">
                  <c:v>1.0150999999999999E-3</c:v>
                </c:pt>
                <c:pt idx="60" formatCode="General">
                  <c:v>1.0309E-3</c:v>
                </c:pt>
                <c:pt idx="61" formatCode="General">
                  <c:v>1.0460000000000001E-3</c:v>
                </c:pt>
                <c:pt idx="62" formatCode="General">
                  <c:v>1.0558E-3</c:v>
                </c:pt>
                <c:pt idx="63" formatCode="General">
                  <c:v>1.0441999999999999E-3</c:v>
                </c:pt>
                <c:pt idx="64" formatCode="General">
                  <c:v>9.4651999999999996E-4</c:v>
                </c:pt>
                <c:pt idx="65">
                  <c:v>4.6366000000000003E-5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4C-4675-B905-65C106BA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70176"/>
        <c:axId val="1798679120"/>
      </c:scatterChart>
      <c:valAx>
        <c:axId val="83117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8679120"/>
        <c:crosses val="autoZero"/>
        <c:crossBetween val="midCat"/>
      </c:valAx>
      <c:valAx>
        <c:axId val="17986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117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89079305564949E-2"/>
          <c:y val="1.5284459435606291E-2"/>
          <c:w val="0.88361091946904136"/>
          <c:h val="0.903073794386444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'tahy DIC'!$CM$99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DIC'!$CM$100:$CM$107</c:f>
              <c:numCache>
                <c:formatCode>General</c:formatCode>
                <c:ptCount val="8"/>
                <c:pt idx="0" formatCode="0.00E+00">
                  <c:v>1.5442000000000001E-17</c:v>
                </c:pt>
                <c:pt idx="1">
                  <c:v>4.7385999999999999E-4</c:v>
                </c:pt>
                <c:pt idx="2">
                  <c:v>9.3150999999999998E-4</c:v>
                </c:pt>
                <c:pt idx="3">
                  <c:v>1.3225000000000001E-3</c:v>
                </c:pt>
                <c:pt idx="4">
                  <c:v>1.7252000000000001E-3</c:v>
                </c:pt>
                <c:pt idx="5">
                  <c:v>2.1059999999999998E-3</c:v>
                </c:pt>
                <c:pt idx="6">
                  <c:v>2.4491999999999999E-3</c:v>
                </c:pt>
                <c:pt idx="7">
                  <c:v>2.7428000000000001E-3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7-4295-9843-5C27A2EF5C3E}"/>
            </c:ext>
          </c:extLst>
        </c:ser>
        <c:ser>
          <c:idx val="1"/>
          <c:order val="1"/>
          <c:tx>
            <c:strRef>
              <c:f>'tahy DIC'!$CN$99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DIC'!$CN$100:$CN$107</c:f>
              <c:numCache>
                <c:formatCode>General</c:formatCode>
                <c:ptCount val="8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B7-4295-9843-5C27A2EF5C3E}"/>
            </c:ext>
          </c:extLst>
        </c:ser>
        <c:ser>
          <c:idx val="2"/>
          <c:order val="2"/>
          <c:tx>
            <c:strRef>
              <c:f>'tahy DIC'!$CO$99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DIC'!$CO$100:$CO$107</c:f>
              <c:numCache>
                <c:formatCode>General</c:formatCode>
                <c:ptCount val="8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B7-4295-9843-5C27A2EF5C3E}"/>
            </c:ext>
          </c:extLst>
        </c:ser>
        <c:ser>
          <c:idx val="3"/>
          <c:order val="3"/>
          <c:tx>
            <c:strRef>
              <c:f>'tahy DIC'!$CP$99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DIC'!$CP$100:$CP$107</c:f>
              <c:numCache>
                <c:formatCode>General</c:formatCode>
                <c:ptCount val="8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B7-4295-9843-5C27A2EF5C3E}"/>
            </c:ext>
          </c:extLst>
        </c:ser>
        <c:ser>
          <c:idx val="4"/>
          <c:order val="4"/>
          <c:tx>
            <c:strRef>
              <c:f>'tahy DIC'!$CQ$99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DIC'!$CQ$100:$CQ$107</c:f>
              <c:numCache>
                <c:formatCode>General</c:formatCode>
                <c:ptCount val="8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B7-4295-9843-5C27A2EF5C3E}"/>
            </c:ext>
          </c:extLst>
        </c:ser>
        <c:ser>
          <c:idx val="5"/>
          <c:order val="5"/>
          <c:tx>
            <c:strRef>
              <c:f>'tahy DIC'!$CR$99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DIC'!$CR$100:$CR$107</c:f>
              <c:numCache>
                <c:formatCode>General</c:formatCode>
                <c:ptCount val="8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B7-4295-9843-5C27A2EF5C3E}"/>
            </c:ext>
          </c:extLst>
        </c:ser>
        <c:ser>
          <c:idx val="6"/>
          <c:order val="6"/>
          <c:tx>
            <c:strRef>
              <c:f>'tahy DIC'!$CS$99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DIC'!$CS$100:$CS$107</c:f>
              <c:numCache>
                <c:formatCode>General</c:formatCode>
                <c:ptCount val="8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B7-4295-9843-5C27A2EF5C3E}"/>
            </c:ext>
          </c:extLst>
        </c:ser>
        <c:ser>
          <c:idx val="7"/>
          <c:order val="7"/>
          <c:tx>
            <c:strRef>
              <c:f>'tahy DIC'!$CT$99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DIC'!$CT$100:$CT$107</c:f>
              <c:numCache>
                <c:formatCode>General</c:formatCode>
                <c:ptCount val="8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B7-4295-9843-5C27A2EF5C3E}"/>
            </c:ext>
          </c:extLst>
        </c:ser>
        <c:ser>
          <c:idx val="8"/>
          <c:order val="8"/>
          <c:tx>
            <c:strRef>
              <c:f>'tahy DIC'!$CU$99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DIC'!$CU$100:$CU$107</c:f>
              <c:numCache>
                <c:formatCode>General</c:formatCode>
                <c:ptCount val="8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7B7-4295-9843-5C27A2EF5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72304"/>
        <c:axId val="1805466992"/>
      </c:scatterChart>
      <c:valAx>
        <c:axId val="210547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05466992"/>
        <c:crosses val="autoZero"/>
        <c:crossBetween val="midCat"/>
      </c:valAx>
      <c:valAx>
        <c:axId val="18054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547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DIC'!$CV$116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DIC'!$CV$117:$CV$136</c:f>
              <c:numCache>
                <c:formatCode>General</c:formatCode>
                <c:ptCount val="20"/>
                <c:pt idx="0" formatCode="0.00E+00">
                  <c:v>2.3076E-18</c:v>
                </c:pt>
                <c:pt idx="1">
                  <c:v>3.2742999999999997E-4</c:v>
                </c:pt>
                <c:pt idx="2">
                  <c:v>6.1275000000000001E-4</c:v>
                </c:pt>
                <c:pt idx="3">
                  <c:v>8.9167999999999995E-4</c:v>
                </c:pt>
                <c:pt idx="4">
                  <c:v>1.2041E-3</c:v>
                </c:pt>
                <c:pt idx="5">
                  <c:v>1.5119E-3</c:v>
                </c:pt>
                <c:pt idx="6">
                  <c:v>1.8087000000000001E-3</c:v>
                </c:pt>
                <c:pt idx="7">
                  <c:v>2.1456000000000001E-3</c:v>
                </c:pt>
                <c:pt idx="8">
                  <c:v>2.4447000000000002E-3</c:v>
                </c:pt>
                <c:pt idx="9">
                  <c:v>2.7640999999999998E-3</c:v>
                </c:pt>
                <c:pt idx="10">
                  <c:v>3.0755000000000001E-3</c:v>
                </c:pt>
                <c:pt idx="11">
                  <c:v>3.3785E-3</c:v>
                </c:pt>
                <c:pt idx="12">
                  <c:v>3.7063999999999999E-3</c:v>
                </c:pt>
                <c:pt idx="13">
                  <c:v>4.019E-3</c:v>
                </c:pt>
                <c:pt idx="14">
                  <c:v>4.3233000000000004E-3</c:v>
                </c:pt>
                <c:pt idx="15">
                  <c:v>4.6293999999999997E-3</c:v>
                </c:pt>
                <c:pt idx="16">
                  <c:v>4.9283E-3</c:v>
                </c:pt>
                <c:pt idx="17">
                  <c:v>5.2795999999999997E-3</c:v>
                </c:pt>
                <c:pt idx="18">
                  <c:v>5.5785000000000001E-3</c:v>
                </c:pt>
                <c:pt idx="19">
                  <c:v>5.9023000000000001E-3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B-49D2-B9D3-BE56368D8744}"/>
            </c:ext>
          </c:extLst>
        </c:ser>
        <c:ser>
          <c:idx val="1"/>
          <c:order val="1"/>
          <c:tx>
            <c:strRef>
              <c:f>'tahy DIC'!$CW$116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DIC'!$CW$117:$CW$136</c:f>
              <c:numCache>
                <c:formatCode>General</c:formatCode>
                <c:ptCount val="20"/>
                <c:pt idx="0" formatCode="0.00E+00">
                  <c:v>2.6515000000000001E-18</c:v>
                </c:pt>
                <c:pt idx="1">
                  <c:v>5.7574999999999998E-4</c:v>
                </c:pt>
                <c:pt idx="2">
                  <c:v>1.0842E-3</c:v>
                </c:pt>
                <c:pt idx="3">
                  <c:v>1.5781E-3</c:v>
                </c:pt>
                <c:pt idx="4">
                  <c:v>2.1312000000000002E-3</c:v>
                </c:pt>
                <c:pt idx="5">
                  <c:v>2.6627E-3</c:v>
                </c:pt>
                <c:pt idx="6">
                  <c:v>3.1825E-3</c:v>
                </c:pt>
                <c:pt idx="7">
                  <c:v>3.7783999999999999E-3</c:v>
                </c:pt>
                <c:pt idx="8">
                  <c:v>4.3019E-3</c:v>
                </c:pt>
                <c:pt idx="9">
                  <c:v>4.8706000000000001E-3</c:v>
                </c:pt>
                <c:pt idx="10">
                  <c:v>5.4213000000000004E-3</c:v>
                </c:pt>
                <c:pt idx="11">
                  <c:v>5.9579000000000003E-3</c:v>
                </c:pt>
                <c:pt idx="12">
                  <c:v>6.5262000000000002E-3</c:v>
                </c:pt>
                <c:pt idx="13">
                  <c:v>7.0857999999999997E-3</c:v>
                </c:pt>
                <c:pt idx="14">
                  <c:v>7.6290000000000004E-3</c:v>
                </c:pt>
                <c:pt idx="15">
                  <c:v>8.1574999999999998E-3</c:v>
                </c:pt>
                <c:pt idx="16">
                  <c:v>8.6922000000000006E-3</c:v>
                </c:pt>
                <c:pt idx="17">
                  <c:v>9.3030000000000005E-3</c:v>
                </c:pt>
                <c:pt idx="18">
                  <c:v>9.8288000000000004E-3</c:v>
                </c:pt>
                <c:pt idx="19">
                  <c:v>1.0399E-2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B-49D2-B9D3-BE56368D8744}"/>
            </c:ext>
          </c:extLst>
        </c:ser>
        <c:ser>
          <c:idx val="2"/>
          <c:order val="2"/>
          <c:tx>
            <c:strRef>
              <c:f>'tahy DIC'!$CX$116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DIC'!$CX$117:$CX$136</c:f>
              <c:numCache>
                <c:formatCode>General</c:formatCode>
                <c:ptCount val="20"/>
                <c:pt idx="0" formatCode="0.00E+00">
                  <c:v>1.1158000000000001E-18</c:v>
                </c:pt>
                <c:pt idx="1">
                  <c:v>5.7313999999999998E-4</c:v>
                </c:pt>
                <c:pt idx="2">
                  <c:v>1.0862000000000001E-3</c:v>
                </c:pt>
                <c:pt idx="3">
                  <c:v>1.5854E-3</c:v>
                </c:pt>
                <c:pt idx="4">
                  <c:v>2.1380000000000001E-3</c:v>
                </c:pt>
                <c:pt idx="5">
                  <c:v>2.6684999999999999E-3</c:v>
                </c:pt>
                <c:pt idx="6">
                  <c:v>3.1917999999999998E-3</c:v>
                </c:pt>
                <c:pt idx="7">
                  <c:v>3.7886999999999999E-3</c:v>
                </c:pt>
                <c:pt idx="8">
                  <c:v>4.3169999999999997E-3</c:v>
                </c:pt>
                <c:pt idx="9">
                  <c:v>4.8845E-3</c:v>
                </c:pt>
                <c:pt idx="10">
                  <c:v>5.4343000000000004E-3</c:v>
                </c:pt>
                <c:pt idx="11">
                  <c:v>5.9740000000000001E-3</c:v>
                </c:pt>
                <c:pt idx="12">
                  <c:v>6.5411999999999996E-3</c:v>
                </c:pt>
                <c:pt idx="13">
                  <c:v>7.1009000000000003E-3</c:v>
                </c:pt>
                <c:pt idx="14">
                  <c:v>7.6493000000000004E-3</c:v>
                </c:pt>
                <c:pt idx="15">
                  <c:v>8.1752000000000005E-3</c:v>
                </c:pt>
                <c:pt idx="16">
                  <c:v>8.7138000000000007E-3</c:v>
                </c:pt>
                <c:pt idx="17">
                  <c:v>9.3270999999999996E-3</c:v>
                </c:pt>
                <c:pt idx="18">
                  <c:v>9.8577999999999999E-3</c:v>
                </c:pt>
                <c:pt idx="19">
                  <c:v>1.0423999999999999E-2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8B-49D2-B9D3-BE56368D8744}"/>
            </c:ext>
          </c:extLst>
        </c:ser>
        <c:ser>
          <c:idx val="3"/>
          <c:order val="3"/>
          <c:tx>
            <c:strRef>
              <c:f>'tahy DIC'!$CY$116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DIC'!$CY$117:$CY$136</c:f>
              <c:numCache>
                <c:formatCode>General</c:formatCode>
                <c:ptCount val="20"/>
                <c:pt idx="0" formatCode="0.00E+00">
                  <c:v>9.5350999999999991E-19</c:v>
                </c:pt>
                <c:pt idx="1">
                  <c:v>5.7056999999999995E-4</c:v>
                </c:pt>
                <c:pt idx="2">
                  <c:v>1.0824000000000001E-3</c:v>
                </c:pt>
                <c:pt idx="3">
                  <c:v>1.5816000000000001E-3</c:v>
                </c:pt>
                <c:pt idx="4">
                  <c:v>2.1286999999999999E-3</c:v>
                </c:pt>
                <c:pt idx="5">
                  <c:v>2.6586000000000001E-3</c:v>
                </c:pt>
                <c:pt idx="6">
                  <c:v>3.1811999999999999E-3</c:v>
                </c:pt>
                <c:pt idx="7">
                  <c:v>3.7777000000000002E-3</c:v>
                </c:pt>
                <c:pt idx="8">
                  <c:v>4.3040999999999999E-3</c:v>
                </c:pt>
                <c:pt idx="9">
                  <c:v>4.8700000000000002E-3</c:v>
                </c:pt>
                <c:pt idx="10">
                  <c:v>5.4162999999999998E-3</c:v>
                </c:pt>
                <c:pt idx="11">
                  <c:v>5.9528999999999997E-3</c:v>
                </c:pt>
                <c:pt idx="12">
                  <c:v>6.5187999999999999E-3</c:v>
                </c:pt>
                <c:pt idx="13">
                  <c:v>7.0774000000000002E-3</c:v>
                </c:pt>
                <c:pt idx="14">
                  <c:v>7.6204000000000003E-3</c:v>
                </c:pt>
                <c:pt idx="15">
                  <c:v>8.1472999999999997E-3</c:v>
                </c:pt>
                <c:pt idx="16">
                  <c:v>8.6827999999999992E-3</c:v>
                </c:pt>
                <c:pt idx="17">
                  <c:v>9.2966000000000003E-3</c:v>
                </c:pt>
                <c:pt idx="18">
                  <c:v>9.8251999999999992E-3</c:v>
                </c:pt>
                <c:pt idx="19">
                  <c:v>1.0388E-2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8B-49D2-B9D3-BE56368D8744}"/>
            </c:ext>
          </c:extLst>
        </c:ser>
        <c:ser>
          <c:idx val="4"/>
          <c:order val="4"/>
          <c:tx>
            <c:strRef>
              <c:f>'tahy DIC'!$CZ$116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DIC'!$CZ$117:$CZ$136</c:f>
              <c:numCache>
                <c:formatCode>General</c:formatCode>
                <c:ptCount val="20"/>
                <c:pt idx="0" formatCode="0.00E+00">
                  <c:v>-1.3702E-18</c:v>
                </c:pt>
                <c:pt idx="1">
                  <c:v>5.7607999999999997E-4</c:v>
                </c:pt>
                <c:pt idx="2">
                  <c:v>1.0851000000000001E-3</c:v>
                </c:pt>
                <c:pt idx="3">
                  <c:v>1.5876E-3</c:v>
                </c:pt>
                <c:pt idx="4">
                  <c:v>2.1304000000000002E-3</c:v>
                </c:pt>
                <c:pt idx="5">
                  <c:v>2.6605999999999999E-3</c:v>
                </c:pt>
                <c:pt idx="6">
                  <c:v>3.1879999999999999E-3</c:v>
                </c:pt>
                <c:pt idx="7">
                  <c:v>3.7889E-3</c:v>
                </c:pt>
                <c:pt idx="8">
                  <c:v>4.3153999999999996E-3</c:v>
                </c:pt>
                <c:pt idx="9">
                  <c:v>4.8859999999999997E-3</c:v>
                </c:pt>
                <c:pt idx="10">
                  <c:v>5.4358999999999996E-3</c:v>
                </c:pt>
                <c:pt idx="11">
                  <c:v>5.9664999999999996E-3</c:v>
                </c:pt>
                <c:pt idx="12">
                  <c:v>6.5393999999999999E-3</c:v>
                </c:pt>
                <c:pt idx="13">
                  <c:v>7.0996999999999996E-3</c:v>
                </c:pt>
                <c:pt idx="14">
                  <c:v>7.6432000000000002E-3</c:v>
                </c:pt>
                <c:pt idx="15">
                  <c:v>8.1738000000000002E-3</c:v>
                </c:pt>
                <c:pt idx="16">
                  <c:v>8.7089999999999997E-3</c:v>
                </c:pt>
                <c:pt idx="17">
                  <c:v>9.3276999999999995E-3</c:v>
                </c:pt>
                <c:pt idx="18">
                  <c:v>9.8511999999999992E-3</c:v>
                </c:pt>
                <c:pt idx="19">
                  <c:v>1.0415000000000001E-2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8B-49D2-B9D3-BE56368D8744}"/>
            </c:ext>
          </c:extLst>
        </c:ser>
        <c:ser>
          <c:idx val="5"/>
          <c:order val="5"/>
          <c:tx>
            <c:strRef>
              <c:f>'tahy DIC'!$DA$116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DIC'!$DA$117:$DA$136</c:f>
              <c:numCache>
                <c:formatCode>General</c:formatCode>
                <c:ptCount val="20"/>
                <c:pt idx="0" formatCode="0.00E+00">
                  <c:v>-3.0935000000000001E-18</c:v>
                </c:pt>
                <c:pt idx="1">
                  <c:v>5.7629000000000003E-4</c:v>
                </c:pt>
                <c:pt idx="2">
                  <c:v>1.0778000000000001E-3</c:v>
                </c:pt>
                <c:pt idx="3">
                  <c:v>1.5803E-3</c:v>
                </c:pt>
                <c:pt idx="4">
                  <c:v>2.1237999999999999E-3</c:v>
                </c:pt>
                <c:pt idx="5">
                  <c:v>2.6467999999999999E-3</c:v>
                </c:pt>
                <c:pt idx="6">
                  <c:v>3.1779999999999998E-3</c:v>
                </c:pt>
                <c:pt idx="7">
                  <c:v>3.7710999999999999E-3</c:v>
                </c:pt>
                <c:pt idx="8">
                  <c:v>4.3004999999999996E-3</c:v>
                </c:pt>
                <c:pt idx="9">
                  <c:v>4.8659000000000003E-3</c:v>
                </c:pt>
                <c:pt idx="10">
                  <c:v>5.4143999999999998E-3</c:v>
                </c:pt>
                <c:pt idx="11">
                  <c:v>5.9382000000000002E-3</c:v>
                </c:pt>
                <c:pt idx="12">
                  <c:v>6.5215000000000004E-3</c:v>
                </c:pt>
                <c:pt idx="13">
                  <c:v>7.0717000000000002E-3</c:v>
                </c:pt>
                <c:pt idx="14">
                  <c:v>7.6210999999999996E-3</c:v>
                </c:pt>
                <c:pt idx="15">
                  <c:v>8.1440999999999996E-3</c:v>
                </c:pt>
                <c:pt idx="16">
                  <c:v>8.6789999999999992E-3</c:v>
                </c:pt>
                <c:pt idx="17">
                  <c:v>9.2957999999999999E-3</c:v>
                </c:pt>
                <c:pt idx="18">
                  <c:v>9.8128999999999994E-3</c:v>
                </c:pt>
                <c:pt idx="19">
                  <c:v>1.0371E-2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8B-49D2-B9D3-BE56368D8744}"/>
            </c:ext>
          </c:extLst>
        </c:ser>
        <c:ser>
          <c:idx val="6"/>
          <c:order val="6"/>
          <c:tx>
            <c:strRef>
              <c:f>'tahy DIC'!$DB$116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DIC'!$DB$117:$DB$136</c:f>
              <c:numCache>
                <c:formatCode>General</c:formatCode>
                <c:ptCount val="20"/>
                <c:pt idx="0" formatCode="0.00E+00">
                  <c:v>-6.1792999999999999E-18</c:v>
                </c:pt>
                <c:pt idx="1">
                  <c:v>5.708E-4</c:v>
                </c:pt>
                <c:pt idx="2">
                  <c:v>1.0758E-3</c:v>
                </c:pt>
                <c:pt idx="3">
                  <c:v>1.578E-3</c:v>
                </c:pt>
                <c:pt idx="4">
                  <c:v>2.1251999999999998E-3</c:v>
                </c:pt>
                <c:pt idx="5">
                  <c:v>2.6486000000000001E-3</c:v>
                </c:pt>
                <c:pt idx="6">
                  <c:v>3.1817E-3</c:v>
                </c:pt>
                <c:pt idx="7">
                  <c:v>3.7756999999999999E-3</c:v>
                </c:pt>
                <c:pt idx="8">
                  <c:v>4.3061000000000002E-3</c:v>
                </c:pt>
                <c:pt idx="9">
                  <c:v>4.8665999999999996E-3</c:v>
                </c:pt>
                <c:pt idx="10">
                  <c:v>5.4161000000000001E-3</c:v>
                </c:pt>
                <c:pt idx="11">
                  <c:v>5.9414999999999997E-3</c:v>
                </c:pt>
                <c:pt idx="12">
                  <c:v>6.5312E-3</c:v>
                </c:pt>
                <c:pt idx="13">
                  <c:v>7.0809000000000002E-3</c:v>
                </c:pt>
                <c:pt idx="14">
                  <c:v>7.6331000000000003E-3</c:v>
                </c:pt>
                <c:pt idx="15">
                  <c:v>8.1516000000000002E-3</c:v>
                </c:pt>
                <c:pt idx="16">
                  <c:v>8.6896999999999999E-3</c:v>
                </c:pt>
                <c:pt idx="17">
                  <c:v>9.3056000000000007E-3</c:v>
                </c:pt>
                <c:pt idx="18">
                  <c:v>9.8247999999999999E-3</c:v>
                </c:pt>
                <c:pt idx="19">
                  <c:v>1.0385E-2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8B-49D2-B9D3-BE56368D8744}"/>
            </c:ext>
          </c:extLst>
        </c:ser>
        <c:ser>
          <c:idx val="7"/>
          <c:order val="7"/>
          <c:tx>
            <c:strRef>
              <c:f>'tahy DIC'!$DC$116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DIC'!$DC$117:$DC$136</c:f>
              <c:numCache>
                <c:formatCode>General</c:formatCode>
                <c:ptCount val="20"/>
                <c:pt idx="0" formatCode="0.00E+00">
                  <c:v>-9.9468000000000001E-18</c:v>
                </c:pt>
                <c:pt idx="1">
                  <c:v>5.6713E-4</c:v>
                </c:pt>
                <c:pt idx="2">
                  <c:v>1.0755999999999999E-3</c:v>
                </c:pt>
                <c:pt idx="3">
                  <c:v>1.5747999999999999E-3</c:v>
                </c:pt>
                <c:pt idx="4">
                  <c:v>2.1156999999999999E-3</c:v>
                </c:pt>
                <c:pt idx="5">
                  <c:v>2.6354999999999998E-3</c:v>
                </c:pt>
                <c:pt idx="6">
                  <c:v>3.1667000000000002E-3</c:v>
                </c:pt>
                <c:pt idx="7">
                  <c:v>3.7696000000000001E-3</c:v>
                </c:pt>
                <c:pt idx="8">
                  <c:v>4.2975000000000001E-3</c:v>
                </c:pt>
                <c:pt idx="9">
                  <c:v>4.8449000000000001E-3</c:v>
                </c:pt>
                <c:pt idx="10">
                  <c:v>5.3999E-3</c:v>
                </c:pt>
                <c:pt idx="11">
                  <c:v>5.9224999999999998E-3</c:v>
                </c:pt>
                <c:pt idx="12">
                  <c:v>6.5088999999999998E-3</c:v>
                </c:pt>
                <c:pt idx="13">
                  <c:v>7.0653000000000001E-3</c:v>
                </c:pt>
                <c:pt idx="14">
                  <c:v>7.6138000000000004E-3</c:v>
                </c:pt>
                <c:pt idx="15">
                  <c:v>8.1271999999999994E-3</c:v>
                </c:pt>
                <c:pt idx="16">
                  <c:v>8.6672999999999993E-3</c:v>
                </c:pt>
                <c:pt idx="17">
                  <c:v>9.2720000000000007E-3</c:v>
                </c:pt>
                <c:pt idx="18">
                  <c:v>9.7935000000000001E-3</c:v>
                </c:pt>
                <c:pt idx="19">
                  <c:v>1.0354E-2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8B-49D2-B9D3-BE56368D8744}"/>
            </c:ext>
          </c:extLst>
        </c:ser>
        <c:ser>
          <c:idx val="8"/>
          <c:order val="8"/>
          <c:tx>
            <c:strRef>
              <c:f>'tahy DIC'!$DD$116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DIC'!$DD$117:$DD$136</c:f>
              <c:numCache>
                <c:formatCode>General</c:formatCode>
                <c:ptCount val="20"/>
                <c:pt idx="0" formatCode="0.00E+00">
                  <c:v>-1.4438E-17</c:v>
                </c:pt>
                <c:pt idx="1">
                  <c:v>5.7242000000000003E-4</c:v>
                </c:pt>
                <c:pt idx="2">
                  <c:v>1.0816999999999999E-3</c:v>
                </c:pt>
                <c:pt idx="3">
                  <c:v>1.5820000000000001E-3</c:v>
                </c:pt>
                <c:pt idx="4">
                  <c:v>2.1209000000000002E-3</c:v>
                </c:pt>
                <c:pt idx="5">
                  <c:v>2.6475000000000001E-3</c:v>
                </c:pt>
                <c:pt idx="6">
                  <c:v>3.1759000000000002E-3</c:v>
                </c:pt>
                <c:pt idx="7">
                  <c:v>3.7808E-3</c:v>
                </c:pt>
                <c:pt idx="8">
                  <c:v>4.3076E-3</c:v>
                </c:pt>
                <c:pt idx="9">
                  <c:v>4.8468000000000001E-3</c:v>
                </c:pt>
                <c:pt idx="10">
                  <c:v>5.4038000000000003E-3</c:v>
                </c:pt>
                <c:pt idx="11">
                  <c:v>5.9245000000000001E-3</c:v>
                </c:pt>
                <c:pt idx="12">
                  <c:v>6.5183999999999997E-3</c:v>
                </c:pt>
                <c:pt idx="13">
                  <c:v>7.0796000000000001E-3</c:v>
                </c:pt>
                <c:pt idx="14">
                  <c:v>7.6236000000000003E-3</c:v>
                </c:pt>
                <c:pt idx="15">
                  <c:v>8.1323000000000003E-3</c:v>
                </c:pt>
                <c:pt idx="16">
                  <c:v>8.6809000000000001E-3</c:v>
                </c:pt>
                <c:pt idx="17">
                  <c:v>9.2741000000000004E-3</c:v>
                </c:pt>
                <c:pt idx="18">
                  <c:v>9.8048000000000007E-3</c:v>
                </c:pt>
                <c:pt idx="19">
                  <c:v>1.0371999999999999E-2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8B-49D2-B9D3-BE56368D8744}"/>
            </c:ext>
          </c:extLst>
        </c:ser>
        <c:ser>
          <c:idx val="9"/>
          <c:order val="9"/>
          <c:tx>
            <c:strRef>
              <c:f>'tahy DIC'!$DE$116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DIC'!$DE$117:$DE$136</c:f>
              <c:numCache>
                <c:formatCode>General</c:formatCode>
                <c:ptCount val="20"/>
                <c:pt idx="0" formatCode="0.00E+00">
                  <c:v>-1.6680999999999999E-17</c:v>
                </c:pt>
                <c:pt idx="1">
                  <c:v>5.6557999999999999E-4</c:v>
                </c:pt>
                <c:pt idx="2">
                  <c:v>1.0919E-3</c:v>
                </c:pt>
                <c:pt idx="3">
                  <c:v>1.578E-3</c:v>
                </c:pt>
                <c:pt idx="4">
                  <c:v>2.1262E-3</c:v>
                </c:pt>
                <c:pt idx="5">
                  <c:v>2.6491000000000002E-3</c:v>
                </c:pt>
                <c:pt idx="6">
                  <c:v>3.1876999999999999E-3</c:v>
                </c:pt>
                <c:pt idx="7">
                  <c:v>3.7921999999999999E-3</c:v>
                </c:pt>
                <c:pt idx="8">
                  <c:v>4.3241E-3</c:v>
                </c:pt>
                <c:pt idx="9">
                  <c:v>4.8522000000000001E-3</c:v>
                </c:pt>
                <c:pt idx="10">
                  <c:v>5.4193000000000002E-3</c:v>
                </c:pt>
                <c:pt idx="11">
                  <c:v>5.9363999999999997E-3</c:v>
                </c:pt>
                <c:pt idx="12">
                  <c:v>6.5372E-3</c:v>
                </c:pt>
                <c:pt idx="13">
                  <c:v>7.1034999999999996E-3</c:v>
                </c:pt>
                <c:pt idx="14">
                  <c:v>7.6372999999999996E-3</c:v>
                </c:pt>
                <c:pt idx="15">
                  <c:v>8.1489000000000006E-3</c:v>
                </c:pt>
                <c:pt idx="16">
                  <c:v>8.6826000000000004E-3</c:v>
                </c:pt>
                <c:pt idx="17">
                  <c:v>9.2946000000000001E-3</c:v>
                </c:pt>
                <c:pt idx="18">
                  <c:v>9.8242999999999994E-3</c:v>
                </c:pt>
                <c:pt idx="19">
                  <c:v>1.0390999999999999E-2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A8B-49D2-B9D3-BE56368D8744}"/>
            </c:ext>
          </c:extLst>
        </c:ser>
        <c:ser>
          <c:idx val="10"/>
          <c:order val="10"/>
          <c:tx>
            <c:strRef>
              <c:f>'tahy DIC'!$DF$116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DIC'!$DF$117:$DF$136</c:f>
              <c:numCache>
                <c:formatCode>General</c:formatCode>
                <c:ptCount val="20"/>
                <c:pt idx="0" formatCode="0.00E+00">
                  <c:v>-1.2678E-17</c:v>
                </c:pt>
                <c:pt idx="1">
                  <c:v>5.6683999999999999E-4</c:v>
                </c:pt>
                <c:pt idx="2">
                  <c:v>1.0947000000000001E-3</c:v>
                </c:pt>
                <c:pt idx="3">
                  <c:v>1.5801999999999999E-3</c:v>
                </c:pt>
                <c:pt idx="4">
                  <c:v>2.1161000000000001E-3</c:v>
                </c:pt>
                <c:pt idx="5">
                  <c:v>2.6494999999999999E-3</c:v>
                </c:pt>
                <c:pt idx="6">
                  <c:v>3.1722999999999999E-3</c:v>
                </c:pt>
                <c:pt idx="7">
                  <c:v>3.7780000000000001E-3</c:v>
                </c:pt>
                <c:pt idx="8">
                  <c:v>4.3054E-3</c:v>
                </c:pt>
                <c:pt idx="9">
                  <c:v>4.8390999999999998E-3</c:v>
                </c:pt>
                <c:pt idx="10">
                  <c:v>5.4035000000000003E-3</c:v>
                </c:pt>
                <c:pt idx="11">
                  <c:v>5.9220000000000002E-3</c:v>
                </c:pt>
                <c:pt idx="12">
                  <c:v>6.5244999999999999E-3</c:v>
                </c:pt>
                <c:pt idx="13">
                  <c:v>7.0977999999999996E-3</c:v>
                </c:pt>
                <c:pt idx="14">
                  <c:v>7.6187E-3</c:v>
                </c:pt>
                <c:pt idx="15">
                  <c:v>8.1299000000000007E-3</c:v>
                </c:pt>
                <c:pt idx="16">
                  <c:v>8.6575000000000003E-3</c:v>
                </c:pt>
                <c:pt idx="17">
                  <c:v>9.2814999999999998E-3</c:v>
                </c:pt>
                <c:pt idx="18">
                  <c:v>9.7976999999999995E-3</c:v>
                </c:pt>
                <c:pt idx="19">
                  <c:v>1.0371E-2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A8B-49D2-B9D3-BE56368D8744}"/>
            </c:ext>
          </c:extLst>
        </c:ser>
        <c:ser>
          <c:idx val="11"/>
          <c:order val="11"/>
          <c:tx>
            <c:strRef>
              <c:f>'tahy DIC'!$DG$116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DIC'!$DG$117:$DG$136</c:f>
              <c:numCache>
                <c:formatCode>General</c:formatCode>
                <c:ptCount val="20"/>
                <c:pt idx="0" formatCode="0.00E+00">
                  <c:v>1.0073E-18</c:v>
                </c:pt>
                <c:pt idx="1">
                  <c:v>5.8179E-4</c:v>
                </c:pt>
                <c:pt idx="2">
                  <c:v>1.0878999999999999E-3</c:v>
                </c:pt>
                <c:pt idx="3">
                  <c:v>1.5885000000000001E-3</c:v>
                </c:pt>
                <c:pt idx="4">
                  <c:v>2.1194999999999999E-3</c:v>
                </c:pt>
                <c:pt idx="5">
                  <c:v>2.6765999999999999E-3</c:v>
                </c:pt>
                <c:pt idx="6">
                  <c:v>3.1876000000000001E-3</c:v>
                </c:pt>
                <c:pt idx="7">
                  <c:v>3.7989E-3</c:v>
                </c:pt>
                <c:pt idx="8">
                  <c:v>4.3305000000000001E-3</c:v>
                </c:pt>
                <c:pt idx="9">
                  <c:v>4.8696E-3</c:v>
                </c:pt>
                <c:pt idx="10">
                  <c:v>5.4425000000000003E-3</c:v>
                </c:pt>
                <c:pt idx="11">
                  <c:v>5.9683000000000002E-3</c:v>
                </c:pt>
                <c:pt idx="12">
                  <c:v>6.5642000000000001E-3</c:v>
                </c:pt>
                <c:pt idx="13">
                  <c:v>7.1358000000000003E-3</c:v>
                </c:pt>
                <c:pt idx="14">
                  <c:v>7.6506999999999999E-3</c:v>
                </c:pt>
                <c:pt idx="15">
                  <c:v>8.1797999999999992E-3</c:v>
                </c:pt>
                <c:pt idx="16">
                  <c:v>8.7005999999999993E-3</c:v>
                </c:pt>
                <c:pt idx="17">
                  <c:v>9.3427000000000007E-3</c:v>
                </c:pt>
                <c:pt idx="18">
                  <c:v>9.8505999999999993E-3</c:v>
                </c:pt>
                <c:pt idx="19">
                  <c:v>1.0416999999999999E-2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A8B-49D2-B9D3-BE56368D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06944"/>
        <c:axId val="2107859792"/>
      </c:scatterChart>
      <c:valAx>
        <c:axId val="21038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7859792"/>
        <c:crosses val="autoZero"/>
        <c:crossBetween val="midCat"/>
      </c:valAx>
      <c:valAx>
        <c:axId val="21078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380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DIC'!$T$1:$T$14</c:f>
              <c:numCache>
                <c:formatCode>General</c:formatCode>
                <c:ptCount val="14"/>
                <c:pt idx="0">
                  <c:v>2.0427999999999999E-4</c:v>
                </c:pt>
                <c:pt idx="1">
                  <c:v>4.4049999999999997E-4</c:v>
                </c:pt>
                <c:pt idx="2">
                  <c:v>6.5603000000000005E-4</c:v>
                </c:pt>
                <c:pt idx="3">
                  <c:v>8.6399000000000003E-4</c:v>
                </c:pt>
                <c:pt idx="4">
                  <c:v>1.0563E-3</c:v>
                </c:pt>
                <c:pt idx="5">
                  <c:v>1.2574000000000001E-3</c:v>
                </c:pt>
                <c:pt idx="6">
                  <c:v>1.4685E-3</c:v>
                </c:pt>
                <c:pt idx="7">
                  <c:v>1.6803E-3</c:v>
                </c:pt>
                <c:pt idx="8">
                  <c:v>1.8952999999999999E-3</c:v>
                </c:pt>
                <c:pt idx="9">
                  <c:v>2.1210999999999999E-3</c:v>
                </c:pt>
                <c:pt idx="10">
                  <c:v>2.3438000000000001E-3</c:v>
                </c:pt>
                <c:pt idx="11">
                  <c:v>2.5560000000000001E-3</c:v>
                </c:pt>
                <c:pt idx="12">
                  <c:v>2.7628000000000002E-3</c:v>
                </c:pt>
                <c:pt idx="13">
                  <c:v>2.9813000000000001E-3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7-41A5-B552-CD99ED2651D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DIC'!$U$1:$U$14</c:f>
              <c:numCache>
                <c:formatCode>General</c:formatCode>
                <c:ptCount val="14"/>
                <c:pt idx="0">
                  <c:v>5.1948000000000001E-4</c:v>
                </c:pt>
                <c:pt idx="1">
                  <c:v>1.1018E-3</c:v>
                </c:pt>
                <c:pt idx="2">
                  <c:v>1.6467000000000001E-3</c:v>
                </c:pt>
                <c:pt idx="3">
                  <c:v>2.1692E-3</c:v>
                </c:pt>
                <c:pt idx="4">
                  <c:v>2.6541999999999998E-3</c:v>
                </c:pt>
                <c:pt idx="5">
                  <c:v>3.1897000000000002E-3</c:v>
                </c:pt>
                <c:pt idx="6">
                  <c:v>3.7322000000000002E-3</c:v>
                </c:pt>
                <c:pt idx="7">
                  <c:v>4.2709000000000002E-3</c:v>
                </c:pt>
                <c:pt idx="8">
                  <c:v>4.8240000000000002E-3</c:v>
                </c:pt>
                <c:pt idx="9">
                  <c:v>5.3866000000000001E-3</c:v>
                </c:pt>
                <c:pt idx="10">
                  <c:v>5.9432E-3</c:v>
                </c:pt>
                <c:pt idx="11">
                  <c:v>6.4736000000000004E-3</c:v>
                </c:pt>
                <c:pt idx="12">
                  <c:v>7.0271999999999999E-3</c:v>
                </c:pt>
                <c:pt idx="13">
                  <c:v>7.5849999999999997E-3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7-41A5-B552-CD99ED2651D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DIC'!$V$1:$V$14</c:f>
              <c:numCache>
                <c:formatCode>General</c:formatCode>
                <c:ptCount val="14"/>
                <c:pt idx="0">
                  <c:v>4.9319000000000001E-4</c:v>
                </c:pt>
                <c:pt idx="1">
                  <c:v>1.0854E-3</c:v>
                </c:pt>
                <c:pt idx="2">
                  <c:v>1.6198E-3</c:v>
                </c:pt>
                <c:pt idx="3">
                  <c:v>2.1404000000000002E-3</c:v>
                </c:pt>
                <c:pt idx="4">
                  <c:v>2.6194E-3</c:v>
                </c:pt>
                <c:pt idx="5">
                  <c:v>3.1557999999999998E-3</c:v>
                </c:pt>
                <c:pt idx="6">
                  <c:v>3.7041999999999999E-3</c:v>
                </c:pt>
                <c:pt idx="7">
                  <c:v>4.2443000000000003E-3</c:v>
                </c:pt>
                <c:pt idx="8">
                  <c:v>4.7895000000000004E-3</c:v>
                </c:pt>
                <c:pt idx="9">
                  <c:v>5.3267000000000002E-3</c:v>
                </c:pt>
                <c:pt idx="10">
                  <c:v>5.9074000000000002E-3</c:v>
                </c:pt>
                <c:pt idx="11">
                  <c:v>6.4390999999999997E-3</c:v>
                </c:pt>
                <c:pt idx="12">
                  <c:v>6.9832000000000002E-3</c:v>
                </c:pt>
                <c:pt idx="13">
                  <c:v>7.5424000000000003E-3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77-41A5-B552-CD99ED2651D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DIC'!$W$1:$W$14</c:f>
              <c:numCache>
                <c:formatCode>General</c:formatCode>
                <c:ptCount val="14"/>
                <c:pt idx="0">
                  <c:v>5.1212000000000002E-4</c:v>
                </c:pt>
                <c:pt idx="1">
                  <c:v>1.0847999999999999E-3</c:v>
                </c:pt>
                <c:pt idx="2">
                  <c:v>1.6165999999999999E-3</c:v>
                </c:pt>
                <c:pt idx="3">
                  <c:v>2.1332999999999999E-3</c:v>
                </c:pt>
                <c:pt idx="4">
                  <c:v>2.6099999999999999E-3</c:v>
                </c:pt>
                <c:pt idx="5">
                  <c:v>3.1562000000000001E-3</c:v>
                </c:pt>
                <c:pt idx="6">
                  <c:v>3.6822000000000001E-3</c:v>
                </c:pt>
                <c:pt idx="7">
                  <c:v>4.2208000000000002E-3</c:v>
                </c:pt>
                <c:pt idx="8">
                  <c:v>4.7584000000000003E-3</c:v>
                </c:pt>
                <c:pt idx="9">
                  <c:v>5.3087000000000004E-3</c:v>
                </c:pt>
                <c:pt idx="10">
                  <c:v>5.8906999999999996E-3</c:v>
                </c:pt>
                <c:pt idx="11">
                  <c:v>6.4063999999999996E-3</c:v>
                </c:pt>
                <c:pt idx="12">
                  <c:v>6.9610999999999996E-3</c:v>
                </c:pt>
                <c:pt idx="13">
                  <c:v>7.5044999999999999E-3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77-41A5-B552-CD99ED2651D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DIC'!$X$1:$X$14</c:f>
              <c:numCache>
                <c:formatCode>General</c:formatCode>
                <c:ptCount val="14"/>
                <c:pt idx="0">
                  <c:v>4.7449999999999999E-4</c:v>
                </c:pt>
                <c:pt idx="1">
                  <c:v>1.0464000000000001E-3</c:v>
                </c:pt>
                <c:pt idx="2">
                  <c:v>1.4905999999999999E-3</c:v>
                </c:pt>
                <c:pt idx="3">
                  <c:v>2.0649000000000002E-3</c:v>
                </c:pt>
                <c:pt idx="4">
                  <c:v>2.5205000000000002E-3</c:v>
                </c:pt>
                <c:pt idx="5">
                  <c:v>3.0208000000000001E-3</c:v>
                </c:pt>
                <c:pt idx="6">
                  <c:v>3.6223000000000002E-3</c:v>
                </c:pt>
                <c:pt idx="7">
                  <c:v>4.1066999999999996E-3</c:v>
                </c:pt>
                <c:pt idx="8">
                  <c:v>4.6471999999999998E-3</c:v>
                </c:pt>
                <c:pt idx="9">
                  <c:v>5.1885999999999998E-3</c:v>
                </c:pt>
                <c:pt idx="10">
                  <c:v>5.7537999999999999E-3</c:v>
                </c:pt>
                <c:pt idx="11">
                  <c:v>6.2614000000000003E-3</c:v>
                </c:pt>
                <c:pt idx="12">
                  <c:v>6.8082999999999998E-3</c:v>
                </c:pt>
                <c:pt idx="13">
                  <c:v>7.4016999999999998E-3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77-41A5-B552-CD99ED265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152560"/>
        <c:axId val="1970530576"/>
      </c:scatterChart>
      <c:valAx>
        <c:axId val="18701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70530576"/>
        <c:crosses val="autoZero"/>
        <c:crossBetween val="midCat"/>
      </c:valAx>
      <c:valAx>
        <c:axId val="19705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015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'POKUSY (Tah_záznam)'!$B$9:$B$592</c:f>
              <c:numCache>
                <c:formatCode>General</c:formatCode>
                <c:ptCount val="584"/>
                <c:pt idx="0">
                  <c:v>1.65928134918213E-2</c:v>
                </c:pt>
                <c:pt idx="1">
                  <c:v>2.6136690139770501E-2</c:v>
                </c:pt>
                <c:pt idx="2">
                  <c:v>3.5414459228515598E-2</c:v>
                </c:pt>
                <c:pt idx="3">
                  <c:v>4.4356285095214797E-2</c:v>
                </c:pt>
                <c:pt idx="4">
                  <c:v>5.3840473175048802E-2</c:v>
                </c:pt>
                <c:pt idx="5">
                  <c:v>6.3004344940185503E-2</c:v>
                </c:pt>
                <c:pt idx="6">
                  <c:v>7.2311752319335898E-2</c:v>
                </c:pt>
                <c:pt idx="7">
                  <c:v>8.1996810913085902E-2</c:v>
                </c:pt>
                <c:pt idx="8">
                  <c:v>9.1267532348632802E-2</c:v>
                </c:pt>
                <c:pt idx="9">
                  <c:v>0.100557548522949</c:v>
                </c:pt>
                <c:pt idx="10">
                  <c:v>0.109915565490723</c:v>
                </c:pt>
                <c:pt idx="11">
                  <c:v>0.119245903015137</c:v>
                </c:pt>
                <c:pt idx="12">
                  <c:v>0.128224151611328</c:v>
                </c:pt>
                <c:pt idx="13">
                  <c:v>0.137576538085938</c:v>
                </c:pt>
                <c:pt idx="14">
                  <c:v>0.146545120239258</c:v>
                </c:pt>
                <c:pt idx="15">
                  <c:v>0.15534687805175801</c:v>
                </c:pt>
                <c:pt idx="16">
                  <c:v>0.164785018920898</c:v>
                </c:pt>
                <c:pt idx="17">
                  <c:v>0.17359124755859401</c:v>
                </c:pt>
                <c:pt idx="18">
                  <c:v>0.18228282165527299</c:v>
                </c:pt>
                <c:pt idx="19">
                  <c:v>0.19080206298828101</c:v>
                </c:pt>
                <c:pt idx="20">
                  <c:v>0.19959909057617201</c:v>
                </c:pt>
                <c:pt idx="21">
                  <c:v>0.208130386352539</c:v>
                </c:pt>
                <c:pt idx="22">
                  <c:v>0.217093795776367</c:v>
                </c:pt>
                <c:pt idx="23">
                  <c:v>0.22600090026855499</c:v>
                </c:pt>
                <c:pt idx="24">
                  <c:v>0.234494674682617</c:v>
                </c:pt>
                <c:pt idx="25">
                  <c:v>0.243384307861328</c:v>
                </c:pt>
                <c:pt idx="26">
                  <c:v>0.25153866577148398</c:v>
                </c:pt>
                <c:pt idx="27">
                  <c:v>0.26002185058593802</c:v>
                </c:pt>
                <c:pt idx="28">
                  <c:v>0.26869207763671898</c:v>
                </c:pt>
                <c:pt idx="29">
                  <c:v>0.27715502929687502</c:v>
                </c:pt>
                <c:pt idx="30">
                  <c:v>0.28562808227539099</c:v>
                </c:pt>
                <c:pt idx="31">
                  <c:v>0.293376525878906</c:v>
                </c:pt>
                <c:pt idx="32">
                  <c:v>0.30243945312499998</c:v>
                </c:pt>
                <c:pt idx="33">
                  <c:v>0.31097851562500001</c:v>
                </c:pt>
                <c:pt idx="34">
                  <c:v>0.319059173583984</c:v>
                </c:pt>
                <c:pt idx="35">
                  <c:v>0.32690255737304702</c:v>
                </c:pt>
                <c:pt idx="36">
                  <c:v>0.33565939331054701</c:v>
                </c:pt>
                <c:pt idx="37">
                  <c:v>0.34365426635742202</c:v>
                </c:pt>
                <c:pt idx="38">
                  <c:v>0.35201477050781199</c:v>
                </c:pt>
                <c:pt idx="39">
                  <c:v>0.35984530639648399</c:v>
                </c:pt>
                <c:pt idx="40">
                  <c:v>0.36782800292968698</c:v>
                </c:pt>
                <c:pt idx="41">
                  <c:v>0.37605728149414103</c:v>
                </c:pt>
                <c:pt idx="42">
                  <c:v>0.38420465087890598</c:v>
                </c:pt>
                <c:pt idx="43">
                  <c:v>0.39149526977539101</c:v>
                </c:pt>
                <c:pt idx="44">
                  <c:v>0.39967471313476599</c:v>
                </c:pt>
                <c:pt idx="45">
                  <c:v>0.40838958740234399</c:v>
                </c:pt>
                <c:pt idx="46">
                  <c:v>0.41653378295898402</c:v>
                </c:pt>
                <c:pt idx="47">
                  <c:v>0.424463256835937</c:v>
                </c:pt>
                <c:pt idx="48">
                  <c:v>0.43218862915039102</c:v>
                </c:pt>
                <c:pt idx="49">
                  <c:v>0.43963137817382802</c:v>
                </c:pt>
                <c:pt idx="50">
                  <c:v>0.44783404541015598</c:v>
                </c:pt>
                <c:pt idx="51">
                  <c:v>0.45538369750976598</c:v>
                </c:pt>
                <c:pt idx="52">
                  <c:v>0.46299801635742199</c:v>
                </c:pt>
                <c:pt idx="53">
                  <c:v>0.470831176757812</c:v>
                </c:pt>
                <c:pt idx="54">
                  <c:v>0.47878533935546902</c:v>
                </c:pt>
                <c:pt idx="55">
                  <c:v>0.485889251708984</c:v>
                </c:pt>
                <c:pt idx="56">
                  <c:v>0.49435119628906199</c:v>
                </c:pt>
                <c:pt idx="57">
                  <c:v>0.50212213134765604</c:v>
                </c:pt>
                <c:pt idx="58">
                  <c:v>0.50949700927734398</c:v>
                </c:pt>
                <c:pt idx="59">
                  <c:v>0.51731420898437497</c:v>
                </c:pt>
                <c:pt idx="60">
                  <c:v>0.52504229736328101</c:v>
                </c:pt>
                <c:pt idx="61">
                  <c:v>0.53238671874999999</c:v>
                </c:pt>
                <c:pt idx="62">
                  <c:v>0.54023797607421897</c:v>
                </c:pt>
                <c:pt idx="63">
                  <c:v>0.54741766357421895</c:v>
                </c:pt>
                <c:pt idx="64">
                  <c:v>0.55538049316406202</c:v>
                </c:pt>
                <c:pt idx="65">
                  <c:v>0.56291253662109397</c:v>
                </c:pt>
                <c:pt idx="66">
                  <c:v>0.57003051757812495</c:v>
                </c:pt>
                <c:pt idx="67">
                  <c:v>0.57724328613281295</c:v>
                </c:pt>
                <c:pt idx="68">
                  <c:v>0.58485992431640599</c:v>
                </c:pt>
                <c:pt idx="69">
                  <c:v>0.592276550292969</c:v>
                </c:pt>
                <c:pt idx="70">
                  <c:v>0.59929522705078098</c:v>
                </c:pt>
                <c:pt idx="71">
                  <c:v>0.60694207763671904</c:v>
                </c:pt>
                <c:pt idx="72">
                  <c:v>0.61422851562500003</c:v>
                </c:pt>
                <c:pt idx="73">
                  <c:v>0.62168035888671902</c:v>
                </c:pt>
                <c:pt idx="74">
                  <c:v>0.62874224853515603</c:v>
                </c:pt>
                <c:pt idx="75">
                  <c:v>0.63586547851562503</c:v>
                </c:pt>
                <c:pt idx="76">
                  <c:v>0.64328295898437504</c:v>
                </c:pt>
                <c:pt idx="77">
                  <c:v>0.65017016601562505</c:v>
                </c:pt>
                <c:pt idx="78">
                  <c:v>0.65714166259765605</c:v>
                </c:pt>
                <c:pt idx="79">
                  <c:v>0.66449664306640599</c:v>
                </c:pt>
                <c:pt idx="80">
                  <c:v>0.67170446777343795</c:v>
                </c:pt>
                <c:pt idx="81">
                  <c:v>0.6786123046875</c:v>
                </c:pt>
                <c:pt idx="82">
                  <c:v>0.68573541259765602</c:v>
                </c:pt>
                <c:pt idx="83">
                  <c:v>0.69259881591796901</c:v>
                </c:pt>
                <c:pt idx="84">
                  <c:v>0.69992474365234403</c:v>
                </c:pt>
                <c:pt idx="85">
                  <c:v>0.70710119628906298</c:v>
                </c:pt>
                <c:pt idx="86">
                  <c:v>0.71436865234375002</c:v>
                </c:pt>
                <c:pt idx="87">
                  <c:v>0.72125506591796895</c:v>
                </c:pt>
                <c:pt idx="88">
                  <c:v>0.72764166259765595</c:v>
                </c:pt>
                <c:pt idx="89">
                  <c:v>0.735073364257813</c:v>
                </c:pt>
                <c:pt idx="90">
                  <c:v>0.74170507812499997</c:v>
                </c:pt>
                <c:pt idx="91">
                  <c:v>0.74858068847656301</c:v>
                </c:pt>
                <c:pt idx="92">
                  <c:v>0.75518310546875</c:v>
                </c:pt>
                <c:pt idx="93">
                  <c:v>0.761813171386719</c:v>
                </c:pt>
                <c:pt idx="94">
                  <c:v>0.76867175292968704</c:v>
                </c:pt>
                <c:pt idx="95">
                  <c:v>0.77568402099609401</c:v>
                </c:pt>
                <c:pt idx="96">
                  <c:v>0.78187457275390604</c:v>
                </c:pt>
                <c:pt idx="97">
                  <c:v>0.789186767578125</c:v>
                </c:pt>
                <c:pt idx="98">
                  <c:v>0.79548614501953097</c:v>
                </c:pt>
                <c:pt idx="99">
                  <c:v>0.80196270751953103</c:v>
                </c:pt>
                <c:pt idx="100">
                  <c:v>0.80851751708984398</c:v>
                </c:pt>
                <c:pt idx="101">
                  <c:v>0.81579241943359404</c:v>
                </c:pt>
                <c:pt idx="102">
                  <c:v>0.82217639160156297</c:v>
                </c:pt>
                <c:pt idx="103">
                  <c:v>0.82831121826171905</c:v>
                </c:pt>
                <c:pt idx="104">
                  <c:v>0.83501702880859396</c:v>
                </c:pt>
                <c:pt idx="105">
                  <c:v>0.84122900390624999</c:v>
                </c:pt>
                <c:pt idx="106">
                  <c:v>0.84752966308593702</c:v>
                </c:pt>
                <c:pt idx="107">
                  <c:v>0.85413952636718704</c:v>
                </c:pt>
                <c:pt idx="108">
                  <c:v>0.86038635253906204</c:v>
                </c:pt>
                <c:pt idx="109">
                  <c:v>0.86660803222656202</c:v>
                </c:pt>
                <c:pt idx="110">
                  <c:v>0.87243060302734399</c:v>
                </c:pt>
                <c:pt idx="111">
                  <c:v>0.87918231201171904</c:v>
                </c:pt>
                <c:pt idx="112">
                  <c:v>0.88513818359374996</c:v>
                </c:pt>
                <c:pt idx="113">
                  <c:v>0.89160821533203105</c:v>
                </c:pt>
                <c:pt idx="114">
                  <c:v>0.89772332763671903</c:v>
                </c:pt>
                <c:pt idx="115">
                  <c:v>0.90319903564453097</c:v>
                </c:pt>
                <c:pt idx="116">
                  <c:v>0.90886859130859399</c:v>
                </c:pt>
                <c:pt idx="117">
                  <c:v>0.914986633300781</c:v>
                </c:pt>
                <c:pt idx="118">
                  <c:v>0.92079711914062501</c:v>
                </c:pt>
                <c:pt idx="119">
                  <c:v>0.92567260742187496</c:v>
                </c:pt>
                <c:pt idx="120">
                  <c:v>0.93043310546875002</c:v>
                </c:pt>
                <c:pt idx="121">
                  <c:v>0.93381671142578104</c:v>
                </c:pt>
                <c:pt idx="122">
                  <c:v>0.93731451416015599</c:v>
                </c:pt>
                <c:pt idx="123">
                  <c:v>0.94075750732421903</c:v>
                </c:pt>
                <c:pt idx="124">
                  <c:v>0.94417687988281296</c:v>
                </c:pt>
                <c:pt idx="125">
                  <c:v>0.94792126464843796</c:v>
                </c:pt>
                <c:pt idx="126">
                  <c:v>0.95118377685546895</c:v>
                </c:pt>
                <c:pt idx="127">
                  <c:v>0.95492547607421896</c:v>
                </c:pt>
                <c:pt idx="128">
                  <c:v>0.95976464843749998</c:v>
                </c:pt>
                <c:pt idx="129">
                  <c:v>0.963254638671875</c:v>
                </c:pt>
                <c:pt idx="130">
                  <c:v>0.96723968505859403</c:v>
                </c:pt>
                <c:pt idx="131">
                  <c:v>0.97094720458984396</c:v>
                </c:pt>
                <c:pt idx="132">
                  <c:v>0.97528314208984401</c:v>
                </c:pt>
                <c:pt idx="133">
                  <c:v>0.97886859130859405</c:v>
                </c:pt>
                <c:pt idx="134">
                  <c:v>0.98299554443359405</c:v>
                </c:pt>
                <c:pt idx="135">
                  <c:v>0.98652618408203097</c:v>
                </c:pt>
                <c:pt idx="136">
                  <c:v>0.99048150634765597</c:v>
                </c:pt>
                <c:pt idx="137">
                  <c:v>0.99448931884765601</c:v>
                </c:pt>
                <c:pt idx="138">
                  <c:v>0.99899877929687497</c:v>
                </c:pt>
                <c:pt idx="139">
                  <c:v>1.00234893798828</c:v>
                </c:pt>
                <c:pt idx="140">
                  <c:v>1.0068866577148401</c:v>
                </c:pt>
                <c:pt idx="141">
                  <c:v>1.0103123779296901</c:v>
                </c:pt>
                <c:pt idx="142">
                  <c:v>1.0141320800781299</c:v>
                </c:pt>
                <c:pt idx="143">
                  <c:v>1.0185737304687501</c:v>
                </c:pt>
                <c:pt idx="144">
                  <c:v>1.0225913085937499</c:v>
                </c:pt>
                <c:pt idx="145">
                  <c:v>1.0261596679687499</c:v>
                </c:pt>
                <c:pt idx="146">
                  <c:v>1.0302729492187499</c:v>
                </c:pt>
                <c:pt idx="147">
                  <c:v>1.0335715332031301</c:v>
                </c:pt>
                <c:pt idx="148">
                  <c:v>1.03775012207031</c:v>
                </c:pt>
                <c:pt idx="149">
                  <c:v>1.04196484375</c:v>
                </c:pt>
                <c:pt idx="150">
                  <c:v>1.0454174804687499</c:v>
                </c:pt>
                <c:pt idx="151">
                  <c:v>1.04913330078125</c:v>
                </c:pt>
                <c:pt idx="152">
                  <c:v>1.0531915283203099</c:v>
                </c:pt>
                <c:pt idx="153">
                  <c:v>1.0567099609374999</c:v>
                </c:pt>
                <c:pt idx="154">
                  <c:v>1.06039013671875</c:v>
                </c:pt>
                <c:pt idx="155">
                  <c:v>1.06496643066406</c:v>
                </c:pt>
                <c:pt idx="156">
                  <c:v>1.0683548583984399</c:v>
                </c:pt>
                <c:pt idx="157">
                  <c:v>1.0719906005859401</c:v>
                </c:pt>
                <c:pt idx="158">
                  <c:v>1.07577197265625</c:v>
                </c:pt>
                <c:pt idx="159">
                  <c:v>1.0795444335937501</c:v>
                </c:pt>
                <c:pt idx="160">
                  <c:v>1.0831866455078101</c:v>
                </c:pt>
                <c:pt idx="161">
                  <c:v>1.0872628173828101</c:v>
                </c:pt>
                <c:pt idx="162">
                  <c:v>1.0906208496093699</c:v>
                </c:pt>
                <c:pt idx="163">
                  <c:v>1.0942862548828101</c:v>
                </c:pt>
                <c:pt idx="164">
                  <c:v>1.0979450683593699</c:v>
                </c:pt>
                <c:pt idx="165">
                  <c:v>1.1012962646484401</c:v>
                </c:pt>
                <c:pt idx="166">
                  <c:v>1.1050615234375001</c:v>
                </c:pt>
                <c:pt idx="167">
                  <c:v>1.1089674072265601</c:v>
                </c:pt>
                <c:pt idx="168">
                  <c:v>1.11247998046875</c:v>
                </c:pt>
                <c:pt idx="169">
                  <c:v>1.11573583984375</c:v>
                </c:pt>
                <c:pt idx="170">
                  <c:v>1.11955004882812</c:v>
                </c:pt>
                <c:pt idx="171">
                  <c:v>1.12244091796875</c:v>
                </c:pt>
                <c:pt idx="172">
                  <c:v>1.12574719238281</c:v>
                </c:pt>
                <c:pt idx="173">
                  <c:v>1.12892919921875</c:v>
                </c:pt>
                <c:pt idx="174">
                  <c:v>1.1316280517578099</c:v>
                </c:pt>
                <c:pt idx="175">
                  <c:v>1.13422973632813</c:v>
                </c:pt>
                <c:pt idx="176">
                  <c:v>1.1368234863281299</c:v>
                </c:pt>
                <c:pt idx="177">
                  <c:v>1.13976916503906</c:v>
                </c:pt>
                <c:pt idx="178">
                  <c:v>1.14162487792969</c:v>
                </c:pt>
                <c:pt idx="179">
                  <c:v>1.1445371093750001</c:v>
                </c:pt>
                <c:pt idx="180">
                  <c:v>1.14741198730469</c:v>
                </c:pt>
                <c:pt idx="181">
                  <c:v>1.1502757568359401</c:v>
                </c:pt>
                <c:pt idx="182">
                  <c:v>1.1530119628906299</c:v>
                </c:pt>
                <c:pt idx="183">
                  <c:v>1.15595727539063</c:v>
                </c:pt>
                <c:pt idx="184">
                  <c:v>1.1588038330078101</c:v>
                </c:pt>
                <c:pt idx="185">
                  <c:v>1.16178503417969</c:v>
                </c:pt>
                <c:pt idx="186">
                  <c:v>1.16433557128906</c:v>
                </c:pt>
                <c:pt idx="187">
                  <c:v>1.167478515625</c:v>
                </c:pt>
                <c:pt idx="188">
                  <c:v>1.1704423828124999</c:v>
                </c:pt>
                <c:pt idx="189">
                  <c:v>1.1728568115234399</c:v>
                </c:pt>
                <c:pt idx="190">
                  <c:v>1.1758946533203101</c:v>
                </c:pt>
                <c:pt idx="191">
                  <c:v>1.17898168945313</c:v>
                </c:pt>
                <c:pt idx="192">
                  <c:v>1.18237341308594</c:v>
                </c:pt>
                <c:pt idx="193">
                  <c:v>1.1852058105468799</c:v>
                </c:pt>
                <c:pt idx="194">
                  <c:v>1.18780480957031</c:v>
                </c:pt>
                <c:pt idx="195">
                  <c:v>1.1905745849609399</c:v>
                </c:pt>
                <c:pt idx="196">
                  <c:v>1.19378759765625</c:v>
                </c:pt>
                <c:pt idx="197">
                  <c:v>1.19696923828125</c:v>
                </c:pt>
                <c:pt idx="198">
                  <c:v>1.2001159667968799</c:v>
                </c:pt>
                <c:pt idx="199">
                  <c:v>1.20254223632813</c:v>
                </c:pt>
                <c:pt idx="200">
                  <c:v>1.2054003906249999</c:v>
                </c:pt>
                <c:pt idx="201">
                  <c:v>1.2085051269531299</c:v>
                </c:pt>
                <c:pt idx="202">
                  <c:v>1.2117846679687501</c:v>
                </c:pt>
                <c:pt idx="203">
                  <c:v>1.2148294677734399</c:v>
                </c:pt>
                <c:pt idx="204">
                  <c:v>1.2172741699218701</c:v>
                </c:pt>
                <c:pt idx="205">
                  <c:v>1.22005163574219</c:v>
                </c:pt>
                <c:pt idx="206">
                  <c:v>1.2233457031249999</c:v>
                </c:pt>
                <c:pt idx="207">
                  <c:v>1.22625158691406</c:v>
                </c:pt>
                <c:pt idx="208">
                  <c:v>1.2287269287109399</c:v>
                </c:pt>
                <c:pt idx="209">
                  <c:v>1.2315169677734401</c:v>
                </c:pt>
                <c:pt idx="210">
                  <c:v>1.2352410888671901</c:v>
                </c:pt>
                <c:pt idx="211">
                  <c:v>1.2376589355468799</c:v>
                </c:pt>
                <c:pt idx="212">
                  <c:v>1.24056079101563</c:v>
                </c:pt>
                <c:pt idx="213">
                  <c:v>1.2434171142578101</c:v>
                </c:pt>
                <c:pt idx="214">
                  <c:v>1.2463192138671899</c:v>
                </c:pt>
                <c:pt idx="215">
                  <c:v>1.24926489257813</c:v>
                </c:pt>
                <c:pt idx="216">
                  <c:v>1.2522729492187501</c:v>
                </c:pt>
                <c:pt idx="217">
                  <c:v>1.2554177246093701</c:v>
                </c:pt>
                <c:pt idx="218">
                  <c:v>1.2585518798828099</c:v>
                </c:pt>
                <c:pt idx="219">
                  <c:v>1.26098498535156</c:v>
                </c:pt>
                <c:pt idx="220">
                  <c:v>1.2638261718749999</c:v>
                </c:pt>
                <c:pt idx="221">
                  <c:v>1.26687573242188</c:v>
                </c:pt>
                <c:pt idx="222">
                  <c:v>1.2697314453124999</c:v>
                </c:pt>
                <c:pt idx="223">
                  <c:v>1.2728295898437501</c:v>
                </c:pt>
                <c:pt idx="224">
                  <c:v>1.2758051757812501</c:v>
                </c:pt>
                <c:pt idx="225">
                  <c:v>1.2785474853515599</c:v>
                </c:pt>
                <c:pt idx="226">
                  <c:v>1.28176049804688</c:v>
                </c:pt>
                <c:pt idx="227">
                  <c:v>1.28481567382813</c:v>
                </c:pt>
                <c:pt idx="228">
                  <c:v>1.2878055419921901</c:v>
                </c:pt>
                <c:pt idx="229">
                  <c:v>1.29041101074219</c:v>
                </c:pt>
                <c:pt idx="230">
                  <c:v>1.29298669433594</c:v>
                </c:pt>
                <c:pt idx="231">
                  <c:v>1.29579797363281</c:v>
                </c:pt>
                <c:pt idx="232">
                  <c:v>1.29888208007813</c:v>
                </c:pt>
                <c:pt idx="233">
                  <c:v>1.30210717773438</c:v>
                </c:pt>
                <c:pt idx="234">
                  <c:v>1.3054608154296901</c:v>
                </c:pt>
                <c:pt idx="235">
                  <c:v>1.30882470703125</c:v>
                </c:pt>
                <c:pt idx="236">
                  <c:v>1.31209191894531</c:v>
                </c:pt>
                <c:pt idx="237">
                  <c:v>1.31475183105469</c:v>
                </c:pt>
                <c:pt idx="238">
                  <c:v>1.31755444335938</c:v>
                </c:pt>
                <c:pt idx="239">
                  <c:v>1.32078869628906</c:v>
                </c:pt>
                <c:pt idx="240">
                  <c:v>1.32394396972656</c:v>
                </c:pt>
                <c:pt idx="241">
                  <c:v>1.32724865722656</c:v>
                </c:pt>
                <c:pt idx="242">
                  <c:v>1.3300361328125001</c:v>
                </c:pt>
                <c:pt idx="243">
                  <c:v>1.3325106201171899</c:v>
                </c:pt>
                <c:pt idx="244">
                  <c:v>1.3360650634765601</c:v>
                </c:pt>
                <c:pt idx="245">
                  <c:v>1.33837658691406</c:v>
                </c:pt>
                <c:pt idx="246">
                  <c:v>1.3413505859374999</c:v>
                </c:pt>
                <c:pt idx="247">
                  <c:v>1.34409973144531</c:v>
                </c:pt>
                <c:pt idx="248">
                  <c:v>1.34710217285156</c:v>
                </c:pt>
                <c:pt idx="249">
                  <c:v>1.3495244140625</c:v>
                </c:pt>
                <c:pt idx="250">
                  <c:v>1.3523156738281299</c:v>
                </c:pt>
                <c:pt idx="251">
                  <c:v>1.35547375488281</c:v>
                </c:pt>
                <c:pt idx="252">
                  <c:v>1.35807531738281</c:v>
                </c:pt>
                <c:pt idx="253">
                  <c:v>1.3611859130859401</c:v>
                </c:pt>
                <c:pt idx="254">
                  <c:v>1.3635363769531299</c:v>
                </c:pt>
                <c:pt idx="255">
                  <c:v>1.36659326171875</c:v>
                </c:pt>
                <c:pt idx="256">
                  <c:v>1.3690556640625</c:v>
                </c:pt>
                <c:pt idx="257">
                  <c:v>1.37207641601563</c:v>
                </c:pt>
                <c:pt idx="258">
                  <c:v>1.37519958496094</c:v>
                </c:pt>
                <c:pt idx="259">
                  <c:v>1.3782619628906201</c:v>
                </c:pt>
                <c:pt idx="260">
                  <c:v>1.38093994140625</c:v>
                </c:pt>
                <c:pt idx="261">
                  <c:v>1.3836397705078101</c:v>
                </c:pt>
                <c:pt idx="262">
                  <c:v>1.38675354003906</c:v>
                </c:pt>
                <c:pt idx="263">
                  <c:v>1.3894749755859399</c:v>
                </c:pt>
                <c:pt idx="264">
                  <c:v>1.3919848632812499</c:v>
                </c:pt>
                <c:pt idx="265">
                  <c:v>1.39454370117188</c:v>
                </c:pt>
                <c:pt idx="266">
                  <c:v>1.3972766113281201</c:v>
                </c:pt>
                <c:pt idx="267">
                  <c:v>1.3999571533203099</c:v>
                </c:pt>
                <c:pt idx="268">
                  <c:v>1.40311596679688</c:v>
                </c:pt>
                <c:pt idx="269">
                  <c:v>1.4060777587890601</c:v>
                </c:pt>
                <c:pt idx="270">
                  <c:v>1.4085617675781299</c:v>
                </c:pt>
                <c:pt idx="271">
                  <c:v>1.4110638427734401</c:v>
                </c:pt>
                <c:pt idx="272">
                  <c:v>1.4141682128906199</c:v>
                </c:pt>
                <c:pt idx="273">
                  <c:v>1.4169320068359399</c:v>
                </c:pt>
                <c:pt idx="274">
                  <c:v>1.41933642578125</c:v>
                </c:pt>
                <c:pt idx="275">
                  <c:v>1.42218530273437</c:v>
                </c:pt>
                <c:pt idx="276">
                  <c:v>1.42511694335938</c:v>
                </c:pt>
                <c:pt idx="277">
                  <c:v>1.4280666503906201</c:v>
                </c:pt>
                <c:pt idx="278">
                  <c:v>1.4305893554687501</c:v>
                </c:pt>
                <c:pt idx="279">
                  <c:v>1.43339721679687</c:v>
                </c:pt>
                <c:pt idx="280">
                  <c:v>1.43648974609375</c:v>
                </c:pt>
                <c:pt idx="281">
                  <c:v>1.43860375976562</c:v>
                </c:pt>
                <c:pt idx="282">
                  <c:v>1.44160656738281</c:v>
                </c:pt>
                <c:pt idx="283">
                  <c:v>1.44476953125</c:v>
                </c:pt>
                <c:pt idx="284">
                  <c:v>1.4475966796874999</c:v>
                </c:pt>
                <c:pt idx="285">
                  <c:v>1.4497520751953099</c:v>
                </c:pt>
                <c:pt idx="286">
                  <c:v>1.4526103515625</c:v>
                </c:pt>
                <c:pt idx="287">
                  <c:v>1.45483459472656</c:v>
                </c:pt>
                <c:pt idx="288">
                  <c:v>1.45805773925781</c:v>
                </c:pt>
                <c:pt idx="289">
                  <c:v>1.46038049316406</c:v>
                </c:pt>
                <c:pt idx="290">
                  <c:v>1.46333703613281</c:v>
                </c:pt>
                <c:pt idx="291">
                  <c:v>1.46579028320313</c:v>
                </c:pt>
                <c:pt idx="292">
                  <c:v>1.4688492431640601</c:v>
                </c:pt>
                <c:pt idx="293">
                  <c:v>1.4711490478515601</c:v>
                </c:pt>
                <c:pt idx="294">
                  <c:v>1.4743168945312499</c:v>
                </c:pt>
                <c:pt idx="295">
                  <c:v>1.47686840820312</c:v>
                </c:pt>
                <c:pt idx="296">
                  <c:v>1.48024584960938</c:v>
                </c:pt>
                <c:pt idx="297">
                  <c:v>1.48282006835938</c:v>
                </c:pt>
                <c:pt idx="298">
                  <c:v>1.48545544433594</c:v>
                </c:pt>
                <c:pt idx="299">
                  <c:v>1.48791003417969</c:v>
                </c:pt>
                <c:pt idx="300">
                  <c:v>1.4908829345703101</c:v>
                </c:pt>
                <c:pt idx="301">
                  <c:v>1.493859375</c:v>
                </c:pt>
                <c:pt idx="302">
                  <c:v>1.496029296875</c:v>
                </c:pt>
                <c:pt idx="303">
                  <c:v>1.4990518798828101</c:v>
                </c:pt>
                <c:pt idx="304">
                  <c:v>1.50204040527344</c:v>
                </c:pt>
                <c:pt idx="305">
                  <c:v>1.50471252441406</c:v>
                </c:pt>
                <c:pt idx="306">
                  <c:v>1.50752221679687</c:v>
                </c:pt>
                <c:pt idx="307">
                  <c:v>1.5099741210937501</c:v>
                </c:pt>
                <c:pt idx="308">
                  <c:v>1.51281665039063</c:v>
                </c:pt>
                <c:pt idx="309">
                  <c:v>1.5152944335937499</c:v>
                </c:pt>
                <c:pt idx="310">
                  <c:v>1.5180203857421899</c:v>
                </c:pt>
                <c:pt idx="311">
                  <c:v>1.5208549804687499</c:v>
                </c:pt>
                <c:pt idx="312">
                  <c:v>1.5236973876953099</c:v>
                </c:pt>
                <c:pt idx="313">
                  <c:v>1.52642150878906</c:v>
                </c:pt>
                <c:pt idx="314">
                  <c:v>1.52921594238281</c:v>
                </c:pt>
                <c:pt idx="315">
                  <c:v>1.5328228759765601</c:v>
                </c:pt>
                <c:pt idx="316">
                  <c:v>1.53499536132813</c:v>
                </c:pt>
                <c:pt idx="317">
                  <c:v>1.5382290039062501</c:v>
                </c:pt>
                <c:pt idx="318">
                  <c:v>1.54101330566406</c:v>
                </c:pt>
                <c:pt idx="319">
                  <c:v>1.5443569335937499</c:v>
                </c:pt>
                <c:pt idx="320">
                  <c:v>1.5470515136718701</c:v>
                </c:pt>
                <c:pt idx="321">
                  <c:v>1.5500703124999999</c:v>
                </c:pt>
                <c:pt idx="322">
                  <c:v>1.55212768554688</c:v>
                </c:pt>
                <c:pt idx="323">
                  <c:v>1.55490197753906</c:v>
                </c:pt>
                <c:pt idx="324">
                  <c:v>1.5577687988281299</c:v>
                </c:pt>
                <c:pt idx="325">
                  <c:v>1.56072961425781</c:v>
                </c:pt>
                <c:pt idx="326">
                  <c:v>1.56351403808594</c:v>
                </c:pt>
                <c:pt idx="327">
                  <c:v>1.56613720703125</c:v>
                </c:pt>
                <c:pt idx="328">
                  <c:v>1.56865783691406</c:v>
                </c:pt>
                <c:pt idx="329">
                  <c:v>1.5716767578124999</c:v>
                </c:pt>
                <c:pt idx="330">
                  <c:v>1.5742486572265599</c:v>
                </c:pt>
                <c:pt idx="331">
                  <c:v>1.57706579589844</c:v>
                </c:pt>
                <c:pt idx="332">
                  <c:v>1.5793603515625001</c:v>
                </c:pt>
                <c:pt idx="333">
                  <c:v>1.58196105957031</c:v>
                </c:pt>
                <c:pt idx="334">
                  <c:v>1.5845904541015601</c:v>
                </c:pt>
                <c:pt idx="335">
                  <c:v>1.58661901855469</c:v>
                </c:pt>
                <c:pt idx="336">
                  <c:v>1.5897644042968799</c:v>
                </c:pt>
                <c:pt idx="337">
                  <c:v>1.59249890136719</c:v>
                </c:pt>
                <c:pt idx="338">
                  <c:v>1.59485571289063</c:v>
                </c:pt>
                <c:pt idx="339">
                  <c:v>1.5975292968749999</c:v>
                </c:pt>
                <c:pt idx="340">
                  <c:v>1.60038635253906</c:v>
                </c:pt>
                <c:pt idx="341">
                  <c:v>1.60289074707031</c:v>
                </c:pt>
                <c:pt idx="342">
                  <c:v>1.6054730224609399</c:v>
                </c:pt>
                <c:pt idx="343">
                  <c:v>1.60790637207031</c:v>
                </c:pt>
                <c:pt idx="344">
                  <c:v>1.6102684326171901</c:v>
                </c:pt>
                <c:pt idx="345">
                  <c:v>1.6132318115234401</c:v>
                </c:pt>
                <c:pt idx="346">
                  <c:v>1.6159807128906201</c:v>
                </c:pt>
                <c:pt idx="347">
                  <c:v>1.6182752685546899</c:v>
                </c:pt>
                <c:pt idx="348">
                  <c:v>1.62084558105469</c:v>
                </c:pt>
                <c:pt idx="349">
                  <c:v>1.62337731933594</c:v>
                </c:pt>
                <c:pt idx="350">
                  <c:v>1.6258392333984399</c:v>
                </c:pt>
                <c:pt idx="351">
                  <c:v>1.62855554199219</c:v>
                </c:pt>
                <c:pt idx="352">
                  <c:v>1.6311267089843799</c:v>
                </c:pt>
                <c:pt idx="353">
                  <c:v>1.6339649658203099</c:v>
                </c:pt>
                <c:pt idx="354">
                  <c:v>1.6364332275390601</c:v>
                </c:pt>
                <c:pt idx="355">
                  <c:v>1.6387033691406201</c:v>
                </c:pt>
                <c:pt idx="356">
                  <c:v>1.64154895019531</c:v>
                </c:pt>
                <c:pt idx="357">
                  <c:v>1.6444804687500001</c:v>
                </c:pt>
                <c:pt idx="358">
                  <c:v>1.6475909423828099</c:v>
                </c:pt>
                <c:pt idx="359">
                  <c:v>1.6502900390624999</c:v>
                </c:pt>
                <c:pt idx="360">
                  <c:v>1.6529879150390601</c:v>
                </c:pt>
                <c:pt idx="361">
                  <c:v>1.65570678710938</c:v>
                </c:pt>
                <c:pt idx="362">
                  <c:v>1.65914660644531</c:v>
                </c:pt>
                <c:pt idx="363">
                  <c:v>1.66218359375</c:v>
                </c:pt>
                <c:pt idx="364">
                  <c:v>1.6648439941406299</c:v>
                </c:pt>
                <c:pt idx="365">
                  <c:v>1.66807739257812</c:v>
                </c:pt>
                <c:pt idx="366">
                  <c:v>1.67090783691406</c:v>
                </c:pt>
                <c:pt idx="367">
                  <c:v>1.6741657714843701</c:v>
                </c:pt>
                <c:pt idx="368">
                  <c:v>1.6779931640625001</c:v>
                </c:pt>
                <c:pt idx="369">
                  <c:v>1.6807559814453099</c:v>
                </c:pt>
                <c:pt idx="370">
                  <c:v>1.68366528320313</c:v>
                </c:pt>
                <c:pt idx="371">
                  <c:v>1.68679455566406</c:v>
                </c:pt>
                <c:pt idx="372">
                  <c:v>1.69026037597656</c:v>
                </c:pt>
                <c:pt idx="373">
                  <c:v>1.69373840332031</c:v>
                </c:pt>
                <c:pt idx="374">
                  <c:v>1.6970133056640599</c:v>
                </c:pt>
                <c:pt idx="375">
                  <c:v>1.6995473632812499</c:v>
                </c:pt>
                <c:pt idx="376">
                  <c:v>1.7027943115234401</c:v>
                </c:pt>
                <c:pt idx="377">
                  <c:v>1.7056882324218701</c:v>
                </c:pt>
                <c:pt idx="378">
                  <c:v>1.7085927734374999</c:v>
                </c:pt>
                <c:pt idx="379">
                  <c:v>1.71178588867188</c:v>
                </c:pt>
                <c:pt idx="380">
                  <c:v>1.71476477050781</c:v>
                </c:pt>
                <c:pt idx="381">
                  <c:v>1.71764660644531</c:v>
                </c:pt>
                <c:pt idx="382">
                  <c:v>1.7205765380859399</c:v>
                </c:pt>
                <c:pt idx="383">
                  <c:v>1.72359033203125</c:v>
                </c:pt>
                <c:pt idx="384">
                  <c:v>1.7265225830078099</c:v>
                </c:pt>
                <c:pt idx="385">
                  <c:v>1.7296809082031299</c:v>
                </c:pt>
                <c:pt idx="386">
                  <c:v>1.7322625732421899</c:v>
                </c:pt>
                <c:pt idx="387">
                  <c:v>1.73493481445313</c:v>
                </c:pt>
                <c:pt idx="388">
                  <c:v>1.73838439941406</c:v>
                </c:pt>
                <c:pt idx="389">
                  <c:v>1.7414194335937501</c:v>
                </c:pt>
                <c:pt idx="390">
                  <c:v>1.74415856933594</c:v>
                </c:pt>
                <c:pt idx="391">
                  <c:v>1.7471909179687499</c:v>
                </c:pt>
                <c:pt idx="392">
                  <c:v>1.7494852294921901</c:v>
                </c:pt>
                <c:pt idx="393">
                  <c:v>1.7528242187500001</c:v>
                </c:pt>
                <c:pt idx="394">
                  <c:v>1.7556170654296901</c:v>
                </c:pt>
                <c:pt idx="395">
                  <c:v>1.75815246582031</c:v>
                </c:pt>
                <c:pt idx="396">
                  <c:v>1.76134777832031</c:v>
                </c:pt>
                <c:pt idx="397">
                  <c:v>1.7638564453125001</c:v>
                </c:pt>
                <c:pt idx="398">
                  <c:v>1.76690576171875</c:v>
                </c:pt>
                <c:pt idx="399">
                  <c:v>1.76955187988281</c:v>
                </c:pt>
                <c:pt idx="400">
                  <c:v>1.7723165283203099</c:v>
                </c:pt>
                <c:pt idx="401">
                  <c:v>1.7750914306640599</c:v>
                </c:pt>
                <c:pt idx="402">
                  <c:v>1.7777465820312499</c:v>
                </c:pt>
                <c:pt idx="403">
                  <c:v>1.7803839111328099</c:v>
                </c:pt>
                <c:pt idx="404">
                  <c:v>1.7829793701171901</c:v>
                </c:pt>
                <c:pt idx="405">
                  <c:v>1.7858017578125001</c:v>
                </c:pt>
                <c:pt idx="406">
                  <c:v>1.78814599609375</c:v>
                </c:pt>
                <c:pt idx="407">
                  <c:v>1.7911201171875</c:v>
                </c:pt>
                <c:pt idx="408">
                  <c:v>1.7936514892578099</c:v>
                </c:pt>
                <c:pt idx="409">
                  <c:v>1.7962702636718799</c:v>
                </c:pt>
                <c:pt idx="410">
                  <c:v>1.7985511474609399</c:v>
                </c:pt>
                <c:pt idx="411">
                  <c:v>1.80155981445313</c:v>
                </c:pt>
                <c:pt idx="412">
                  <c:v>1.80369873046875</c:v>
                </c:pt>
                <c:pt idx="413">
                  <c:v>1.80639440917969</c:v>
                </c:pt>
                <c:pt idx="414">
                  <c:v>1.8088509521484399</c:v>
                </c:pt>
                <c:pt idx="415">
                  <c:v>1.8113725585937499</c:v>
                </c:pt>
                <c:pt idx="416">
                  <c:v>1.8133803710937499</c:v>
                </c:pt>
                <c:pt idx="417">
                  <c:v>1.8167183837890599</c:v>
                </c:pt>
                <c:pt idx="418">
                  <c:v>1.8188343505859399</c:v>
                </c:pt>
                <c:pt idx="419">
                  <c:v>1.82160803222656</c:v>
                </c:pt>
                <c:pt idx="420">
                  <c:v>1.8237106933593701</c:v>
                </c:pt>
                <c:pt idx="421">
                  <c:v>1.8264256591796899</c:v>
                </c:pt>
                <c:pt idx="422">
                  <c:v>1.82893908691406</c:v>
                </c:pt>
                <c:pt idx="423">
                  <c:v>1.83154260253906</c:v>
                </c:pt>
                <c:pt idx="424">
                  <c:v>1.83422644042969</c:v>
                </c:pt>
                <c:pt idx="425">
                  <c:v>1.8363638916015601</c:v>
                </c:pt>
                <c:pt idx="426">
                  <c:v>1.83887463378906</c:v>
                </c:pt>
                <c:pt idx="427">
                  <c:v>1.84133349609375</c:v>
                </c:pt>
                <c:pt idx="428">
                  <c:v>1.84349475097656</c:v>
                </c:pt>
                <c:pt idx="429">
                  <c:v>1.84576623535156</c:v>
                </c:pt>
                <c:pt idx="430">
                  <c:v>1.8480322265625</c:v>
                </c:pt>
                <c:pt idx="431">
                  <c:v>1.8504486083984399</c:v>
                </c:pt>
                <c:pt idx="432">
                  <c:v>1.85235424804688</c:v>
                </c:pt>
                <c:pt idx="433">
                  <c:v>1.85465600585938</c:v>
                </c:pt>
                <c:pt idx="434">
                  <c:v>1.8564327392578099</c:v>
                </c:pt>
                <c:pt idx="435">
                  <c:v>1.85868566894531</c:v>
                </c:pt>
                <c:pt idx="436">
                  <c:v>1.8609302978515601</c:v>
                </c:pt>
                <c:pt idx="437">
                  <c:v>1.86289111328125</c:v>
                </c:pt>
                <c:pt idx="438">
                  <c:v>1.86529748535156</c:v>
                </c:pt>
                <c:pt idx="439">
                  <c:v>1.86647705078125</c:v>
                </c:pt>
                <c:pt idx="440">
                  <c:v>1.8684978027343799</c:v>
                </c:pt>
                <c:pt idx="441">
                  <c:v>1.8707802734375001</c:v>
                </c:pt>
                <c:pt idx="442">
                  <c:v>1.8723409423828099</c:v>
                </c:pt>
                <c:pt idx="443">
                  <c:v>1.8741942138671901</c:v>
                </c:pt>
                <c:pt idx="444">
                  <c:v>1.87557629394531</c:v>
                </c:pt>
                <c:pt idx="445">
                  <c:v>1.8770258789062499</c:v>
                </c:pt>
                <c:pt idx="446">
                  <c:v>1.87837036132813</c:v>
                </c:pt>
                <c:pt idx="447">
                  <c:v>1.87983862304688</c:v>
                </c:pt>
                <c:pt idx="448">
                  <c:v>1.88155297851563</c:v>
                </c:pt>
                <c:pt idx="449">
                  <c:v>1.88269140625</c:v>
                </c:pt>
                <c:pt idx="450">
                  <c:v>1.8835989990234401</c:v>
                </c:pt>
                <c:pt idx="451">
                  <c:v>1.8848135986328101</c:v>
                </c:pt>
                <c:pt idx="452">
                  <c:v>1.8856994628906201</c:v>
                </c:pt>
                <c:pt idx="453">
                  <c:v>1.8864448242187499</c:v>
                </c:pt>
                <c:pt idx="454">
                  <c:v>1.88756213378906</c:v>
                </c:pt>
                <c:pt idx="455">
                  <c:v>1.88781640625</c:v>
                </c:pt>
                <c:pt idx="456">
                  <c:v>1.8886383056640601</c:v>
                </c:pt>
                <c:pt idx="457">
                  <c:v>1.88843249511719</c:v>
                </c:pt>
                <c:pt idx="458">
                  <c:v>1.8887552490234401</c:v>
                </c:pt>
                <c:pt idx="459">
                  <c:v>1.88899694824219</c:v>
                </c:pt>
                <c:pt idx="460">
                  <c:v>1.8887468261718701</c:v>
                </c:pt>
                <c:pt idx="461">
                  <c:v>1.88865942382813</c:v>
                </c:pt>
                <c:pt idx="462">
                  <c:v>1.8880596923828099</c:v>
                </c:pt>
                <c:pt idx="463">
                  <c:v>1.88699060058594</c:v>
                </c:pt>
                <c:pt idx="464">
                  <c:v>1.88634216308594</c:v>
                </c:pt>
                <c:pt idx="465">
                  <c:v>1.8848143310546901</c:v>
                </c:pt>
                <c:pt idx="466">
                  <c:v>1.8829509277343801</c:v>
                </c:pt>
                <c:pt idx="467">
                  <c:v>1.8807451171875</c:v>
                </c:pt>
                <c:pt idx="468">
                  <c:v>1.87785009765625</c:v>
                </c:pt>
                <c:pt idx="469">
                  <c:v>1.8744672851562501</c:v>
                </c:pt>
                <c:pt idx="470">
                  <c:v>1.8711845703125001</c:v>
                </c:pt>
                <c:pt idx="471">
                  <c:v>1.86728295898438</c:v>
                </c:pt>
                <c:pt idx="472">
                  <c:v>1.86244604492187</c:v>
                </c:pt>
                <c:pt idx="473">
                  <c:v>1.85694604492188</c:v>
                </c:pt>
                <c:pt idx="474">
                  <c:v>1.85143432617188</c:v>
                </c:pt>
                <c:pt idx="475">
                  <c:v>1.84444567871094</c:v>
                </c:pt>
                <c:pt idx="476">
                  <c:v>1.83698010253906</c:v>
                </c:pt>
                <c:pt idx="477">
                  <c:v>1.8287637939453101</c:v>
                </c:pt>
                <c:pt idx="478">
                  <c:v>1.81956896972656</c:v>
                </c:pt>
                <c:pt idx="479">
                  <c:v>1.8089801025390599</c:v>
                </c:pt>
                <c:pt idx="480">
                  <c:v>1.7979993896484401</c:v>
                </c:pt>
                <c:pt idx="481">
                  <c:v>1.7854589843749999</c:v>
                </c:pt>
                <c:pt idx="482">
                  <c:v>1.7725750732421901</c:v>
                </c:pt>
                <c:pt idx="483">
                  <c:v>1.7591466064453101</c:v>
                </c:pt>
                <c:pt idx="484">
                  <c:v>1.7452160644531201</c:v>
                </c:pt>
                <c:pt idx="485">
                  <c:v>1.73108288574219</c:v>
                </c:pt>
                <c:pt idx="486">
                  <c:v>1.7175657958984401</c:v>
                </c:pt>
                <c:pt idx="487">
                  <c:v>1.70470556640625</c:v>
                </c:pt>
                <c:pt idx="488">
                  <c:v>1.69170361328125</c:v>
                </c:pt>
                <c:pt idx="489">
                  <c:v>1.6799880371093701</c:v>
                </c:pt>
                <c:pt idx="490">
                  <c:v>1.6685802001953101</c:v>
                </c:pt>
                <c:pt idx="491">
                  <c:v>1.65788110351563</c:v>
                </c:pt>
                <c:pt idx="492">
                  <c:v>1.6474465332031201</c:v>
                </c:pt>
                <c:pt idx="493">
                  <c:v>1.63735400390625</c:v>
                </c:pt>
                <c:pt idx="494">
                  <c:v>1.62787744140625</c:v>
                </c:pt>
                <c:pt idx="495">
                  <c:v>1.61919897460938</c:v>
                </c:pt>
                <c:pt idx="496">
                  <c:v>1.61108227539063</c:v>
                </c:pt>
                <c:pt idx="497">
                  <c:v>1.6035361328125</c:v>
                </c:pt>
                <c:pt idx="498">
                  <c:v>1.59615087890625</c:v>
                </c:pt>
                <c:pt idx="499">
                  <c:v>1.5885971679687501</c:v>
                </c:pt>
                <c:pt idx="500">
                  <c:v>1.5825919189453099</c:v>
                </c:pt>
                <c:pt idx="501">
                  <c:v>1.57597863769531</c:v>
                </c:pt>
                <c:pt idx="502">
                  <c:v>1.5698723144531299</c:v>
                </c:pt>
                <c:pt idx="503">
                  <c:v>1.5643743896484399</c:v>
                </c:pt>
                <c:pt idx="504">
                  <c:v>1.55916357421875</c:v>
                </c:pt>
                <c:pt idx="505">
                  <c:v>1.55420056152344</c:v>
                </c:pt>
                <c:pt idx="506">
                  <c:v>1.5486491699218701</c:v>
                </c:pt>
                <c:pt idx="507">
                  <c:v>1.54381555175781</c:v>
                </c:pt>
                <c:pt idx="508">
                  <c:v>1.53898901367188</c:v>
                </c:pt>
                <c:pt idx="509">
                  <c:v>1.535072265625</c:v>
                </c:pt>
                <c:pt idx="510">
                  <c:v>1.5307170410156301</c:v>
                </c:pt>
                <c:pt idx="511">
                  <c:v>1.5262724609375</c:v>
                </c:pt>
                <c:pt idx="512">
                  <c:v>1.5225123291015601</c:v>
                </c:pt>
                <c:pt idx="513">
                  <c:v>1.51911108398438</c:v>
                </c:pt>
                <c:pt idx="514">
                  <c:v>1.51458813476562</c:v>
                </c:pt>
                <c:pt idx="515">
                  <c:v>1.5109511718749999</c:v>
                </c:pt>
                <c:pt idx="516">
                  <c:v>1.50765698242188</c:v>
                </c:pt>
                <c:pt idx="517">
                  <c:v>1.5043389892578101</c:v>
                </c:pt>
                <c:pt idx="518">
                  <c:v>1.50100085449219</c:v>
                </c:pt>
                <c:pt idx="519">
                  <c:v>1.49747766113281</c:v>
                </c:pt>
                <c:pt idx="520">
                  <c:v>1.4944667968750001</c:v>
                </c:pt>
                <c:pt idx="521">
                  <c:v>1.4910715332031299</c:v>
                </c:pt>
                <c:pt idx="522">
                  <c:v>1.48790661621094</c:v>
                </c:pt>
                <c:pt idx="523">
                  <c:v>1.4845281982421901</c:v>
                </c:pt>
                <c:pt idx="524">
                  <c:v>1.48142272949219</c:v>
                </c:pt>
                <c:pt idx="525">
                  <c:v>1.4788765869140601</c:v>
                </c:pt>
                <c:pt idx="526">
                  <c:v>1.4756131591796899</c:v>
                </c:pt>
                <c:pt idx="527">
                  <c:v>1.4724311523437501</c:v>
                </c:pt>
                <c:pt idx="528">
                  <c:v>1.4696629638671901</c:v>
                </c:pt>
                <c:pt idx="529">
                  <c:v>1.4665316162109401</c:v>
                </c:pt>
                <c:pt idx="530">
                  <c:v>1.46342651367187</c:v>
                </c:pt>
                <c:pt idx="531">
                  <c:v>1.4605819091796901</c:v>
                </c:pt>
                <c:pt idx="532">
                  <c:v>1.4577243652343701</c:v>
                </c:pt>
                <c:pt idx="533">
                  <c:v>1.4544436035156201</c:v>
                </c:pt>
                <c:pt idx="534">
                  <c:v>1.4517415771484401</c:v>
                </c:pt>
                <c:pt idx="535">
                  <c:v>1.44817346191406</c:v>
                </c:pt>
                <c:pt idx="536">
                  <c:v>1.44541430664063</c:v>
                </c:pt>
                <c:pt idx="537">
                  <c:v>1.4423651123046899</c:v>
                </c:pt>
                <c:pt idx="538">
                  <c:v>1.44022729492188</c:v>
                </c:pt>
                <c:pt idx="539">
                  <c:v>1.4372003173828101</c:v>
                </c:pt>
                <c:pt idx="540">
                  <c:v>1.4338037109374999</c:v>
                </c:pt>
                <c:pt idx="541">
                  <c:v>1.43120703125</c:v>
                </c:pt>
                <c:pt idx="542">
                  <c:v>1.4287412109375</c:v>
                </c:pt>
                <c:pt idx="543">
                  <c:v>1.4254759521484399</c:v>
                </c:pt>
                <c:pt idx="544">
                  <c:v>1.4229140625000001</c:v>
                </c:pt>
                <c:pt idx="545">
                  <c:v>1.41938439941406</c:v>
                </c:pt>
                <c:pt idx="546">
                  <c:v>1.4167590332031299</c:v>
                </c:pt>
                <c:pt idx="547">
                  <c:v>1.4142642822265601</c:v>
                </c:pt>
                <c:pt idx="548">
                  <c:v>1.4116396484375</c:v>
                </c:pt>
                <c:pt idx="549">
                  <c:v>1.40854174804687</c:v>
                </c:pt>
                <c:pt idx="550">
                  <c:v>1.40603515625</c:v>
                </c:pt>
                <c:pt idx="551">
                  <c:v>1.4029542236328101</c:v>
                </c:pt>
                <c:pt idx="552">
                  <c:v>1.40055725097656</c:v>
                </c:pt>
                <c:pt idx="553">
                  <c:v>1.39745520019531</c:v>
                </c:pt>
                <c:pt idx="554">
                  <c:v>1.3953417968749999</c:v>
                </c:pt>
                <c:pt idx="555">
                  <c:v>1.3925853271484401</c:v>
                </c:pt>
                <c:pt idx="556">
                  <c:v>1.3897265624999999</c:v>
                </c:pt>
                <c:pt idx="557">
                  <c:v>1.3867806396484399</c:v>
                </c:pt>
                <c:pt idx="558">
                  <c:v>1.3840913085937501</c:v>
                </c:pt>
                <c:pt idx="559">
                  <c:v>1.38176245117188</c:v>
                </c:pt>
                <c:pt idx="560">
                  <c:v>1.37882531738281</c:v>
                </c:pt>
                <c:pt idx="561">
                  <c:v>1.37610229492188</c:v>
                </c:pt>
                <c:pt idx="562">
                  <c:v>1.37361669921875</c:v>
                </c:pt>
                <c:pt idx="563">
                  <c:v>1.3703392333984401</c:v>
                </c:pt>
                <c:pt idx="564">
                  <c:v>1.36775463867188</c:v>
                </c:pt>
                <c:pt idx="565">
                  <c:v>1.3654468994140601</c:v>
                </c:pt>
                <c:pt idx="566">
                  <c:v>1.3629030761718799</c:v>
                </c:pt>
                <c:pt idx="567">
                  <c:v>1.3593978271484399</c:v>
                </c:pt>
                <c:pt idx="568">
                  <c:v>1.3575339355468701</c:v>
                </c:pt>
                <c:pt idx="569">
                  <c:v>1.3550211181640599</c:v>
                </c:pt>
                <c:pt idx="570">
                  <c:v>1.3518994140625</c:v>
                </c:pt>
                <c:pt idx="571">
                  <c:v>1.34960571289062</c:v>
                </c:pt>
                <c:pt idx="572">
                  <c:v>1.34753283691406</c:v>
                </c:pt>
                <c:pt idx="573">
                  <c:v>1.3446600341796899</c:v>
                </c:pt>
                <c:pt idx="574">
                  <c:v>1.3423583984375</c:v>
                </c:pt>
                <c:pt idx="575">
                  <c:v>1.34004333496094</c:v>
                </c:pt>
                <c:pt idx="576">
                  <c:v>1.3374439697265601</c:v>
                </c:pt>
                <c:pt idx="577">
                  <c:v>1.33537939453125</c:v>
                </c:pt>
                <c:pt idx="578">
                  <c:v>1.33251953125</c:v>
                </c:pt>
                <c:pt idx="579">
                  <c:v>1.33034155273437</c:v>
                </c:pt>
                <c:pt idx="580">
                  <c:v>1.32814428710937</c:v>
                </c:pt>
                <c:pt idx="581">
                  <c:v>1.3253199462890599</c:v>
                </c:pt>
                <c:pt idx="582">
                  <c:v>1.32291442871094</c:v>
                </c:pt>
                <c:pt idx="583">
                  <c:v>1.3203974609375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7-45A2-94E2-580F188F97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'POKUSY (Tah_záznam)'!$O$9:$O$592</c:f>
              <c:numCache>
                <c:formatCode>General</c:formatCode>
                <c:ptCount val="584"/>
                <c:pt idx="0">
                  <c:v>-6.8958282470703101E-3</c:v>
                </c:pt>
                <c:pt idx="1">
                  <c:v>-1.9427907466888399E-3</c:v>
                </c:pt>
                <c:pt idx="2">
                  <c:v>2.8633465766906702E-3</c:v>
                </c:pt>
                <c:pt idx="3">
                  <c:v>7.3228263854980503E-3</c:v>
                </c:pt>
                <c:pt idx="4">
                  <c:v>1.1775389671325701E-2</c:v>
                </c:pt>
                <c:pt idx="5">
                  <c:v>1.7090547561645499E-2</c:v>
                </c:pt>
                <c:pt idx="6">
                  <c:v>2.1558393478393601E-2</c:v>
                </c:pt>
                <c:pt idx="7">
                  <c:v>2.6782075881957999E-2</c:v>
                </c:pt>
                <c:pt idx="8">
                  <c:v>3.12267761230469E-2</c:v>
                </c:pt>
                <c:pt idx="9">
                  <c:v>3.6121559143066397E-2</c:v>
                </c:pt>
                <c:pt idx="10">
                  <c:v>4.07511291503906E-2</c:v>
                </c:pt>
                <c:pt idx="11">
                  <c:v>4.5434249877929697E-2</c:v>
                </c:pt>
                <c:pt idx="12">
                  <c:v>4.9932384490966798E-2</c:v>
                </c:pt>
                <c:pt idx="13">
                  <c:v>5.4922401428222703E-2</c:v>
                </c:pt>
                <c:pt idx="14">
                  <c:v>5.9697486877441398E-2</c:v>
                </c:pt>
                <c:pt idx="15">
                  <c:v>6.4485954284667996E-2</c:v>
                </c:pt>
                <c:pt idx="16">
                  <c:v>6.9322685241699197E-2</c:v>
                </c:pt>
                <c:pt idx="17">
                  <c:v>7.4005470275878907E-2</c:v>
                </c:pt>
                <c:pt idx="18">
                  <c:v>7.8665687561035202E-2</c:v>
                </c:pt>
                <c:pt idx="19">
                  <c:v>8.3157020568847703E-2</c:v>
                </c:pt>
                <c:pt idx="20">
                  <c:v>8.7705963134765599E-2</c:v>
                </c:pt>
                <c:pt idx="21">
                  <c:v>9.2820091247558606E-2</c:v>
                </c:pt>
                <c:pt idx="22">
                  <c:v>9.7011131286621102E-2</c:v>
                </c:pt>
                <c:pt idx="23">
                  <c:v>0.101727569580078</c:v>
                </c:pt>
                <c:pt idx="24">
                  <c:v>0.106770790100098</c:v>
                </c:pt>
                <c:pt idx="25">
                  <c:v>0.111231964111328</c:v>
                </c:pt>
                <c:pt idx="26">
                  <c:v>0.116232940673828</c:v>
                </c:pt>
                <c:pt idx="27">
                  <c:v>0.120476989746094</c:v>
                </c:pt>
                <c:pt idx="28">
                  <c:v>0.12528639984130899</c:v>
                </c:pt>
                <c:pt idx="29">
                  <c:v>0.12993536376953099</c:v>
                </c:pt>
                <c:pt idx="30">
                  <c:v>0.134180358886719</c:v>
                </c:pt>
                <c:pt idx="31">
                  <c:v>0.13922360229492201</c:v>
                </c:pt>
                <c:pt idx="32">
                  <c:v>0.143443328857422</c:v>
                </c:pt>
                <c:pt idx="33">
                  <c:v>0.148212280273437</c:v>
                </c:pt>
                <c:pt idx="34">
                  <c:v>0.152910720825195</c:v>
                </c:pt>
                <c:pt idx="35">
                  <c:v>0.15705670166015601</c:v>
                </c:pt>
                <c:pt idx="36">
                  <c:v>0.16187545776367199</c:v>
                </c:pt>
                <c:pt idx="37">
                  <c:v>0.16598524475097701</c:v>
                </c:pt>
                <c:pt idx="38">
                  <c:v>0.17061004638671901</c:v>
                </c:pt>
                <c:pt idx="39">
                  <c:v>0.17571697998046901</c:v>
                </c:pt>
                <c:pt idx="40">
                  <c:v>0.18029162597656301</c:v>
                </c:pt>
                <c:pt idx="41">
                  <c:v>0.18465388488769499</c:v>
                </c:pt>
                <c:pt idx="42">
                  <c:v>0.18990408325195299</c:v>
                </c:pt>
                <c:pt idx="43">
                  <c:v>0.19393919372558599</c:v>
                </c:pt>
                <c:pt idx="44">
                  <c:v>0.19805851745605499</c:v>
                </c:pt>
                <c:pt idx="45">
                  <c:v>0.20254374694824201</c:v>
                </c:pt>
                <c:pt idx="46">
                  <c:v>0.20640588378906199</c:v>
                </c:pt>
                <c:pt idx="47">
                  <c:v>0.21129272460937501</c:v>
                </c:pt>
                <c:pt idx="48">
                  <c:v>0.21549281311035201</c:v>
                </c:pt>
                <c:pt idx="49">
                  <c:v>0.21985316467285199</c:v>
                </c:pt>
                <c:pt idx="50">
                  <c:v>0.22480949401855499</c:v>
                </c:pt>
                <c:pt idx="51">
                  <c:v>0.22933602905273401</c:v>
                </c:pt>
                <c:pt idx="52">
                  <c:v>0.23435984802246099</c:v>
                </c:pt>
                <c:pt idx="53">
                  <c:v>0.23816703796386701</c:v>
                </c:pt>
                <c:pt idx="54">
                  <c:v>0.243353530883789</c:v>
                </c:pt>
                <c:pt idx="55">
                  <c:v>0.247465225219727</c:v>
                </c:pt>
                <c:pt idx="56">
                  <c:v>0.25211344909667999</c:v>
                </c:pt>
                <c:pt idx="57">
                  <c:v>0.25640283203125003</c:v>
                </c:pt>
                <c:pt idx="58">
                  <c:v>0.26113214111328098</c:v>
                </c:pt>
                <c:pt idx="59">
                  <c:v>0.26573959350585902</c:v>
                </c:pt>
                <c:pt idx="60">
                  <c:v>0.27012310791015598</c:v>
                </c:pt>
                <c:pt idx="61">
                  <c:v>0.274689056396484</c:v>
                </c:pt>
                <c:pt idx="62">
                  <c:v>0.27879843139648403</c:v>
                </c:pt>
                <c:pt idx="63">
                  <c:v>0.28381643676757801</c:v>
                </c:pt>
                <c:pt idx="64">
                  <c:v>0.28743051147460902</c:v>
                </c:pt>
                <c:pt idx="65">
                  <c:v>0.292406951904297</c:v>
                </c:pt>
                <c:pt idx="66">
                  <c:v>0.29719702148437499</c:v>
                </c:pt>
                <c:pt idx="67">
                  <c:v>0.30133474731445298</c:v>
                </c:pt>
                <c:pt idx="68">
                  <c:v>0.306136749267578</c:v>
                </c:pt>
                <c:pt idx="69">
                  <c:v>0.31047457885742202</c:v>
                </c:pt>
                <c:pt idx="70">
                  <c:v>0.31528128051757798</c:v>
                </c:pt>
                <c:pt idx="71">
                  <c:v>0.31954934692382803</c:v>
                </c:pt>
                <c:pt idx="72">
                  <c:v>0.32356588745117199</c:v>
                </c:pt>
                <c:pt idx="73">
                  <c:v>0.32834353637695302</c:v>
                </c:pt>
                <c:pt idx="74">
                  <c:v>0.33284310913085902</c:v>
                </c:pt>
                <c:pt idx="75">
                  <c:v>0.33735372924804702</c:v>
                </c:pt>
                <c:pt idx="76">
                  <c:v>0.341804626464844</c:v>
                </c:pt>
                <c:pt idx="77">
                  <c:v>0.34657614135742199</c:v>
                </c:pt>
                <c:pt idx="78">
                  <c:v>0.350796691894531</c:v>
                </c:pt>
                <c:pt idx="79">
                  <c:v>0.35495767211914098</c:v>
                </c:pt>
                <c:pt idx="80">
                  <c:v>0.35945455932617199</c:v>
                </c:pt>
                <c:pt idx="81">
                  <c:v>0.36369134521484398</c:v>
                </c:pt>
                <c:pt idx="82">
                  <c:v>0.36837747192382803</c:v>
                </c:pt>
                <c:pt idx="83">
                  <c:v>0.37264328002929697</c:v>
                </c:pt>
                <c:pt idx="84">
                  <c:v>0.37717993164062502</c:v>
                </c:pt>
                <c:pt idx="85">
                  <c:v>0.38177975463867198</c:v>
                </c:pt>
                <c:pt idx="86">
                  <c:v>0.38623193359375002</c:v>
                </c:pt>
                <c:pt idx="87">
                  <c:v>0.390413238525391</c:v>
                </c:pt>
                <c:pt idx="88">
                  <c:v>0.39505294799804702</c:v>
                </c:pt>
                <c:pt idx="89">
                  <c:v>0.39898025512695301</c:v>
                </c:pt>
                <c:pt idx="90">
                  <c:v>0.403935729980469</c:v>
                </c:pt>
                <c:pt idx="91">
                  <c:v>0.40793289184570303</c:v>
                </c:pt>
                <c:pt idx="92">
                  <c:v>0.41219186401367203</c:v>
                </c:pt>
                <c:pt idx="93">
                  <c:v>0.41684155273437501</c:v>
                </c:pt>
                <c:pt idx="94">
                  <c:v>0.42122018432617198</c:v>
                </c:pt>
                <c:pt idx="95">
                  <c:v>0.42556176757812503</c:v>
                </c:pt>
                <c:pt idx="96">
                  <c:v>0.42984323120117202</c:v>
                </c:pt>
                <c:pt idx="97">
                  <c:v>0.43483877563476597</c:v>
                </c:pt>
                <c:pt idx="98">
                  <c:v>0.438827514648438</c:v>
                </c:pt>
                <c:pt idx="99">
                  <c:v>0.44299908447265601</c:v>
                </c:pt>
                <c:pt idx="100">
                  <c:v>0.44752304077148403</c:v>
                </c:pt>
                <c:pt idx="101">
                  <c:v>0.452045257568359</c:v>
                </c:pt>
                <c:pt idx="102">
                  <c:v>0.45634878540039098</c:v>
                </c:pt>
                <c:pt idx="103">
                  <c:v>0.46054214477539102</c:v>
                </c:pt>
                <c:pt idx="104">
                  <c:v>0.464716705322266</c:v>
                </c:pt>
                <c:pt idx="105">
                  <c:v>0.469269805908203</c:v>
                </c:pt>
                <c:pt idx="106">
                  <c:v>0.473487976074219</c:v>
                </c:pt>
                <c:pt idx="107">
                  <c:v>0.477727813720703</c:v>
                </c:pt>
                <c:pt idx="108">
                  <c:v>0.48217599487304702</c:v>
                </c:pt>
                <c:pt idx="109">
                  <c:v>0.48656845092773399</c:v>
                </c:pt>
                <c:pt idx="110">
                  <c:v>0.49103298950195301</c:v>
                </c:pt>
                <c:pt idx="111">
                  <c:v>0.49538748168945301</c:v>
                </c:pt>
                <c:pt idx="112">
                  <c:v>0.49977148437500002</c:v>
                </c:pt>
                <c:pt idx="113">
                  <c:v>0.5038310546875</c:v>
                </c:pt>
                <c:pt idx="114">
                  <c:v>0.50793511962890603</c:v>
                </c:pt>
                <c:pt idx="115">
                  <c:v>0.51249993896484403</c:v>
                </c:pt>
                <c:pt idx="116">
                  <c:v>0.51639807128906301</c:v>
                </c:pt>
                <c:pt idx="117">
                  <c:v>0.52073706054687496</c:v>
                </c:pt>
                <c:pt idx="118">
                  <c:v>0.52530114746093703</c:v>
                </c:pt>
                <c:pt idx="119">
                  <c:v>0.52959295654296901</c:v>
                </c:pt>
                <c:pt idx="120">
                  <c:v>0.53382971191406203</c:v>
                </c:pt>
                <c:pt idx="121">
                  <c:v>0.53800286865234404</c:v>
                </c:pt>
                <c:pt idx="122">
                  <c:v>0.54261785888671898</c:v>
                </c:pt>
                <c:pt idx="123">
                  <c:v>0.546932495117188</c:v>
                </c:pt>
                <c:pt idx="124">
                  <c:v>0.551367492675781</c:v>
                </c:pt>
                <c:pt idx="125">
                  <c:v>0.55536859130859395</c:v>
                </c:pt>
                <c:pt idx="126">
                  <c:v>0.55952667236328102</c:v>
                </c:pt>
                <c:pt idx="127">
                  <c:v>0.56373071289062504</c:v>
                </c:pt>
                <c:pt idx="128">
                  <c:v>0.56839129638671904</c:v>
                </c:pt>
                <c:pt idx="129">
                  <c:v>0.57260278320312497</c:v>
                </c:pt>
                <c:pt idx="130">
                  <c:v>0.57680169677734405</c:v>
                </c:pt>
                <c:pt idx="131">
                  <c:v>0.58132574462890596</c:v>
                </c:pt>
                <c:pt idx="132">
                  <c:v>0.58558941650390595</c:v>
                </c:pt>
                <c:pt idx="133">
                  <c:v>0.58992480468749997</c:v>
                </c:pt>
                <c:pt idx="134">
                  <c:v>0.59386639404296904</c:v>
                </c:pt>
                <c:pt idx="135">
                  <c:v>0.59815716552734399</c:v>
                </c:pt>
                <c:pt idx="136">
                  <c:v>0.60227203369140603</c:v>
                </c:pt>
                <c:pt idx="137">
                  <c:v>0.60658184814453098</c:v>
                </c:pt>
                <c:pt idx="138">
                  <c:v>0.610300476074219</c:v>
                </c:pt>
                <c:pt idx="139">
                  <c:v>0.614866821289063</c:v>
                </c:pt>
                <c:pt idx="140">
                  <c:v>0.61882897949218796</c:v>
                </c:pt>
                <c:pt idx="141">
                  <c:v>0.62305517578125003</c:v>
                </c:pt>
                <c:pt idx="142">
                  <c:v>0.62713818359374995</c:v>
                </c:pt>
                <c:pt idx="143">
                  <c:v>0.63147412109375001</c:v>
                </c:pt>
                <c:pt idx="144">
                  <c:v>0.63532189941406203</c:v>
                </c:pt>
                <c:pt idx="145">
                  <c:v>0.639733581542969</c:v>
                </c:pt>
                <c:pt idx="146">
                  <c:v>0.64377807617187499</c:v>
                </c:pt>
                <c:pt idx="147">
                  <c:v>0.64820269775390604</c:v>
                </c:pt>
                <c:pt idx="148">
                  <c:v>0.65221923828124995</c:v>
                </c:pt>
                <c:pt idx="149">
                  <c:v>0.65649603271484402</c:v>
                </c:pt>
                <c:pt idx="150">
                  <c:v>0.66062609863281296</c:v>
                </c:pt>
                <c:pt idx="151">
                  <c:v>0.66518310546875004</c:v>
                </c:pt>
                <c:pt idx="152">
                  <c:v>0.66895007324218703</c:v>
                </c:pt>
                <c:pt idx="153">
                  <c:v>0.67288500976562504</c:v>
                </c:pt>
                <c:pt idx="154">
                  <c:v>0.67699890136718799</c:v>
                </c:pt>
                <c:pt idx="155">
                  <c:v>0.68107458496093798</c:v>
                </c:pt>
                <c:pt idx="156">
                  <c:v>0.685175598144531</c:v>
                </c:pt>
                <c:pt idx="157">
                  <c:v>0.68956988525390595</c:v>
                </c:pt>
                <c:pt idx="158">
                  <c:v>0.69339575195312497</c:v>
                </c:pt>
                <c:pt idx="159">
                  <c:v>0.69741967773437497</c:v>
                </c:pt>
                <c:pt idx="160">
                  <c:v>0.70185040283203104</c:v>
                </c:pt>
                <c:pt idx="161">
                  <c:v>0.70593908691406204</c:v>
                </c:pt>
                <c:pt idx="162">
                  <c:v>0.71001470947265599</c:v>
                </c:pt>
                <c:pt idx="163">
                  <c:v>0.71425842285156205</c:v>
                </c:pt>
                <c:pt idx="164">
                  <c:v>0.71828088378906296</c:v>
                </c:pt>
                <c:pt idx="165">
                  <c:v>0.72279364013671898</c:v>
                </c:pt>
                <c:pt idx="166">
                  <c:v>0.726730773925781</c:v>
                </c:pt>
                <c:pt idx="167">
                  <c:v>0.73095373535156205</c:v>
                </c:pt>
                <c:pt idx="168">
                  <c:v>0.73518554687500004</c:v>
                </c:pt>
                <c:pt idx="169">
                  <c:v>0.73928735351562502</c:v>
                </c:pt>
                <c:pt idx="170">
                  <c:v>0.74349633789062497</c:v>
                </c:pt>
                <c:pt idx="171">
                  <c:v>0.74728228759765603</c:v>
                </c:pt>
                <c:pt idx="172">
                  <c:v>0.75145178222656295</c:v>
                </c:pt>
                <c:pt idx="173">
                  <c:v>0.75542340087890603</c:v>
                </c:pt>
                <c:pt idx="174">
                  <c:v>0.75973303222656297</c:v>
                </c:pt>
                <c:pt idx="175">
                  <c:v>0.76299426269531301</c:v>
                </c:pt>
                <c:pt idx="176">
                  <c:v>0.76818725585937497</c:v>
                </c:pt>
                <c:pt idx="177">
                  <c:v>0.77200903320312497</c:v>
                </c:pt>
                <c:pt idx="178">
                  <c:v>0.77588281250000002</c:v>
                </c:pt>
                <c:pt idx="179">
                  <c:v>0.77974816894531296</c:v>
                </c:pt>
                <c:pt idx="180">
                  <c:v>0.78420227050781299</c:v>
                </c:pt>
                <c:pt idx="181">
                  <c:v>0.78818438720703099</c:v>
                </c:pt>
                <c:pt idx="182">
                  <c:v>0.79218890380859397</c:v>
                </c:pt>
                <c:pt idx="183">
                  <c:v>0.79621765136718703</c:v>
                </c:pt>
                <c:pt idx="184">
                  <c:v>0.80029351806640603</c:v>
                </c:pt>
                <c:pt idx="185">
                  <c:v>0.80385852050781204</c:v>
                </c:pt>
                <c:pt idx="186">
                  <c:v>0.80800189208984396</c:v>
                </c:pt>
                <c:pt idx="187">
                  <c:v>0.81237481689453095</c:v>
                </c:pt>
                <c:pt idx="188">
                  <c:v>0.81611016845703099</c:v>
                </c:pt>
                <c:pt idx="189">
                  <c:v>0.82053149414062498</c:v>
                </c:pt>
                <c:pt idx="190">
                  <c:v>0.82437249755859399</c:v>
                </c:pt>
                <c:pt idx="191">
                  <c:v>0.82817437744140598</c:v>
                </c:pt>
                <c:pt idx="192">
                  <c:v>0.83225177001953099</c:v>
                </c:pt>
                <c:pt idx="193">
                  <c:v>0.83645159912109401</c:v>
                </c:pt>
                <c:pt idx="194">
                  <c:v>0.84061578369140599</c:v>
                </c:pt>
                <c:pt idx="195">
                  <c:v>0.84473120117187495</c:v>
                </c:pt>
                <c:pt idx="196">
                  <c:v>0.84800933837890602</c:v>
                </c:pt>
                <c:pt idx="197">
                  <c:v>0.85217279052734396</c:v>
                </c:pt>
                <c:pt idx="198">
                  <c:v>0.85619995117187497</c:v>
                </c:pt>
                <c:pt idx="199">
                  <c:v>0.86003521728515597</c:v>
                </c:pt>
                <c:pt idx="200">
                  <c:v>0.86452502441406298</c:v>
                </c:pt>
                <c:pt idx="201">
                  <c:v>0.86798797607421896</c:v>
                </c:pt>
                <c:pt idx="202">
                  <c:v>0.87206249999999996</c:v>
                </c:pt>
                <c:pt idx="203">
                  <c:v>0.87584417724609398</c:v>
                </c:pt>
                <c:pt idx="204">
                  <c:v>0.88023406982421903</c:v>
                </c:pt>
                <c:pt idx="205">
                  <c:v>0.88404339599609405</c:v>
                </c:pt>
                <c:pt idx="206">
                  <c:v>0.88718652343750004</c:v>
                </c:pt>
                <c:pt idx="207">
                  <c:v>0.89210961914062503</c:v>
                </c:pt>
                <c:pt idx="208">
                  <c:v>0.89582055664062499</c:v>
                </c:pt>
                <c:pt idx="209">
                  <c:v>0.89918994140624997</c:v>
                </c:pt>
                <c:pt idx="210">
                  <c:v>0.90333349609375002</c:v>
                </c:pt>
                <c:pt idx="211">
                  <c:v>0.90722332763671898</c:v>
                </c:pt>
                <c:pt idx="212">
                  <c:v>0.91152117919921904</c:v>
                </c:pt>
                <c:pt idx="213">
                  <c:v>0.91539959716796904</c:v>
                </c:pt>
                <c:pt idx="214">
                  <c:v>0.91903643798828105</c:v>
                </c:pt>
                <c:pt idx="215">
                  <c:v>0.92262689208984405</c:v>
                </c:pt>
                <c:pt idx="216">
                  <c:v>0.92683074951171895</c:v>
                </c:pt>
                <c:pt idx="217">
                  <c:v>0.93062945556640597</c:v>
                </c:pt>
                <c:pt idx="218">
                  <c:v>0.93490399169921901</c:v>
                </c:pt>
                <c:pt idx="219">
                  <c:v>0.93912371826171903</c:v>
                </c:pt>
                <c:pt idx="220">
                  <c:v>0.942477233886719</c:v>
                </c:pt>
                <c:pt idx="221">
                  <c:v>0.94628009033203098</c:v>
                </c:pt>
                <c:pt idx="222">
                  <c:v>0.95042443847656299</c:v>
                </c:pt>
                <c:pt idx="223">
                  <c:v>0.95415820312499999</c:v>
                </c:pt>
                <c:pt idx="224">
                  <c:v>0.958140502929688</c:v>
                </c:pt>
                <c:pt idx="225">
                  <c:v>0.96190435791015605</c:v>
                </c:pt>
                <c:pt idx="226">
                  <c:v>0.96538739013671904</c:v>
                </c:pt>
                <c:pt idx="227">
                  <c:v>0.96982055664062505</c:v>
                </c:pt>
                <c:pt idx="228">
                  <c:v>0.97312811279296896</c:v>
                </c:pt>
                <c:pt idx="229">
                  <c:v>0.97702978515625005</c:v>
                </c:pt>
                <c:pt idx="230">
                  <c:v>0.98078472900390601</c:v>
                </c:pt>
                <c:pt idx="231">
                  <c:v>0.98442596435546903</c:v>
                </c:pt>
                <c:pt idx="232">
                  <c:v>0.98824304199218704</c:v>
                </c:pt>
                <c:pt idx="233">
                  <c:v>0.99233215332031299</c:v>
                </c:pt>
                <c:pt idx="234">
                  <c:v>0.99646997070312504</c:v>
                </c:pt>
                <c:pt idx="235">
                  <c:v>0.99961474609375001</c:v>
                </c:pt>
                <c:pt idx="236">
                  <c:v>1.0040106811523399</c:v>
                </c:pt>
                <c:pt idx="237">
                  <c:v>1.00731817626953</c:v>
                </c:pt>
                <c:pt idx="238">
                  <c:v>1.01118865966797</c:v>
                </c:pt>
                <c:pt idx="239">
                  <c:v>1.01529211425781</c:v>
                </c:pt>
                <c:pt idx="240">
                  <c:v>1.01872930908203</c:v>
                </c:pt>
                <c:pt idx="241">
                  <c:v>1.0226984863281201</c:v>
                </c:pt>
                <c:pt idx="242">
                  <c:v>1.02640966796875</c:v>
                </c:pt>
                <c:pt idx="243">
                  <c:v>1.03012744140625</c:v>
                </c:pt>
                <c:pt idx="244">
                  <c:v>1.0336552734375</c:v>
                </c:pt>
                <c:pt idx="245">
                  <c:v>1.0371679687499999</c:v>
                </c:pt>
                <c:pt idx="246">
                  <c:v>1.04173254394531</c:v>
                </c:pt>
                <c:pt idx="247">
                  <c:v>1.0449678955078101</c:v>
                </c:pt>
                <c:pt idx="248">
                  <c:v>1.0483736572265601</c:v>
                </c:pt>
                <c:pt idx="249">
                  <c:v>1.05249096679687</c:v>
                </c:pt>
                <c:pt idx="250">
                  <c:v>1.05615905761719</c:v>
                </c:pt>
                <c:pt idx="251">
                  <c:v>1.05992578125</c:v>
                </c:pt>
                <c:pt idx="252">
                  <c:v>1.0637248535156201</c:v>
                </c:pt>
                <c:pt idx="253">
                  <c:v>1.06724047851563</c:v>
                </c:pt>
                <c:pt idx="254">
                  <c:v>1.0708336181640601</c:v>
                </c:pt>
                <c:pt idx="255">
                  <c:v>1.0742919921875</c:v>
                </c:pt>
                <c:pt idx="256">
                  <c:v>1.0781491699218799</c:v>
                </c:pt>
                <c:pt idx="257">
                  <c:v>1.0821815185546899</c:v>
                </c:pt>
                <c:pt idx="258">
                  <c:v>1.08535986328125</c:v>
                </c:pt>
                <c:pt idx="259">
                  <c:v>1.08909204101563</c:v>
                </c:pt>
                <c:pt idx="260">
                  <c:v>1.09274438476563</c:v>
                </c:pt>
                <c:pt idx="261">
                  <c:v>1.0962491455078101</c:v>
                </c:pt>
                <c:pt idx="262">
                  <c:v>1.10021203613281</c:v>
                </c:pt>
                <c:pt idx="263">
                  <c:v>1.10411962890625</c:v>
                </c:pt>
                <c:pt idx="264">
                  <c:v>1.1078951416015601</c:v>
                </c:pt>
                <c:pt idx="265">
                  <c:v>1.1115537109375</c:v>
                </c:pt>
                <c:pt idx="266">
                  <c:v>1.11496520996094</c:v>
                </c:pt>
                <c:pt idx="267">
                  <c:v>1.11856164550781</c:v>
                </c:pt>
                <c:pt idx="268">
                  <c:v>1.12189501953125</c:v>
                </c:pt>
                <c:pt idx="269">
                  <c:v>1.1256539306640601</c:v>
                </c:pt>
                <c:pt idx="270">
                  <c:v>1.12952331542969</c:v>
                </c:pt>
                <c:pt idx="271">
                  <c:v>1.13327001953125</c:v>
                </c:pt>
                <c:pt idx="272">
                  <c:v>1.1369134521484401</c:v>
                </c:pt>
                <c:pt idx="273">
                  <c:v>1.14022705078125</c:v>
                </c:pt>
                <c:pt idx="274">
                  <c:v>1.1442019042968701</c:v>
                </c:pt>
                <c:pt idx="275">
                  <c:v>1.1477065429687501</c:v>
                </c:pt>
                <c:pt idx="276">
                  <c:v>1.1513797607421901</c:v>
                </c:pt>
                <c:pt idx="277">
                  <c:v>1.1544379882812501</c:v>
                </c:pt>
                <c:pt idx="278">
                  <c:v>1.15850598144531</c:v>
                </c:pt>
                <c:pt idx="279">
                  <c:v>1.16197314453125</c:v>
                </c:pt>
                <c:pt idx="280">
                  <c:v>1.165375</c:v>
                </c:pt>
                <c:pt idx="281">
                  <c:v>1.16898547363281</c:v>
                </c:pt>
                <c:pt idx="282">
                  <c:v>1.1728170166015599</c:v>
                </c:pt>
                <c:pt idx="283">
                  <c:v>1.1761634521484401</c:v>
                </c:pt>
                <c:pt idx="284">
                  <c:v>1.17988781738281</c:v>
                </c:pt>
                <c:pt idx="285">
                  <c:v>1.1837938232421901</c:v>
                </c:pt>
                <c:pt idx="286">
                  <c:v>1.18737353515625</c:v>
                </c:pt>
                <c:pt idx="287">
                  <c:v>1.19031127929688</c:v>
                </c:pt>
                <c:pt idx="288">
                  <c:v>1.1937746582031299</c:v>
                </c:pt>
                <c:pt idx="289">
                  <c:v>1.19748681640625</c:v>
                </c:pt>
                <c:pt idx="290">
                  <c:v>1.2011743164062501</c:v>
                </c:pt>
                <c:pt idx="291">
                  <c:v>1.20471459960938</c:v>
                </c:pt>
                <c:pt idx="292">
                  <c:v>1.2080727539062499</c:v>
                </c:pt>
                <c:pt idx="293">
                  <c:v>1.2119124755859401</c:v>
                </c:pt>
                <c:pt idx="294">
                  <c:v>1.21463330078125</c:v>
                </c:pt>
                <c:pt idx="295">
                  <c:v>1.2184530029296901</c:v>
                </c:pt>
                <c:pt idx="296">
                  <c:v>1.2218393554687501</c:v>
                </c:pt>
                <c:pt idx="297">
                  <c:v>1.22556237792969</c:v>
                </c:pt>
                <c:pt idx="298">
                  <c:v>1.2290233154296899</c:v>
                </c:pt>
                <c:pt idx="299">
                  <c:v>1.2324561767578099</c:v>
                </c:pt>
                <c:pt idx="300">
                  <c:v>1.2352387695312499</c:v>
                </c:pt>
                <c:pt idx="301">
                  <c:v>1.2394949951171901</c:v>
                </c:pt>
                <c:pt idx="302">
                  <c:v>1.24251428222656</c:v>
                </c:pt>
                <c:pt idx="303">
                  <c:v>1.2462158203125</c:v>
                </c:pt>
                <c:pt idx="304">
                  <c:v>1.24943615722656</c:v>
                </c:pt>
                <c:pt idx="305">
                  <c:v>1.25299645996094</c:v>
                </c:pt>
                <c:pt idx="306">
                  <c:v>1.2562880859375001</c:v>
                </c:pt>
                <c:pt idx="307">
                  <c:v>1.26017797851563</c:v>
                </c:pt>
                <c:pt idx="308">
                  <c:v>1.26296130371094</c:v>
                </c:pt>
                <c:pt idx="309">
                  <c:v>1.2665167236328101</c:v>
                </c:pt>
                <c:pt idx="310">
                  <c:v>1.2700661621093701</c:v>
                </c:pt>
                <c:pt idx="311">
                  <c:v>1.2737189941406299</c:v>
                </c:pt>
                <c:pt idx="312">
                  <c:v>1.27724255371094</c:v>
                </c:pt>
                <c:pt idx="313">
                  <c:v>1.2804124755859401</c:v>
                </c:pt>
                <c:pt idx="314">
                  <c:v>1.2836400146484399</c:v>
                </c:pt>
                <c:pt idx="315">
                  <c:v>1.2871119384765599</c:v>
                </c:pt>
                <c:pt idx="316">
                  <c:v>1.2902905273437499</c:v>
                </c:pt>
                <c:pt idx="317">
                  <c:v>1.2942423095703099</c:v>
                </c:pt>
                <c:pt idx="318">
                  <c:v>1.2973532714843701</c:v>
                </c:pt>
                <c:pt idx="319">
                  <c:v>1.3006745605468799</c:v>
                </c:pt>
                <c:pt idx="320">
                  <c:v>1.30432641601562</c:v>
                </c:pt>
                <c:pt idx="321">
                  <c:v>1.3072926025390601</c:v>
                </c:pt>
                <c:pt idx="322">
                  <c:v>1.3103041992187501</c:v>
                </c:pt>
                <c:pt idx="323">
                  <c:v>1.3139279785156299</c:v>
                </c:pt>
                <c:pt idx="324">
                  <c:v>1.31725573730469</c:v>
                </c:pt>
                <c:pt idx="325">
                  <c:v>1.3202080078125</c:v>
                </c:pt>
                <c:pt idx="326">
                  <c:v>1.3233634033203101</c:v>
                </c:pt>
                <c:pt idx="327">
                  <c:v>1.32704248046875</c:v>
                </c:pt>
                <c:pt idx="328">
                  <c:v>1.3302556152343701</c:v>
                </c:pt>
                <c:pt idx="329">
                  <c:v>1.3337326660156299</c:v>
                </c:pt>
                <c:pt idx="330">
                  <c:v>1.33664428710938</c:v>
                </c:pt>
                <c:pt idx="331">
                  <c:v>1.3397036132812501</c:v>
                </c:pt>
                <c:pt idx="332">
                  <c:v>1.34372814941406</c:v>
                </c:pt>
                <c:pt idx="333">
                  <c:v>1.34639514160156</c:v>
                </c:pt>
                <c:pt idx="334">
                  <c:v>1.3498033447265601</c:v>
                </c:pt>
                <c:pt idx="335">
                  <c:v>1.3530463867187501</c:v>
                </c:pt>
                <c:pt idx="336">
                  <c:v>1.35605712890625</c:v>
                </c:pt>
                <c:pt idx="337">
                  <c:v>1.35969067382812</c:v>
                </c:pt>
                <c:pt idx="338">
                  <c:v>1.3625729980468799</c:v>
                </c:pt>
                <c:pt idx="339">
                  <c:v>1.3655319824218799</c:v>
                </c:pt>
                <c:pt idx="340">
                  <c:v>1.36935681152344</c:v>
                </c:pt>
                <c:pt idx="341">
                  <c:v>1.3724407958984399</c:v>
                </c:pt>
                <c:pt idx="342">
                  <c:v>1.3756198730468701</c:v>
                </c:pt>
                <c:pt idx="343">
                  <c:v>1.3791080322265601</c:v>
                </c:pt>
                <c:pt idx="344">
                  <c:v>1.38234582519531</c:v>
                </c:pt>
                <c:pt idx="345">
                  <c:v>1.3852153320312499</c:v>
                </c:pt>
                <c:pt idx="346">
                  <c:v>1.3885657958984401</c:v>
                </c:pt>
                <c:pt idx="347">
                  <c:v>1.3916458740234401</c:v>
                </c:pt>
                <c:pt idx="348">
                  <c:v>1.39436804199219</c:v>
                </c:pt>
                <c:pt idx="349">
                  <c:v>1.39799841308594</c:v>
                </c:pt>
                <c:pt idx="350">
                  <c:v>1.4006993408203099</c:v>
                </c:pt>
                <c:pt idx="351">
                  <c:v>1.40371276855469</c:v>
                </c:pt>
                <c:pt idx="352">
                  <c:v>1.40703137207031</c:v>
                </c:pt>
                <c:pt idx="353">
                  <c:v>1.4102390136718701</c:v>
                </c:pt>
                <c:pt idx="354">
                  <c:v>1.4134072265625</c:v>
                </c:pt>
                <c:pt idx="355">
                  <c:v>1.4164238281249999</c:v>
                </c:pt>
                <c:pt idx="356">
                  <c:v>1.41953234863281</c:v>
                </c:pt>
                <c:pt idx="357">
                  <c:v>1.42290148925781</c:v>
                </c:pt>
                <c:pt idx="358">
                  <c:v>1.4257783203125001</c:v>
                </c:pt>
                <c:pt idx="359">
                  <c:v>1.42856689453125</c:v>
                </c:pt>
                <c:pt idx="360">
                  <c:v>1.43180310058594</c:v>
                </c:pt>
                <c:pt idx="361">
                  <c:v>1.43527978515625</c:v>
                </c:pt>
                <c:pt idx="362">
                  <c:v>1.4380788574218799</c:v>
                </c:pt>
                <c:pt idx="363">
                  <c:v>1.44065124511719</c:v>
                </c:pt>
                <c:pt idx="364">
                  <c:v>1.4438603515624999</c:v>
                </c:pt>
                <c:pt idx="365">
                  <c:v>1.44723425292969</c:v>
                </c:pt>
                <c:pt idx="366">
                  <c:v>1.4503883056640601</c:v>
                </c:pt>
                <c:pt idx="367">
                  <c:v>1.45293811035156</c:v>
                </c:pt>
                <c:pt idx="368">
                  <c:v>1.45649816894531</c:v>
                </c:pt>
                <c:pt idx="369">
                  <c:v>1.4594876708984399</c:v>
                </c:pt>
                <c:pt idx="370">
                  <c:v>1.4623968505859399</c:v>
                </c:pt>
                <c:pt idx="371">
                  <c:v>1.46497900390625</c:v>
                </c:pt>
                <c:pt idx="372">
                  <c:v>1.4681496582031299</c:v>
                </c:pt>
                <c:pt idx="373">
                  <c:v>1.4712293701171899</c:v>
                </c:pt>
                <c:pt idx="374">
                  <c:v>1.47421240234375</c:v>
                </c:pt>
                <c:pt idx="375">
                  <c:v>1.47698229980469</c:v>
                </c:pt>
                <c:pt idx="376">
                  <c:v>1.4804422607421901</c:v>
                </c:pt>
                <c:pt idx="377">
                  <c:v>1.48298095703125</c:v>
                </c:pt>
                <c:pt idx="378">
                  <c:v>1.48627624511719</c:v>
                </c:pt>
                <c:pt idx="379">
                  <c:v>1.4894171142578101</c:v>
                </c:pt>
                <c:pt idx="380">
                  <c:v>1.49215954589844</c:v>
                </c:pt>
                <c:pt idx="381">
                  <c:v>1.49493371582031</c:v>
                </c:pt>
                <c:pt idx="382">
                  <c:v>1.4975841064453099</c:v>
                </c:pt>
                <c:pt idx="383">
                  <c:v>1.5007141113281299</c:v>
                </c:pt>
                <c:pt idx="384">
                  <c:v>1.5033574218750001</c:v>
                </c:pt>
                <c:pt idx="385">
                  <c:v>1.50660400390625</c:v>
                </c:pt>
                <c:pt idx="386">
                  <c:v>1.5092333984374999</c:v>
                </c:pt>
                <c:pt idx="387">
                  <c:v>1.5124378662109399</c:v>
                </c:pt>
                <c:pt idx="388">
                  <c:v>1.51475561523438</c:v>
                </c:pt>
                <c:pt idx="389">
                  <c:v>1.5177714843750001</c:v>
                </c:pt>
                <c:pt idx="390">
                  <c:v>1.52078332519531</c:v>
                </c:pt>
                <c:pt idx="391">
                  <c:v>1.5238304443359401</c:v>
                </c:pt>
                <c:pt idx="392">
                  <c:v>1.5261611328125</c:v>
                </c:pt>
                <c:pt idx="393">
                  <c:v>1.5290853271484399</c:v>
                </c:pt>
                <c:pt idx="394">
                  <c:v>1.5319444580078101</c:v>
                </c:pt>
                <c:pt idx="395">
                  <c:v>1.53500109863281</c:v>
                </c:pt>
                <c:pt idx="396">
                  <c:v>1.5378916015624999</c:v>
                </c:pt>
                <c:pt idx="397">
                  <c:v>1.5402742919921899</c:v>
                </c:pt>
                <c:pt idx="398">
                  <c:v>1.5432906494140599</c:v>
                </c:pt>
                <c:pt idx="399">
                  <c:v>1.5458876953125</c:v>
                </c:pt>
                <c:pt idx="400">
                  <c:v>1.54885607910156</c:v>
                </c:pt>
                <c:pt idx="401">
                  <c:v>1.5516501464843799</c:v>
                </c:pt>
                <c:pt idx="402">
                  <c:v>1.55404711914063</c:v>
                </c:pt>
                <c:pt idx="403">
                  <c:v>1.5570639648437501</c:v>
                </c:pt>
                <c:pt idx="404">
                  <c:v>1.5601733398437501</c:v>
                </c:pt>
                <c:pt idx="405">
                  <c:v>1.5625666503906299</c:v>
                </c:pt>
                <c:pt idx="406">
                  <c:v>1.5649472656250001</c:v>
                </c:pt>
                <c:pt idx="407">
                  <c:v>1.5681993408203101</c:v>
                </c:pt>
                <c:pt idx="408">
                  <c:v>1.5704855957031201</c:v>
                </c:pt>
                <c:pt idx="409">
                  <c:v>1.57344750976563</c:v>
                </c:pt>
                <c:pt idx="410">
                  <c:v>1.57605358886719</c:v>
                </c:pt>
                <c:pt idx="411">
                  <c:v>1.57861999511719</c:v>
                </c:pt>
                <c:pt idx="412">
                  <c:v>1.5819023437499999</c:v>
                </c:pt>
                <c:pt idx="413">
                  <c:v>1.58426831054688</c:v>
                </c:pt>
                <c:pt idx="414">
                  <c:v>1.58653601074219</c:v>
                </c:pt>
                <c:pt idx="415">
                  <c:v>1.5888977050781301</c:v>
                </c:pt>
                <c:pt idx="416">
                  <c:v>1.591607421875</c:v>
                </c:pt>
                <c:pt idx="417">
                  <c:v>1.5947398681640601</c:v>
                </c:pt>
                <c:pt idx="418">
                  <c:v>1.5972264404296901</c:v>
                </c:pt>
                <c:pt idx="419">
                  <c:v>1.5993610839843799</c:v>
                </c:pt>
                <c:pt idx="420">
                  <c:v>1.60238391113281</c:v>
                </c:pt>
                <c:pt idx="421">
                  <c:v>1.60463354492187</c:v>
                </c:pt>
                <c:pt idx="422">
                  <c:v>1.6070936279296899</c:v>
                </c:pt>
                <c:pt idx="423">
                  <c:v>1.6095933837890599</c:v>
                </c:pt>
                <c:pt idx="424">
                  <c:v>1.6119493408203101</c:v>
                </c:pt>
                <c:pt idx="425">
                  <c:v>1.6147668457031299</c:v>
                </c:pt>
                <c:pt idx="426">
                  <c:v>1.6166411132812499</c:v>
                </c:pt>
                <c:pt idx="427">
                  <c:v>1.6194367675781201</c:v>
                </c:pt>
                <c:pt idx="428">
                  <c:v>1.6225810546874999</c:v>
                </c:pt>
                <c:pt idx="429">
                  <c:v>1.62423120117188</c:v>
                </c:pt>
                <c:pt idx="430">
                  <c:v>1.6272459716796901</c:v>
                </c:pt>
                <c:pt idx="431">
                  <c:v>1.6295515136718799</c:v>
                </c:pt>
                <c:pt idx="432">
                  <c:v>1.6320179443359399</c:v>
                </c:pt>
                <c:pt idx="433">
                  <c:v>1.6349239501953099</c:v>
                </c:pt>
                <c:pt idx="434">
                  <c:v>1.6370722656250001</c:v>
                </c:pt>
                <c:pt idx="435">
                  <c:v>1.6395329589843799</c:v>
                </c:pt>
                <c:pt idx="436">
                  <c:v>1.6417510986328101</c:v>
                </c:pt>
                <c:pt idx="437">
                  <c:v>1.6445064697265599</c:v>
                </c:pt>
                <c:pt idx="438">
                  <c:v>1.64688366699219</c:v>
                </c:pt>
                <c:pt idx="439">
                  <c:v>1.64868334960938</c:v>
                </c:pt>
                <c:pt idx="440">
                  <c:v>1.6510668945312501</c:v>
                </c:pt>
                <c:pt idx="441">
                  <c:v>1.6531411132812499</c:v>
                </c:pt>
                <c:pt idx="442">
                  <c:v>1.65631872558594</c:v>
                </c:pt>
                <c:pt idx="443">
                  <c:v>1.65787097167969</c:v>
                </c:pt>
                <c:pt idx="444">
                  <c:v>1.66037841796875</c:v>
                </c:pt>
                <c:pt idx="445">
                  <c:v>1.6627456054687499</c:v>
                </c:pt>
                <c:pt idx="446">
                  <c:v>1.66499755859375</c:v>
                </c:pt>
                <c:pt idx="447">
                  <c:v>1.6675230712890601</c:v>
                </c:pt>
                <c:pt idx="448">
                  <c:v>1.6699472656250001</c:v>
                </c:pt>
                <c:pt idx="449">
                  <c:v>1.67221350097656</c:v>
                </c:pt>
                <c:pt idx="450">
                  <c:v>1.67455859375</c:v>
                </c:pt>
                <c:pt idx="451">
                  <c:v>1.6762507324218701</c:v>
                </c:pt>
                <c:pt idx="452">
                  <c:v>1.6785489501953099</c:v>
                </c:pt>
                <c:pt idx="453">
                  <c:v>1.6810244140624999</c:v>
                </c:pt>
                <c:pt idx="454">
                  <c:v>1.6830594482421899</c:v>
                </c:pt>
                <c:pt idx="455">
                  <c:v>1.68521240234375</c:v>
                </c:pt>
                <c:pt idx="456">
                  <c:v>1.68749084472656</c:v>
                </c:pt>
                <c:pt idx="457">
                  <c:v>1.68954382324219</c:v>
                </c:pt>
                <c:pt idx="458">
                  <c:v>1.69129455566406</c:v>
                </c:pt>
                <c:pt idx="459">
                  <c:v>1.69368237304688</c:v>
                </c:pt>
                <c:pt idx="460">
                  <c:v>1.6956678466796899</c:v>
                </c:pt>
                <c:pt idx="461">
                  <c:v>1.6980693359375001</c:v>
                </c:pt>
                <c:pt idx="462">
                  <c:v>1.69972619628906</c:v>
                </c:pt>
                <c:pt idx="463">
                  <c:v>1.70226879882813</c:v>
                </c:pt>
                <c:pt idx="464">
                  <c:v>1.7038076171875001</c:v>
                </c:pt>
                <c:pt idx="465">
                  <c:v>1.7062518310546899</c:v>
                </c:pt>
                <c:pt idx="466">
                  <c:v>1.7081037597656299</c:v>
                </c:pt>
                <c:pt idx="467">
                  <c:v>1.7103273925781299</c:v>
                </c:pt>
                <c:pt idx="468">
                  <c:v>1.7116883544921899</c:v>
                </c:pt>
                <c:pt idx="469">
                  <c:v>1.7140501708984399</c:v>
                </c:pt>
                <c:pt idx="470">
                  <c:v>1.71600915527344</c:v>
                </c:pt>
                <c:pt idx="471">
                  <c:v>1.717755859375</c:v>
                </c:pt>
                <c:pt idx="472">
                  <c:v>1.7198295898437499</c:v>
                </c:pt>
                <c:pt idx="473">
                  <c:v>1.7219550781249999</c:v>
                </c:pt>
                <c:pt idx="474">
                  <c:v>1.7236652832031201</c:v>
                </c:pt>
                <c:pt idx="475">
                  <c:v>1.7256569824218799</c:v>
                </c:pt>
                <c:pt idx="476">
                  <c:v>1.72749755859375</c:v>
                </c:pt>
                <c:pt idx="477">
                  <c:v>1.7294383544921901</c:v>
                </c:pt>
                <c:pt idx="478">
                  <c:v>1.7310421142578101</c:v>
                </c:pt>
                <c:pt idx="479">
                  <c:v>1.7327403564453101</c:v>
                </c:pt>
                <c:pt idx="480">
                  <c:v>1.73471789550781</c:v>
                </c:pt>
                <c:pt idx="481">
                  <c:v>1.73658239746094</c:v>
                </c:pt>
                <c:pt idx="482">
                  <c:v>1.7387441406249999</c:v>
                </c:pt>
                <c:pt idx="483">
                  <c:v>1.74043237304687</c:v>
                </c:pt>
                <c:pt idx="484">
                  <c:v>1.7422031250000001</c:v>
                </c:pt>
                <c:pt idx="485">
                  <c:v>1.7436993408203101</c:v>
                </c:pt>
                <c:pt idx="486">
                  <c:v>1.74531579589844</c:v>
                </c:pt>
                <c:pt idx="487">
                  <c:v>1.7468344726562499</c:v>
                </c:pt>
                <c:pt idx="488">
                  <c:v>1.7487277832031201</c:v>
                </c:pt>
                <c:pt idx="489">
                  <c:v>1.7505683593750001</c:v>
                </c:pt>
                <c:pt idx="490">
                  <c:v>1.75200439453125</c:v>
                </c:pt>
                <c:pt idx="491">
                  <c:v>1.75400402832031</c:v>
                </c:pt>
                <c:pt idx="492">
                  <c:v>1.75523291015625</c:v>
                </c:pt>
                <c:pt idx="493">
                  <c:v>1.7564934082031201</c:v>
                </c:pt>
                <c:pt idx="494">
                  <c:v>1.7583535156250001</c:v>
                </c:pt>
                <c:pt idx="495">
                  <c:v>1.7599094238281201</c:v>
                </c:pt>
                <c:pt idx="496">
                  <c:v>1.76177575683594</c:v>
                </c:pt>
                <c:pt idx="497">
                  <c:v>1.76313537597656</c:v>
                </c:pt>
                <c:pt idx="498">
                  <c:v>1.76477014160156</c:v>
                </c:pt>
                <c:pt idx="499">
                  <c:v>1.7659691162109401</c:v>
                </c:pt>
                <c:pt idx="500">
                  <c:v>1.7672747802734401</c:v>
                </c:pt>
                <c:pt idx="501">
                  <c:v>1.7686816406250001</c:v>
                </c:pt>
                <c:pt idx="502">
                  <c:v>1.7701920166015599</c:v>
                </c:pt>
                <c:pt idx="503">
                  <c:v>1.77141833496094</c:v>
                </c:pt>
                <c:pt idx="504">
                  <c:v>1.772796875</c:v>
                </c:pt>
                <c:pt idx="505">
                  <c:v>1.7742365722656299</c:v>
                </c:pt>
                <c:pt idx="506">
                  <c:v>1.7756949462890601</c:v>
                </c:pt>
                <c:pt idx="507">
                  <c:v>1.77678869628906</c:v>
                </c:pt>
                <c:pt idx="508">
                  <c:v>1.77818981933594</c:v>
                </c:pt>
                <c:pt idx="509">
                  <c:v>1.77948767089844</c:v>
                </c:pt>
                <c:pt idx="510">
                  <c:v>1.7802418212890601</c:v>
                </c:pt>
                <c:pt idx="511">
                  <c:v>1.78135656738281</c:v>
                </c:pt>
                <c:pt idx="512">
                  <c:v>1.78302709960938</c:v>
                </c:pt>
                <c:pt idx="513">
                  <c:v>1.78404138183594</c:v>
                </c:pt>
                <c:pt idx="514">
                  <c:v>1.7852596435546899</c:v>
                </c:pt>
                <c:pt idx="515">
                  <c:v>1.78643994140625</c:v>
                </c:pt>
                <c:pt idx="516">
                  <c:v>1.78730432128906</c:v>
                </c:pt>
                <c:pt idx="517">
                  <c:v>1.7881512451171899</c:v>
                </c:pt>
                <c:pt idx="518">
                  <c:v>1.7892097167968799</c:v>
                </c:pt>
                <c:pt idx="519">
                  <c:v>1.79000439453125</c:v>
                </c:pt>
                <c:pt idx="520">
                  <c:v>1.7912097167968799</c:v>
                </c:pt>
                <c:pt idx="521">
                  <c:v>1.79202685546875</c:v>
                </c:pt>
                <c:pt idx="522">
                  <c:v>1.7930096435546901</c:v>
                </c:pt>
                <c:pt idx="523">
                  <c:v>1.7934470214843701</c:v>
                </c:pt>
                <c:pt idx="524">
                  <c:v>1.7944541015625</c:v>
                </c:pt>
                <c:pt idx="525">
                  <c:v>1.79524694824219</c:v>
                </c:pt>
                <c:pt idx="526">
                  <c:v>1.7959704589843799</c:v>
                </c:pt>
                <c:pt idx="527">
                  <c:v>1.7967376708984399</c:v>
                </c:pt>
                <c:pt idx="528">
                  <c:v>1.79745263671875</c:v>
                </c:pt>
                <c:pt idx="529">
                  <c:v>1.7985427246093799</c:v>
                </c:pt>
                <c:pt idx="530">
                  <c:v>1.79882470703125</c:v>
                </c:pt>
                <c:pt idx="531">
                  <c:v>1.79931640625</c:v>
                </c:pt>
                <c:pt idx="532">
                  <c:v>1.7999056396484401</c:v>
                </c:pt>
                <c:pt idx="533">
                  <c:v>1.8003127441406299</c:v>
                </c:pt>
                <c:pt idx="534">
                  <c:v>1.8009979248046899</c:v>
                </c:pt>
                <c:pt idx="535">
                  <c:v>1.8015570068359399</c:v>
                </c:pt>
                <c:pt idx="536">
                  <c:v>1.8014980468749999</c:v>
                </c:pt>
                <c:pt idx="537">
                  <c:v>1.8021457519531201</c:v>
                </c:pt>
                <c:pt idx="538">
                  <c:v>1.8026014404296899</c:v>
                </c:pt>
                <c:pt idx="539">
                  <c:v>1.8029594726562499</c:v>
                </c:pt>
                <c:pt idx="540">
                  <c:v>1.8031322021484399</c:v>
                </c:pt>
                <c:pt idx="541">
                  <c:v>1.80361181640625</c:v>
                </c:pt>
                <c:pt idx="542">
                  <c:v>1.8034951171875</c:v>
                </c:pt>
                <c:pt idx="543">
                  <c:v>1.80385791015625</c:v>
                </c:pt>
                <c:pt idx="544">
                  <c:v>1.80394799804688</c:v>
                </c:pt>
                <c:pt idx="545">
                  <c:v>1.80439001464844</c:v>
                </c:pt>
                <c:pt idx="546">
                  <c:v>1.80421105957031</c:v>
                </c:pt>
                <c:pt idx="547">
                  <c:v>1.80392407226563</c:v>
                </c:pt>
                <c:pt idx="548">
                  <c:v>1.80390649414063</c:v>
                </c:pt>
                <c:pt idx="549">
                  <c:v>1.8036274414062501</c:v>
                </c:pt>
                <c:pt idx="550">
                  <c:v>1.8034642333984401</c:v>
                </c:pt>
                <c:pt idx="551">
                  <c:v>1.80328637695313</c:v>
                </c:pt>
                <c:pt idx="552">
                  <c:v>1.80307458496094</c:v>
                </c:pt>
                <c:pt idx="553">
                  <c:v>1.8031334228515601</c:v>
                </c:pt>
                <c:pt idx="554">
                  <c:v>1.80246130371094</c:v>
                </c:pt>
                <c:pt idx="555">
                  <c:v>1.80213317871094</c:v>
                </c:pt>
                <c:pt idx="556">
                  <c:v>1.80161083984375</c:v>
                </c:pt>
                <c:pt idx="557">
                  <c:v>1.8010880126953099</c:v>
                </c:pt>
                <c:pt idx="558">
                  <c:v>1.80019274902344</c:v>
                </c:pt>
                <c:pt idx="559">
                  <c:v>1.79929138183594</c:v>
                </c:pt>
                <c:pt idx="560">
                  <c:v>1.7983326416015599</c:v>
                </c:pt>
                <c:pt idx="561">
                  <c:v>1.79730493164063</c:v>
                </c:pt>
                <c:pt idx="562">
                  <c:v>1.7966202392578099</c:v>
                </c:pt>
                <c:pt idx="563">
                  <c:v>1.7949327392578101</c:v>
                </c:pt>
                <c:pt idx="564">
                  <c:v>1.79397802734375</c:v>
                </c:pt>
                <c:pt idx="565">
                  <c:v>1.7921953125000001</c:v>
                </c:pt>
                <c:pt idx="566">
                  <c:v>1.7904327392578101</c:v>
                </c:pt>
                <c:pt idx="567">
                  <c:v>1.7887457275390599</c:v>
                </c:pt>
                <c:pt idx="568">
                  <c:v>1.7870036621093801</c:v>
                </c:pt>
                <c:pt idx="569">
                  <c:v>1.78455773925781</c:v>
                </c:pt>
                <c:pt idx="570">
                  <c:v>1.78180676269531</c:v>
                </c:pt>
                <c:pt idx="571">
                  <c:v>1.7792609863281299</c:v>
                </c:pt>
                <c:pt idx="572">
                  <c:v>1.77643090820313</c:v>
                </c:pt>
                <c:pt idx="573">
                  <c:v>1.7724786376953101</c:v>
                </c:pt>
                <c:pt idx="574">
                  <c:v>1.7684920654296901</c:v>
                </c:pt>
                <c:pt idx="575">
                  <c:v>1.7639978027343799</c:v>
                </c:pt>
                <c:pt idx="576">
                  <c:v>1.7581868896484401</c:v>
                </c:pt>
                <c:pt idx="577">
                  <c:v>1.7512167968750001</c:v>
                </c:pt>
                <c:pt idx="578">
                  <c:v>1.74234423828125</c:v>
                </c:pt>
                <c:pt idx="579">
                  <c:v>1.7301057128906201</c:v>
                </c:pt>
                <c:pt idx="580">
                  <c:v>1.7122658691406201</c:v>
                </c:pt>
                <c:pt idx="581">
                  <c:v>1.6819995117187501</c:v>
                </c:pt>
                <c:pt idx="582">
                  <c:v>1.60978979492188</c:v>
                </c:pt>
                <c:pt idx="583">
                  <c:v>-2.0400787353515599E-2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7-45A2-94E2-580F188F9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90799"/>
        <c:axId val="50217776"/>
      </c:scatterChart>
      <c:valAx>
        <c:axId val="102449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217776"/>
        <c:crosses val="autoZero"/>
        <c:crossBetween val="midCat"/>
      </c:valAx>
      <c:valAx>
        <c:axId val="502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2449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Friction </a:t>
            </a:r>
            <a:r>
              <a:rPr lang="cs-CZ" sz="1400" b="0" i="0" u="none" strike="noStrike" baseline="0">
                <a:effectLst/>
              </a:rPr>
              <a:t>coefficient</a:t>
            </a:r>
            <a:r>
              <a:rPr lang="cs-CZ"/>
              <a:t> of surfaces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Tření!$AC$33:$AC$36</c:f>
                <c:numCache>
                  <c:formatCode>General</c:formatCode>
                  <c:ptCount val="4"/>
                  <c:pt idx="0">
                    <c:v>9.0605639675025745E-2</c:v>
                  </c:pt>
                  <c:pt idx="1">
                    <c:v>0.11833852864359409</c:v>
                  </c:pt>
                  <c:pt idx="2">
                    <c:v>0.10635974058730255</c:v>
                  </c:pt>
                  <c:pt idx="3">
                    <c:v>5.8554372743095391E-2</c:v>
                  </c:pt>
                </c:numCache>
              </c:numRef>
            </c:plus>
            <c:minus>
              <c:numRef>
                <c:f>Tření!$AC$33:$AC$36</c:f>
                <c:numCache>
                  <c:formatCode>General</c:formatCode>
                  <c:ptCount val="4"/>
                  <c:pt idx="0">
                    <c:v>9.0605639675025745E-2</c:v>
                  </c:pt>
                  <c:pt idx="1">
                    <c:v>0.11833852864359409</c:v>
                  </c:pt>
                  <c:pt idx="2">
                    <c:v>0.10635974058730255</c:v>
                  </c:pt>
                  <c:pt idx="3">
                    <c:v>5.8554372743095391E-2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Tření!$AA$33:$AA$36</c:f>
              <c:strCache>
                <c:ptCount val="4"/>
                <c:pt idx="0">
                  <c:v>Normal</c:v>
                </c:pt>
                <c:pt idx="1">
                  <c:v>Separated</c:v>
                </c:pt>
                <c:pt idx="2">
                  <c:v>Waves</c:v>
                </c:pt>
                <c:pt idx="3">
                  <c:v>Smooth</c:v>
                </c:pt>
              </c:strCache>
            </c:strRef>
          </c:cat>
          <c:val>
            <c:numRef>
              <c:f>Tření!$AB$33:$AB$36</c:f>
              <c:numCache>
                <c:formatCode>General</c:formatCode>
                <c:ptCount val="4"/>
                <c:pt idx="0">
                  <c:v>0.44968156633601886</c:v>
                </c:pt>
                <c:pt idx="1">
                  <c:v>0.5159442910105756</c:v>
                </c:pt>
                <c:pt idx="2">
                  <c:v>0.47970632944966624</c:v>
                </c:pt>
                <c:pt idx="3">
                  <c:v>0.36736757202772691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4-4128-A916-6F01ACAC7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647424"/>
        <c:axId val="929163648"/>
      </c:barChart>
      <c:catAx>
        <c:axId val="93064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9163648"/>
        <c:crosses val="autoZero"/>
        <c:auto val="1"/>
        <c:lblAlgn val="ctr"/>
        <c:lblOffset val="100"/>
        <c:noMultiLvlLbl val="0"/>
      </c:catAx>
      <c:valAx>
        <c:axId val="92916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0647424"/>
        <c:crosses val="autoZero"/>
        <c:crossBetween val="between"/>
      </c:valAx>
      <c:spPr>
        <a:noFill/>
        <a:ln w="3175">
          <a:solidFill>
            <a:schemeClr val="tx1">
              <a:lumMod val="65000"/>
              <a:lumOff val="35000"/>
              <a:alpha val="4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Tření!$AJ$33:$AJ$36</c:f>
              <c:numCache>
                <c:formatCode>General</c:formatCode>
                <c:ptCount val="4"/>
                <c:pt idx="0">
                  <c:v>0.36736757202772691</c:v>
                </c:pt>
                <c:pt idx="1">
                  <c:v>0.44968156633601886</c:v>
                </c:pt>
                <c:pt idx="2">
                  <c:v>0.47970632944966624</c:v>
                </c:pt>
                <c:pt idx="3">
                  <c:v>0.5159442910105756</c:v>
                </c:pt>
              </c:numCache>
            </c:numRef>
          </c:xVal>
          <c:yVal>
            <c:numRef>
              <c:f>Tření!$AK$33:$AK$36</c:f>
              <c:numCache>
                <c:formatCode>General</c:formatCode>
                <c:ptCount val="4"/>
                <c:pt idx="0">
                  <c:v>14.89</c:v>
                </c:pt>
                <c:pt idx="1">
                  <c:v>15.1</c:v>
                </c:pt>
                <c:pt idx="2">
                  <c:v>15.35</c:v>
                </c:pt>
                <c:pt idx="3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B-4492-8181-BB9E4A623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556639"/>
        <c:axId val="1375533455"/>
      </c:scatterChart>
      <c:valAx>
        <c:axId val="1383556639"/>
        <c:scaling>
          <c:orientation val="minMax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Friction coeffition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75533455"/>
        <c:crosses val="autoZero"/>
        <c:crossBetween val="midCat"/>
      </c:valAx>
      <c:valAx>
        <c:axId val="13755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Roughness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355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Tření!$Z$57:$Z$66</c:f>
              <c:numCache>
                <c:formatCode>General</c:formatCode>
                <c:ptCount val="10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9.9999999999999992E-2</c:v>
                </c:pt>
                <c:pt idx="7">
                  <c:v>0.11666666666666665</c:v>
                </c:pt>
                <c:pt idx="8">
                  <c:v>0.13333333333333333</c:v>
                </c:pt>
              </c:numCache>
            </c:numRef>
          </c:xVal>
          <c:yVal>
            <c:numRef>
              <c:f>Tření!$AB$57:$AB$66</c:f>
              <c:numCache>
                <c:formatCode>General</c:formatCode>
                <c:ptCount val="10"/>
                <c:pt idx="0">
                  <c:v>0</c:v>
                </c:pt>
                <c:pt idx="1">
                  <c:v>3.3419999999999998E-2</c:v>
                </c:pt>
                <c:pt idx="2">
                  <c:v>8.9160000000000003E-2</c:v>
                </c:pt>
                <c:pt idx="3">
                  <c:v>0.14489999999999997</c:v>
                </c:pt>
                <c:pt idx="4">
                  <c:v>0.18942000000000006</c:v>
                </c:pt>
                <c:pt idx="5">
                  <c:v>0.25632000000000005</c:v>
                </c:pt>
                <c:pt idx="6">
                  <c:v>0.31206</c:v>
                </c:pt>
                <c:pt idx="7">
                  <c:v>0.35664000000000018</c:v>
                </c:pt>
                <c:pt idx="8">
                  <c:v>0.43457999999999969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54-4120-91AD-9236B0BD5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139600"/>
        <c:axId val="93747824"/>
      </c:scatterChart>
      <c:valAx>
        <c:axId val="12421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747824"/>
        <c:crosses val="autoZero"/>
        <c:crossBetween val="midCat"/>
      </c:valAx>
      <c:valAx>
        <c:axId val="937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4213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Tření!$Z$57:$Z$66</c:f>
              <c:numCache>
                <c:formatCode>General</c:formatCode>
                <c:ptCount val="10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9.9999999999999992E-2</c:v>
                </c:pt>
                <c:pt idx="7">
                  <c:v>0.11666666666666665</c:v>
                </c:pt>
                <c:pt idx="8">
                  <c:v>0.13333333333333333</c:v>
                </c:pt>
              </c:numCache>
            </c:numRef>
          </c:xVal>
          <c:yVal>
            <c:numRef>
              <c:f>Tření!$AC$57:$AC$66</c:f>
              <c:numCache>
                <c:formatCode>General</c:formatCode>
                <c:ptCount val="10"/>
                <c:pt idx="0">
                  <c:v>0</c:v>
                </c:pt>
                <c:pt idx="1">
                  <c:v>2.0051999999999999</c:v>
                </c:pt>
                <c:pt idx="2">
                  <c:v>3.3444000000000003</c:v>
                </c:pt>
                <c:pt idx="3">
                  <c:v>3.3443999999999976</c:v>
                </c:pt>
                <c:pt idx="4">
                  <c:v>2.671200000000006</c:v>
                </c:pt>
                <c:pt idx="5">
                  <c:v>4.0140000000000002</c:v>
                </c:pt>
                <c:pt idx="6">
                  <c:v>3.344399999999998</c:v>
                </c:pt>
                <c:pt idx="7">
                  <c:v>2.6748000000000109</c:v>
                </c:pt>
                <c:pt idx="8">
                  <c:v>4.6763999999999681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2-4F2E-B928-A2509AFAE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899840"/>
        <c:axId val="304273808"/>
      </c:scatterChart>
      <c:valAx>
        <c:axId val="12538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4273808"/>
        <c:crosses val="autoZero"/>
        <c:crossBetween val="midCat"/>
      </c:valAx>
      <c:valAx>
        <c:axId val="3042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5389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Tření!$Z$57:$Z$66</c:f>
              <c:numCache>
                <c:formatCode>General</c:formatCode>
                <c:ptCount val="10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9.9999999999999992E-2</c:v>
                </c:pt>
                <c:pt idx="7">
                  <c:v>0.11666666666666665</c:v>
                </c:pt>
                <c:pt idx="8">
                  <c:v>0.13333333333333333</c:v>
                </c:pt>
              </c:numCache>
            </c:numRef>
          </c:xVal>
          <c:yVal>
            <c:numRef>
              <c:f>Tření!$AA$57:$AA$66</c:f>
              <c:numCache>
                <c:formatCode>General</c:formatCode>
                <c:ptCount val="10"/>
                <c:pt idx="0">
                  <c:v>0</c:v>
                </c:pt>
                <c:pt idx="1">
                  <c:v>5.5699999999999999E-4</c:v>
                </c:pt>
                <c:pt idx="2">
                  <c:v>2.0430000000000001E-3</c:v>
                </c:pt>
                <c:pt idx="3">
                  <c:v>4.4580000000000002E-3</c:v>
                </c:pt>
                <c:pt idx="4">
                  <c:v>7.6150000000000002E-3</c:v>
                </c:pt>
                <c:pt idx="5">
                  <c:v>1.1887E-2</c:v>
                </c:pt>
                <c:pt idx="6">
                  <c:v>1.7087999999999999E-2</c:v>
                </c:pt>
                <c:pt idx="7">
                  <c:v>2.3032E-2</c:v>
                </c:pt>
                <c:pt idx="8">
                  <c:v>3.0275E-2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3-41F3-8940-61D04DA5D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173520"/>
        <c:axId val="306255504"/>
      </c:scatterChart>
      <c:valAx>
        <c:axId val="125617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6255504"/>
        <c:crosses val="autoZero"/>
        <c:crossBetween val="midCat"/>
      </c:valAx>
      <c:valAx>
        <c:axId val="3062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5617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09022094338864"/>
          <c:y val="2.5981692299022682E-2"/>
          <c:w val="0.85477948735620302"/>
          <c:h val="0.87907112381327179"/>
        </c:manualLayout>
      </c:layout>
      <c:scatterChart>
        <c:scatterStyle val="lineMarker"/>
        <c:varyColors val="0"/>
        <c:ser>
          <c:idx val="0"/>
          <c:order val="0"/>
          <c:tx>
            <c:v>Dlouhý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DIC'!$T$1:$T$15</c:f>
              <c:numCache>
                <c:formatCode>General</c:formatCode>
                <c:ptCount val="15"/>
                <c:pt idx="0">
                  <c:v>2.0427999999999999E-4</c:v>
                </c:pt>
                <c:pt idx="1">
                  <c:v>4.4049999999999997E-4</c:v>
                </c:pt>
                <c:pt idx="2">
                  <c:v>6.5603000000000005E-4</c:v>
                </c:pt>
                <c:pt idx="3">
                  <c:v>8.6399000000000003E-4</c:v>
                </c:pt>
                <c:pt idx="4">
                  <c:v>1.0563E-3</c:v>
                </c:pt>
                <c:pt idx="5">
                  <c:v>1.2574000000000001E-3</c:v>
                </c:pt>
                <c:pt idx="6">
                  <c:v>1.4685E-3</c:v>
                </c:pt>
                <c:pt idx="7">
                  <c:v>1.6803E-3</c:v>
                </c:pt>
                <c:pt idx="8">
                  <c:v>1.8952999999999999E-3</c:v>
                </c:pt>
                <c:pt idx="9">
                  <c:v>2.1210999999999999E-3</c:v>
                </c:pt>
                <c:pt idx="10">
                  <c:v>2.3438000000000001E-3</c:v>
                </c:pt>
                <c:pt idx="11">
                  <c:v>2.5560000000000001E-3</c:v>
                </c:pt>
                <c:pt idx="12">
                  <c:v>2.7628000000000002E-3</c:v>
                </c:pt>
                <c:pt idx="13">
                  <c:v>2.9813000000000001E-3</c:v>
                </c:pt>
                <c:pt idx="14">
                  <c:v>3.1882999999999998E-3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7-4177-987A-9CBFABF48680}"/>
            </c:ext>
          </c:extLst>
        </c:ser>
        <c:ser>
          <c:idx val="1"/>
          <c:order val="1"/>
          <c:tx>
            <c:v>Krátký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27-4177-987A-9CBFABF48680}"/>
            </c:ext>
          </c:extLst>
        </c:ser>
        <c:ser>
          <c:idx val="2"/>
          <c:order val="2"/>
          <c:tx>
            <c:v>Krátký (přenásobený)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DIC'!$E$45:$E$59</c:f>
              <c:numCache>
                <c:formatCode>General</c:formatCode>
                <c:ptCount val="15"/>
                <c:pt idx="0">
                  <c:v>1.6848000000000001E-4</c:v>
                </c:pt>
                <c:pt idx="1">
                  <c:v>4.3508000000000002E-4</c:v>
                </c:pt>
                <c:pt idx="2">
                  <c:v>6.8278000000000002E-4</c:v>
                </c:pt>
                <c:pt idx="3">
                  <c:v>9.1602000000000003E-4</c:v>
                </c:pt>
                <c:pt idx="4">
                  <c:v>1.1512E-3</c:v>
                </c:pt>
                <c:pt idx="5">
                  <c:v>1.3756000000000003E-3</c:v>
                </c:pt>
                <c:pt idx="6">
                  <c:v>1.5868000000000002E-3</c:v>
                </c:pt>
                <c:pt idx="7">
                  <c:v>1.7919000000000001E-3</c:v>
                </c:pt>
                <c:pt idx="8">
                  <c:v>1.9846200000000003E-3</c:v>
                </c:pt>
                <c:pt idx="9">
                  <c:v>2.1795999999999999E-3</c:v>
                </c:pt>
                <c:pt idx="10">
                  <c:v>2.3686000000000002E-3</c:v>
                </c:pt>
                <c:pt idx="11">
                  <c:v>2.5540000000000003E-3</c:v>
                </c:pt>
                <c:pt idx="12">
                  <c:v>2.7490000000000001E-3</c:v>
                </c:pt>
                <c:pt idx="13">
                  <c:v>2.9364000000000005E-3</c:v>
                </c:pt>
                <c:pt idx="14">
                  <c:v>3.1152000000000003E-3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27-4177-987A-9CBFABF48680}"/>
            </c:ext>
          </c:extLst>
        </c:ser>
        <c:ser>
          <c:idx val="3"/>
          <c:order val="3"/>
          <c:tx>
            <c:v>Dlouhý (násobek)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DIC'!$D$45:$D$59</c:f>
              <c:numCache>
                <c:formatCode>General</c:formatCode>
                <c:ptCount val="15"/>
                <c:pt idx="0">
                  <c:v>1.03896E-3</c:v>
                </c:pt>
                <c:pt idx="1">
                  <c:v>2.2036E-3</c:v>
                </c:pt>
                <c:pt idx="2">
                  <c:v>3.2934000000000001E-3</c:v>
                </c:pt>
                <c:pt idx="3">
                  <c:v>4.3384000000000001E-3</c:v>
                </c:pt>
                <c:pt idx="4">
                  <c:v>5.3083999999999996E-3</c:v>
                </c:pt>
                <c:pt idx="5">
                  <c:v>6.3794000000000003E-3</c:v>
                </c:pt>
                <c:pt idx="6">
                  <c:v>7.4644000000000004E-3</c:v>
                </c:pt>
                <c:pt idx="7">
                  <c:v>8.5418000000000004E-3</c:v>
                </c:pt>
                <c:pt idx="8">
                  <c:v>9.6480000000000003E-3</c:v>
                </c:pt>
                <c:pt idx="9">
                  <c:v>1.07732E-2</c:v>
                </c:pt>
                <c:pt idx="10">
                  <c:v>1.18864E-2</c:v>
                </c:pt>
                <c:pt idx="11">
                  <c:v>1.2947200000000001E-2</c:v>
                </c:pt>
                <c:pt idx="12">
                  <c:v>1.40544E-2</c:v>
                </c:pt>
                <c:pt idx="13">
                  <c:v>1.5169999999999999E-2</c:v>
                </c:pt>
                <c:pt idx="14">
                  <c:v>1.6275600000000001E-2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27-4177-987A-9CBFABF48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346240"/>
        <c:axId val="1981587872"/>
      </c:scatterChart>
      <c:valAx>
        <c:axId val="11983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81587872"/>
        <c:crosses val="autoZero"/>
        <c:crossBetween val="midCat"/>
      </c:valAx>
      <c:valAx>
        <c:axId val="19815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34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2559715593537674E-2"/>
          <c:y val="0.95143153173142037"/>
          <c:w val="0.89826450030726468"/>
          <c:h val="4.6649505483029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DIC'!$AL$1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DIC'!$AL$2:$AL$16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E-4CEF-9498-6063179BB395}"/>
            </c:ext>
          </c:extLst>
        </c:ser>
        <c:ser>
          <c:idx val="1"/>
          <c:order val="1"/>
          <c:tx>
            <c:strRef>
              <c:f>'tahy DIC'!$AM$1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DIC'!$AM$2:$AM$16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E-4CEF-9498-6063179BB395}"/>
            </c:ext>
          </c:extLst>
        </c:ser>
        <c:ser>
          <c:idx val="2"/>
          <c:order val="2"/>
          <c:tx>
            <c:strRef>
              <c:f>'tahy DIC'!$AN$1</c:f>
              <c:strCache>
                <c:ptCount val="1"/>
                <c:pt idx="0">
                  <c:v>Dlouhý: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DIC'!$AN$2:$AN$16</c:f>
              <c:numCache>
                <c:formatCode>General</c:formatCode>
                <c:ptCount val="15"/>
                <c:pt idx="0">
                  <c:v>5.1278000000000001E-4</c:v>
                </c:pt>
                <c:pt idx="1">
                  <c:v>1.0845E-3</c:v>
                </c:pt>
                <c:pt idx="2">
                  <c:v>1.6184000000000001E-3</c:v>
                </c:pt>
                <c:pt idx="3">
                  <c:v>2.1345000000000001E-3</c:v>
                </c:pt>
                <c:pt idx="4">
                  <c:v>2.6042999999999999E-3</c:v>
                </c:pt>
                <c:pt idx="5">
                  <c:v>3.1546E-3</c:v>
                </c:pt>
                <c:pt idx="6">
                  <c:v>3.6965000000000001E-3</c:v>
                </c:pt>
                <c:pt idx="7">
                  <c:v>4.2217000000000001E-3</c:v>
                </c:pt>
                <c:pt idx="8">
                  <c:v>4.7786E-3</c:v>
                </c:pt>
                <c:pt idx="9">
                  <c:v>5.3061000000000002E-3</c:v>
                </c:pt>
                <c:pt idx="10">
                  <c:v>5.8986999999999998E-3</c:v>
                </c:pt>
                <c:pt idx="11">
                  <c:v>6.4339999999999996E-3</c:v>
                </c:pt>
                <c:pt idx="12">
                  <c:v>6.9623999999999997E-3</c:v>
                </c:pt>
                <c:pt idx="13">
                  <c:v>7.5277E-3</c:v>
                </c:pt>
                <c:pt idx="14">
                  <c:v>8.0686000000000004E-3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BE-4CEF-9498-6063179BB395}"/>
            </c:ext>
          </c:extLst>
        </c:ser>
        <c:ser>
          <c:idx val="3"/>
          <c:order val="3"/>
          <c:tx>
            <c:strRef>
              <c:f>'tahy DIC'!$AO$1</c:f>
              <c:strCache>
                <c:ptCount val="1"/>
                <c:pt idx="0">
                  <c:v>Dlouhý: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DIC'!$AO$2:$AO$16</c:f>
              <c:numCache>
                <c:formatCode>General</c:formatCode>
                <c:ptCount val="15"/>
                <c:pt idx="0">
                  <c:v>5.0206999999999997E-4</c:v>
                </c:pt>
                <c:pt idx="1">
                  <c:v>1.07E-3</c:v>
                </c:pt>
                <c:pt idx="2">
                  <c:v>1.5023E-3</c:v>
                </c:pt>
                <c:pt idx="3">
                  <c:v>2.0961999999999999E-3</c:v>
                </c:pt>
                <c:pt idx="4">
                  <c:v>2.5479000000000001E-3</c:v>
                </c:pt>
                <c:pt idx="5">
                  <c:v>3.0593E-3</c:v>
                </c:pt>
                <c:pt idx="6">
                  <c:v>3.6890999999999998E-3</c:v>
                </c:pt>
                <c:pt idx="7">
                  <c:v>4.1450000000000002E-3</c:v>
                </c:pt>
                <c:pt idx="8">
                  <c:v>4.6905000000000002E-3</c:v>
                </c:pt>
                <c:pt idx="9">
                  <c:v>5.2369000000000001E-3</c:v>
                </c:pt>
                <c:pt idx="10">
                  <c:v>5.8339999999999998E-3</c:v>
                </c:pt>
                <c:pt idx="11">
                  <c:v>6.3302000000000002E-3</c:v>
                </c:pt>
                <c:pt idx="12">
                  <c:v>6.8802000000000004E-3</c:v>
                </c:pt>
                <c:pt idx="13">
                  <c:v>7.4901000000000004E-3</c:v>
                </c:pt>
                <c:pt idx="14">
                  <c:v>7.9401999999999997E-3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BE-4CEF-9498-6063179BB395}"/>
            </c:ext>
          </c:extLst>
        </c:ser>
        <c:ser>
          <c:idx val="4"/>
          <c:order val="4"/>
          <c:tx>
            <c:strRef>
              <c:f>'tahy DIC'!$AP$1</c:f>
              <c:strCache>
                <c:ptCount val="1"/>
                <c:pt idx="0">
                  <c:v>Dlouhý: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DIC'!$AP$2:$AP$16</c:f>
              <c:numCache>
                <c:formatCode>General</c:formatCode>
                <c:ptCount val="15"/>
                <c:pt idx="0">
                  <c:v>4.7449999999999999E-4</c:v>
                </c:pt>
                <c:pt idx="1">
                  <c:v>1.0464000000000001E-3</c:v>
                </c:pt>
                <c:pt idx="2">
                  <c:v>1.4905999999999999E-3</c:v>
                </c:pt>
                <c:pt idx="3">
                  <c:v>2.0649000000000002E-3</c:v>
                </c:pt>
                <c:pt idx="4">
                  <c:v>2.5205000000000002E-3</c:v>
                </c:pt>
                <c:pt idx="5">
                  <c:v>3.0208000000000001E-3</c:v>
                </c:pt>
                <c:pt idx="6">
                  <c:v>3.6223000000000002E-3</c:v>
                </c:pt>
                <c:pt idx="7">
                  <c:v>4.1066999999999996E-3</c:v>
                </c:pt>
                <c:pt idx="8">
                  <c:v>4.6471999999999998E-3</c:v>
                </c:pt>
                <c:pt idx="9">
                  <c:v>5.1885999999999998E-3</c:v>
                </c:pt>
                <c:pt idx="10">
                  <c:v>5.7537999999999999E-3</c:v>
                </c:pt>
                <c:pt idx="11">
                  <c:v>6.2614000000000003E-3</c:v>
                </c:pt>
                <c:pt idx="12">
                  <c:v>6.8082999999999998E-3</c:v>
                </c:pt>
                <c:pt idx="13">
                  <c:v>7.4016999999999998E-3</c:v>
                </c:pt>
                <c:pt idx="14">
                  <c:v>7.8773000000000003E-3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BE-4CEF-9498-6063179BB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34207"/>
        <c:axId val="2082246111"/>
      </c:scatterChart>
      <c:valAx>
        <c:axId val="190043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246111"/>
        <c:crosses val="autoZero"/>
        <c:crossBetween val="midCat"/>
      </c:valAx>
      <c:valAx>
        <c:axId val="20822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043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DIC'!$AL$33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DIC'!$AL$34:$AL$48</c:f>
              <c:numCache>
                <c:formatCode>0.00E+00</c:formatCode>
                <c:ptCount val="15"/>
                <c:pt idx="0">
                  <c:v>8.1829999999999994E-6</c:v>
                </c:pt>
                <c:pt idx="1">
                  <c:v>2.2113E-5</c:v>
                </c:pt>
                <c:pt idx="2">
                  <c:v>3.3837000000000001E-5</c:v>
                </c:pt>
                <c:pt idx="3">
                  <c:v>4.5908999999999997E-5</c:v>
                </c:pt>
                <c:pt idx="4">
                  <c:v>5.7694E-5</c:v>
                </c:pt>
                <c:pt idx="5">
                  <c:v>6.8647999999999997E-5</c:v>
                </c:pt>
                <c:pt idx="6">
                  <c:v>8.0625999999999997E-5</c:v>
                </c:pt>
                <c:pt idx="7">
                  <c:v>9.0536000000000002E-5</c:v>
                </c:pt>
                <c:pt idx="8" formatCode="General">
                  <c:v>1.0067E-4</c:v>
                </c:pt>
                <c:pt idx="9" formatCode="General">
                  <c:v>1.1014999999999999E-4</c:v>
                </c:pt>
                <c:pt idx="10" formatCode="General">
                  <c:v>1.198E-4</c:v>
                </c:pt>
                <c:pt idx="11" formatCode="General">
                  <c:v>1.2902000000000001E-4</c:v>
                </c:pt>
                <c:pt idx="12" formatCode="General">
                  <c:v>1.3892E-4</c:v>
                </c:pt>
                <c:pt idx="13" formatCode="General">
                  <c:v>1.4859000000000001E-4</c:v>
                </c:pt>
                <c:pt idx="14" formatCode="General">
                  <c:v>1.5768999999999999E-4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C-4D8B-AA47-AC21470B0CDA}"/>
            </c:ext>
          </c:extLst>
        </c:ser>
        <c:ser>
          <c:idx val="1"/>
          <c:order val="1"/>
          <c:tx>
            <c:strRef>
              <c:f>'tahy DIC'!$AM$33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DIC'!$AM$34:$AM$48</c:f>
              <c:numCache>
                <c:formatCode>0.00E+00</c:formatCode>
                <c:ptCount val="15"/>
                <c:pt idx="0">
                  <c:v>2.1977999999999999E-5</c:v>
                </c:pt>
                <c:pt idx="1">
                  <c:v>4.8610999999999999E-5</c:v>
                </c:pt>
                <c:pt idx="2">
                  <c:v>7.2849999999999995E-5</c:v>
                </c:pt>
                <c:pt idx="3">
                  <c:v>9.6674000000000003E-5</c:v>
                </c:pt>
                <c:pt idx="4" formatCode="General">
                  <c:v>1.1841E-4</c:v>
                </c:pt>
                <c:pt idx="5" formatCode="General">
                  <c:v>1.4263000000000001E-4</c:v>
                </c:pt>
                <c:pt idx="6" formatCode="General">
                  <c:v>1.6747999999999999E-4</c:v>
                </c:pt>
                <c:pt idx="7" formatCode="General">
                  <c:v>1.9175999999999999E-4</c:v>
                </c:pt>
                <c:pt idx="8" formatCode="General">
                  <c:v>2.1610999999999999E-4</c:v>
                </c:pt>
                <c:pt idx="9" formatCode="General">
                  <c:v>2.4044999999999999E-4</c:v>
                </c:pt>
                <c:pt idx="10" formatCode="General">
                  <c:v>2.6689999999999998E-4</c:v>
                </c:pt>
                <c:pt idx="11" formatCode="General">
                  <c:v>2.9083000000000001E-4</c:v>
                </c:pt>
                <c:pt idx="12" formatCode="General">
                  <c:v>3.1538999999999997E-4</c:v>
                </c:pt>
                <c:pt idx="13" formatCode="General">
                  <c:v>3.4081999999999998E-4</c:v>
                </c:pt>
                <c:pt idx="14" formatCode="General">
                  <c:v>3.6557000000000001E-4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C-4D8B-AA47-AC21470B0CDA}"/>
            </c:ext>
          </c:extLst>
        </c:ser>
        <c:ser>
          <c:idx val="2"/>
          <c:order val="2"/>
          <c:tx>
            <c:strRef>
              <c:f>'tahy DIC'!$AN$33</c:f>
              <c:strCache>
                <c:ptCount val="1"/>
                <c:pt idx="0">
                  <c:v>Dlouhý: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DIC'!$AN$34:$AN$48</c:f>
              <c:numCache>
                <c:formatCode>0.00E+00</c:formatCode>
                <c:ptCount val="15"/>
                <c:pt idx="0">
                  <c:v>1.8802000000000001E-5</c:v>
                </c:pt>
                <c:pt idx="1">
                  <c:v>3.9764000000000001E-5</c:v>
                </c:pt>
                <c:pt idx="2">
                  <c:v>5.9339000000000002E-5</c:v>
                </c:pt>
                <c:pt idx="3">
                  <c:v>7.8262000000000004E-5</c:v>
                </c:pt>
                <c:pt idx="4">
                  <c:v>9.5489999999999995E-5</c:v>
                </c:pt>
                <c:pt idx="5" formatCode="General">
                  <c:v>1.1567E-4</c:v>
                </c:pt>
                <c:pt idx="6" formatCode="General">
                  <c:v>1.3553999999999999E-4</c:v>
                </c:pt>
                <c:pt idx="7" formatCode="General">
                  <c:v>1.5479E-4</c:v>
                </c:pt>
                <c:pt idx="8" formatCode="General">
                  <c:v>1.7521E-4</c:v>
                </c:pt>
                <c:pt idx="9" formatCode="General">
                  <c:v>1.9455000000000001E-4</c:v>
                </c:pt>
                <c:pt idx="10" formatCode="General">
                  <c:v>2.1628000000000001E-4</c:v>
                </c:pt>
                <c:pt idx="11" formatCode="General">
                  <c:v>2.3591000000000001E-4</c:v>
                </c:pt>
                <c:pt idx="12" formatCode="General">
                  <c:v>2.5527999999999998E-4</c:v>
                </c:pt>
                <c:pt idx="13" formatCode="General">
                  <c:v>2.7600999999999998E-4</c:v>
                </c:pt>
                <c:pt idx="14" formatCode="General">
                  <c:v>2.9584000000000001E-4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5C-4D8B-AA47-AC21470B0CDA}"/>
            </c:ext>
          </c:extLst>
        </c:ser>
        <c:ser>
          <c:idx val="3"/>
          <c:order val="3"/>
          <c:tx>
            <c:strRef>
              <c:f>'tahy DIC'!$AO$33</c:f>
              <c:strCache>
                <c:ptCount val="1"/>
                <c:pt idx="0">
                  <c:v>Dlouhý: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DIC'!$AO$34:$AO$48</c:f>
              <c:numCache>
                <c:formatCode>0.00E+00</c:formatCode>
                <c:ptCount val="15"/>
                <c:pt idx="0">
                  <c:v>5.0207000000000001E-6</c:v>
                </c:pt>
                <c:pt idx="1">
                  <c:v>1.0699999999999999E-5</c:v>
                </c:pt>
                <c:pt idx="2">
                  <c:v>1.5023E-5</c:v>
                </c:pt>
                <c:pt idx="3">
                  <c:v>2.0962E-5</c:v>
                </c:pt>
                <c:pt idx="4">
                  <c:v>2.5479000000000001E-5</c:v>
                </c:pt>
                <c:pt idx="5">
                  <c:v>3.0593000000000003E-5</c:v>
                </c:pt>
                <c:pt idx="6">
                  <c:v>3.6891000000000003E-5</c:v>
                </c:pt>
                <c:pt idx="7">
                  <c:v>4.1449999999999998E-5</c:v>
                </c:pt>
                <c:pt idx="8">
                  <c:v>4.6904999999999999E-5</c:v>
                </c:pt>
                <c:pt idx="9">
                  <c:v>5.2369E-5</c:v>
                </c:pt>
                <c:pt idx="10">
                  <c:v>5.834E-5</c:v>
                </c:pt>
                <c:pt idx="11">
                  <c:v>6.3301999999999998E-5</c:v>
                </c:pt>
                <c:pt idx="12">
                  <c:v>6.8801999999999996E-5</c:v>
                </c:pt>
                <c:pt idx="13">
                  <c:v>7.4901000000000007E-5</c:v>
                </c:pt>
                <c:pt idx="14">
                  <c:v>7.9401999999999996E-5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5C-4D8B-AA47-AC21470B0CDA}"/>
            </c:ext>
          </c:extLst>
        </c:ser>
        <c:ser>
          <c:idx val="4"/>
          <c:order val="4"/>
          <c:tx>
            <c:strRef>
              <c:f>'tahy DIC'!$AP$33</c:f>
              <c:strCache>
                <c:ptCount val="1"/>
                <c:pt idx="0">
                  <c:v>Dlouhý: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DIC'!$AP$34:$AP$48</c:f>
              <c:numCache>
                <c:formatCode>0.00E+00</c:formatCode>
                <c:ptCount val="15"/>
                <c:pt idx="0">
                  <c:v>5.0297000000000003E-6</c:v>
                </c:pt>
                <c:pt idx="1">
                  <c:v>1.1092E-5</c:v>
                </c:pt>
                <c:pt idx="2">
                  <c:v>1.5800000000000001E-5</c:v>
                </c:pt>
                <c:pt idx="3">
                  <c:v>2.1888000000000001E-5</c:v>
                </c:pt>
                <c:pt idx="4">
                  <c:v>2.6718000000000001E-5</c:v>
                </c:pt>
                <c:pt idx="5">
                  <c:v>3.2020000000000002E-5</c:v>
                </c:pt>
                <c:pt idx="6">
                  <c:v>3.8396000000000003E-5</c:v>
                </c:pt>
                <c:pt idx="7">
                  <c:v>4.3531E-5</c:v>
                </c:pt>
                <c:pt idx="8">
                  <c:v>4.9259999999999999E-5</c:v>
                </c:pt>
                <c:pt idx="9">
                  <c:v>5.4999E-5</c:v>
                </c:pt>
                <c:pt idx="10">
                  <c:v>6.0989999999999997E-5</c:v>
                </c:pt>
                <c:pt idx="11">
                  <c:v>6.6371000000000005E-5</c:v>
                </c:pt>
                <c:pt idx="12">
                  <c:v>7.2168000000000004E-5</c:v>
                </c:pt>
                <c:pt idx="13">
                  <c:v>7.8458E-5</c:v>
                </c:pt>
                <c:pt idx="14">
                  <c:v>8.3499999999999997E-5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5C-4D8B-AA47-AC21470B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65999"/>
        <c:axId val="2082240159"/>
      </c:scatterChart>
      <c:valAx>
        <c:axId val="168616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240159"/>
        <c:crosses val="autoZero"/>
        <c:crossBetween val="midCat"/>
      </c:valAx>
      <c:valAx>
        <c:axId val="20822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616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DIC'!$BD$1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DIC'!$BD$2:$BD$16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8-4D62-B1EE-47A38049DAE2}"/>
            </c:ext>
          </c:extLst>
        </c:ser>
        <c:ser>
          <c:idx val="1"/>
          <c:order val="1"/>
          <c:tx>
            <c:strRef>
              <c:f>'tahy DIC'!$BF$1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DIC'!$BF$2:$BF$16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8-4D62-B1EE-47A38049DAE2}"/>
            </c:ext>
          </c:extLst>
        </c:ser>
        <c:ser>
          <c:idx val="2"/>
          <c:order val="2"/>
          <c:tx>
            <c:strRef>
              <c:f>'tahy DIC'!$BH$1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DIC'!$BH$2:$BH$16</c:f>
              <c:numCache>
                <c:formatCode>General</c:formatCode>
                <c:ptCount val="15"/>
                <c:pt idx="0">
                  <c:v>9.936299999999999E-4</c:v>
                </c:pt>
                <c:pt idx="1">
                  <c:v>2.2458000000000001E-3</c:v>
                </c:pt>
                <c:pt idx="2">
                  <c:v>3.4068000000000002E-3</c:v>
                </c:pt>
                <c:pt idx="3">
                  <c:v>4.5367000000000003E-3</c:v>
                </c:pt>
                <c:pt idx="4">
                  <c:v>5.6131000000000002E-3</c:v>
                </c:pt>
                <c:pt idx="5">
                  <c:v>6.5830000000000003E-3</c:v>
                </c:pt>
                <c:pt idx="6">
                  <c:v>7.5224000000000003E-3</c:v>
                </c:pt>
                <c:pt idx="7">
                  <c:v>8.4395000000000008E-3</c:v>
                </c:pt>
                <c:pt idx="8">
                  <c:v>9.3699000000000005E-3</c:v>
                </c:pt>
                <c:pt idx="9">
                  <c:v>1.0279999999999999E-2</c:v>
                </c:pt>
                <c:pt idx="10">
                  <c:v>1.1091E-2</c:v>
                </c:pt>
                <c:pt idx="11">
                  <c:v>1.1682E-2</c:v>
                </c:pt>
                <c:pt idx="12">
                  <c:v>1.2322E-2</c:v>
                </c:pt>
                <c:pt idx="13">
                  <c:v>1.3034E-2</c:v>
                </c:pt>
                <c:pt idx="14">
                  <c:v>1.3649E-2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48-4D62-B1EE-47A38049DAE2}"/>
            </c:ext>
          </c:extLst>
        </c:ser>
        <c:ser>
          <c:idx val="3"/>
          <c:order val="3"/>
          <c:tx>
            <c:strRef>
              <c:f>'tahy DIC'!$BJ$1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DIC'!$BJ$2:$BJ$16</c:f>
              <c:numCache>
                <c:formatCode>General</c:formatCode>
                <c:ptCount val="15"/>
                <c:pt idx="0">
                  <c:v>4.3307000000000003E-4</c:v>
                </c:pt>
                <c:pt idx="1">
                  <c:v>1.0011E-3</c:v>
                </c:pt>
                <c:pt idx="2">
                  <c:v>1.5204999999999999E-3</c:v>
                </c:pt>
                <c:pt idx="3">
                  <c:v>2.0154999999999999E-3</c:v>
                </c:pt>
                <c:pt idx="4">
                  <c:v>2.5631999999999999E-3</c:v>
                </c:pt>
                <c:pt idx="5">
                  <c:v>3.0942000000000001E-3</c:v>
                </c:pt>
                <c:pt idx="6">
                  <c:v>3.6194E-3</c:v>
                </c:pt>
                <c:pt idx="7">
                  <c:v>4.2196000000000004E-3</c:v>
                </c:pt>
                <c:pt idx="8">
                  <c:v>4.7507000000000001E-3</c:v>
                </c:pt>
                <c:pt idx="9">
                  <c:v>5.3100999999999999E-3</c:v>
                </c:pt>
                <c:pt idx="10">
                  <c:v>5.8687000000000001E-3</c:v>
                </c:pt>
                <c:pt idx="11">
                  <c:v>6.3940000000000004E-3</c:v>
                </c:pt>
                <c:pt idx="12">
                  <c:v>6.9702999999999996E-3</c:v>
                </c:pt>
                <c:pt idx="13">
                  <c:v>7.5312E-3</c:v>
                </c:pt>
                <c:pt idx="14">
                  <c:v>8.0703000000000007E-3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48-4D62-B1EE-47A38049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999"/>
        <c:axId val="1925648527"/>
      </c:scatterChart>
      <c:valAx>
        <c:axId val="152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648527"/>
        <c:crosses val="autoZero"/>
        <c:crossBetween val="midCat"/>
      </c:valAx>
      <c:valAx>
        <c:axId val="19256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2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DIC'!$BD$1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DIC'!$BD$2:$BD$16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xVal>
          <c:yVal>
            <c:numRef>
              <c:f>'tahy DIC'!$BE$2:$BE$16</c:f>
              <c:numCache>
                <c:formatCode>General</c:formatCode>
                <c:ptCount val="15"/>
                <c:pt idx="0">
                  <c:v>-33.1427612304687</c:v>
                </c:pt>
                <c:pt idx="1">
                  <c:v>-23.094985961913999</c:v>
                </c:pt>
                <c:pt idx="2">
                  <c:v>-13.2167720794678</c:v>
                </c:pt>
                <c:pt idx="3">
                  <c:v>-4.0284447669982901</c:v>
                </c:pt>
                <c:pt idx="4">
                  <c:v>5.7197952270507697</c:v>
                </c:pt>
                <c:pt idx="5">
                  <c:v>15.4908790588379</c:v>
                </c:pt>
                <c:pt idx="6">
                  <c:v>25.68967628479</c:v>
                </c:pt>
                <c:pt idx="7">
                  <c:v>35.481632232665902</c:v>
                </c:pt>
                <c:pt idx="8">
                  <c:v>44.192653656005902</c:v>
                </c:pt>
                <c:pt idx="9">
                  <c:v>55.191909790039098</c:v>
                </c:pt>
                <c:pt idx="10">
                  <c:v>64.439216613769503</c:v>
                </c:pt>
                <c:pt idx="11">
                  <c:v>73.953239440917997</c:v>
                </c:pt>
                <c:pt idx="12">
                  <c:v>84.713294982910199</c:v>
                </c:pt>
                <c:pt idx="13">
                  <c:v>94.060066223144503</c:v>
                </c:pt>
                <c:pt idx="14">
                  <c:v>103.67086029052599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2-4BDE-95D4-061B610614DA}"/>
            </c:ext>
          </c:extLst>
        </c:ser>
        <c:ser>
          <c:idx val="1"/>
          <c:order val="1"/>
          <c:tx>
            <c:strRef>
              <c:f>'tahy DIC'!$BF$1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DIC'!$BF$2:$BF$16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xVal>
          <c:yVal>
            <c:numRef>
              <c:f>'tahy DIC'!$BG$2:$BG$16</c:f>
              <c:numCache>
                <c:formatCode>General</c:formatCode>
                <c:ptCount val="15"/>
                <c:pt idx="0">
                  <c:v>-11.125282287597599</c:v>
                </c:pt>
                <c:pt idx="1">
                  <c:v>-5.7447156906127903</c:v>
                </c:pt>
                <c:pt idx="2">
                  <c:v>-0.46143373847007702</c:v>
                </c:pt>
                <c:pt idx="3">
                  <c:v>4.1117010116577104</c:v>
                </c:pt>
                <c:pt idx="4">
                  <c:v>9.1305894851684606</c:v>
                </c:pt>
                <c:pt idx="5">
                  <c:v>13.5495872497559</c:v>
                </c:pt>
                <c:pt idx="6">
                  <c:v>18.386295318603501</c:v>
                </c:pt>
                <c:pt idx="7">
                  <c:v>22.723123550415</c:v>
                </c:pt>
                <c:pt idx="8">
                  <c:v>28.201234817504901</c:v>
                </c:pt>
                <c:pt idx="9">
                  <c:v>33.005748748779297</c:v>
                </c:pt>
                <c:pt idx="10">
                  <c:v>37.6317749023437</c:v>
                </c:pt>
                <c:pt idx="11">
                  <c:v>41.983917236328097</c:v>
                </c:pt>
                <c:pt idx="12">
                  <c:v>47.374359130859297</c:v>
                </c:pt>
                <c:pt idx="13">
                  <c:v>50.831321716308601</c:v>
                </c:pt>
                <c:pt idx="14">
                  <c:v>56.151523590087898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2-4BDE-95D4-061B610614DA}"/>
            </c:ext>
          </c:extLst>
        </c:ser>
        <c:ser>
          <c:idx val="2"/>
          <c:order val="2"/>
          <c:tx>
            <c:strRef>
              <c:f>'tahy DIC'!$BH$1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DIC'!$BH$2:$BH$16</c:f>
              <c:numCache>
                <c:formatCode>General</c:formatCode>
                <c:ptCount val="15"/>
                <c:pt idx="0">
                  <c:v>9.936299999999999E-4</c:v>
                </c:pt>
                <c:pt idx="1">
                  <c:v>2.2458000000000001E-3</c:v>
                </c:pt>
                <c:pt idx="2">
                  <c:v>3.4068000000000002E-3</c:v>
                </c:pt>
                <c:pt idx="3">
                  <c:v>4.5367000000000003E-3</c:v>
                </c:pt>
                <c:pt idx="4">
                  <c:v>5.6131000000000002E-3</c:v>
                </c:pt>
                <c:pt idx="5">
                  <c:v>6.5830000000000003E-3</c:v>
                </c:pt>
                <c:pt idx="6">
                  <c:v>7.5224000000000003E-3</c:v>
                </c:pt>
                <c:pt idx="7">
                  <c:v>8.4395000000000008E-3</c:v>
                </c:pt>
                <c:pt idx="8">
                  <c:v>9.3699000000000005E-3</c:v>
                </c:pt>
                <c:pt idx="9">
                  <c:v>1.0279999999999999E-2</c:v>
                </c:pt>
                <c:pt idx="10">
                  <c:v>1.1091E-2</c:v>
                </c:pt>
                <c:pt idx="11">
                  <c:v>1.1682E-2</c:v>
                </c:pt>
                <c:pt idx="12">
                  <c:v>1.2322E-2</c:v>
                </c:pt>
                <c:pt idx="13">
                  <c:v>1.3034E-2</c:v>
                </c:pt>
                <c:pt idx="14">
                  <c:v>1.3649E-2</c:v>
                </c:pt>
              </c:numCache>
            </c:numRef>
          </c:xVal>
          <c:yVal>
            <c:numRef>
              <c:f>'tahy DIC'!$BI$2:$BI$16</c:f>
              <c:numCache>
                <c:formatCode>General</c:formatCode>
                <c:ptCount val="15"/>
                <c:pt idx="0">
                  <c:v>0.82909423112869296</c:v>
                </c:pt>
                <c:pt idx="1">
                  <c:v>11.395606040954601</c:v>
                </c:pt>
                <c:pt idx="2">
                  <c:v>20.948997497558597</c:v>
                </c:pt>
                <c:pt idx="3">
                  <c:v>29.827507019043001</c:v>
                </c:pt>
                <c:pt idx="4">
                  <c:v>39.650974273681598</c:v>
                </c:pt>
                <c:pt idx="5">
                  <c:v>49.764396667480497</c:v>
                </c:pt>
                <c:pt idx="6">
                  <c:v>59.078208923339801</c:v>
                </c:pt>
                <c:pt idx="7">
                  <c:v>68.7047119140625</c:v>
                </c:pt>
                <c:pt idx="8">
                  <c:v>77.769264221191406</c:v>
                </c:pt>
                <c:pt idx="9">
                  <c:v>87.791053771972699</c:v>
                </c:pt>
                <c:pt idx="10">
                  <c:v>96.794105529785199</c:v>
                </c:pt>
                <c:pt idx="11">
                  <c:v>107.463760375977</c:v>
                </c:pt>
                <c:pt idx="12">
                  <c:v>116.441932678223</c:v>
                </c:pt>
                <c:pt idx="13">
                  <c:v>127.503280639648</c:v>
                </c:pt>
                <c:pt idx="14">
                  <c:v>136.56259155273401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52-4BDE-95D4-061B610614DA}"/>
            </c:ext>
          </c:extLst>
        </c:ser>
        <c:ser>
          <c:idx val="3"/>
          <c:order val="3"/>
          <c:tx>
            <c:strRef>
              <c:f>'tahy DIC'!$BJ$1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DIC'!$BJ$2:$BJ$16</c:f>
              <c:numCache>
                <c:formatCode>General</c:formatCode>
                <c:ptCount val="15"/>
                <c:pt idx="0">
                  <c:v>4.3307000000000003E-4</c:v>
                </c:pt>
                <c:pt idx="1">
                  <c:v>1.0011E-3</c:v>
                </c:pt>
                <c:pt idx="2">
                  <c:v>1.5204999999999999E-3</c:v>
                </c:pt>
                <c:pt idx="3">
                  <c:v>2.0154999999999999E-3</c:v>
                </c:pt>
                <c:pt idx="4">
                  <c:v>2.5631999999999999E-3</c:v>
                </c:pt>
                <c:pt idx="5">
                  <c:v>3.0942000000000001E-3</c:v>
                </c:pt>
                <c:pt idx="6">
                  <c:v>3.6194E-3</c:v>
                </c:pt>
                <c:pt idx="7">
                  <c:v>4.2196000000000004E-3</c:v>
                </c:pt>
                <c:pt idx="8">
                  <c:v>4.7507000000000001E-3</c:v>
                </c:pt>
                <c:pt idx="9">
                  <c:v>5.3100999999999999E-3</c:v>
                </c:pt>
                <c:pt idx="10">
                  <c:v>5.8687000000000001E-3</c:v>
                </c:pt>
                <c:pt idx="11">
                  <c:v>6.3940000000000004E-3</c:v>
                </c:pt>
                <c:pt idx="12">
                  <c:v>6.9702999999999996E-3</c:v>
                </c:pt>
                <c:pt idx="13">
                  <c:v>7.5312E-3</c:v>
                </c:pt>
                <c:pt idx="14">
                  <c:v>8.0703000000000007E-3</c:v>
                </c:pt>
              </c:numCache>
            </c:numRef>
          </c:xVal>
          <c:yVal>
            <c:numRef>
              <c:f>'tahy DIC'!$BK$2:$BK$16</c:f>
              <c:numCache>
                <c:formatCode>General</c:formatCode>
                <c:ptCount val="15"/>
                <c:pt idx="0">
                  <c:v>-4.9684853553771999</c:v>
                </c:pt>
                <c:pt idx="1">
                  <c:v>-0.554379463195801</c:v>
                </c:pt>
                <c:pt idx="2">
                  <c:v>4.7373671531677202</c:v>
                </c:pt>
                <c:pt idx="3">
                  <c:v>9.5060033798217809</c:v>
                </c:pt>
                <c:pt idx="4">
                  <c:v>13.834583282470701</c:v>
                </c:pt>
                <c:pt idx="5">
                  <c:v>18.957899093627901</c:v>
                </c:pt>
                <c:pt idx="6">
                  <c:v>23.601930618286101</c:v>
                </c:pt>
                <c:pt idx="7">
                  <c:v>28.666194915771499</c:v>
                </c:pt>
                <c:pt idx="8">
                  <c:v>33.004245758056598</c:v>
                </c:pt>
                <c:pt idx="9">
                  <c:v>37.770740509033203</c:v>
                </c:pt>
                <c:pt idx="10">
                  <c:v>42.541721343994105</c:v>
                </c:pt>
                <c:pt idx="11">
                  <c:v>47.219253540039098</c:v>
                </c:pt>
                <c:pt idx="12">
                  <c:v>52.252403259277294</c:v>
                </c:pt>
                <c:pt idx="13">
                  <c:v>57.151950836181605</c:v>
                </c:pt>
                <c:pt idx="14">
                  <c:v>61.982063293456996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52-4BDE-95D4-061B61061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999"/>
        <c:axId val="1925648527"/>
      </c:scatterChart>
      <c:valAx>
        <c:axId val="152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648527"/>
        <c:crosses val="autoZero"/>
        <c:crossBetween val="midCat"/>
      </c:valAx>
      <c:valAx>
        <c:axId val="19256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2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5120141982853"/>
          <c:y val="1.9753085023244871E-2"/>
          <c:w val="0.84140638897613051"/>
          <c:h val="0.877165787204271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'tahy DIC'!$BD$50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DIC'!$BD$51:$BD$65</c:f>
              <c:numCache>
                <c:formatCode>General</c:formatCode>
                <c:ptCount val="15"/>
                <c:pt idx="0">
                  <c:v>0</c:v>
                </c:pt>
                <c:pt idx="1">
                  <c:v>1.3929999999999997E-3</c:v>
                </c:pt>
                <c:pt idx="2">
                  <c:v>2.5653999999999998E-3</c:v>
                </c:pt>
                <c:pt idx="3">
                  <c:v>3.7726000000000001E-3</c:v>
                </c:pt>
                <c:pt idx="4">
                  <c:v>4.9510999999999999E-3</c:v>
                </c:pt>
                <c:pt idx="5">
                  <c:v>6.0464999999999998E-3</c:v>
                </c:pt>
                <c:pt idx="6">
                  <c:v>7.2442999999999995E-3</c:v>
                </c:pt>
                <c:pt idx="7">
                  <c:v>8.235300000000001E-3</c:v>
                </c:pt>
                <c:pt idx="8">
                  <c:v>9.2487000000000003E-3</c:v>
                </c:pt>
                <c:pt idx="9">
                  <c:v>1.0196700000000001E-2</c:v>
                </c:pt>
                <c:pt idx="10">
                  <c:v>1.11617E-2</c:v>
                </c:pt>
                <c:pt idx="11">
                  <c:v>1.2083700000000001E-2</c:v>
                </c:pt>
                <c:pt idx="12">
                  <c:v>1.3073700000000001E-2</c:v>
                </c:pt>
                <c:pt idx="13">
                  <c:v>1.4040700000000001E-2</c:v>
                </c:pt>
                <c:pt idx="14">
                  <c:v>1.4950699999999999E-2</c:v>
                </c:pt>
              </c:numCache>
            </c:numRef>
          </c:xVal>
          <c:yVal>
            <c:numRef>
              <c:f>'tahy DIC'!$BE$51:$BE$65</c:f>
              <c:numCache>
                <c:formatCode>General</c:formatCode>
                <c:ptCount val="15"/>
                <c:pt idx="0">
                  <c:v>0</c:v>
                </c:pt>
                <c:pt idx="1">
                  <c:v>10.047775268554702</c:v>
                </c:pt>
                <c:pt idx="2">
                  <c:v>19.925989151000898</c:v>
                </c:pt>
                <c:pt idx="3">
                  <c:v>29.114316463470409</c:v>
                </c:pt>
                <c:pt idx="4">
                  <c:v>38.862556457519467</c:v>
                </c:pt>
                <c:pt idx="5">
                  <c:v>48.633640289306598</c:v>
                </c:pt>
                <c:pt idx="6">
                  <c:v>58.832437515258704</c:v>
                </c:pt>
                <c:pt idx="7">
                  <c:v>68.624393463134595</c:v>
                </c:pt>
                <c:pt idx="8">
                  <c:v>77.335414886474609</c:v>
                </c:pt>
                <c:pt idx="9">
                  <c:v>88.334671020507798</c:v>
                </c:pt>
                <c:pt idx="10">
                  <c:v>97.581977844238196</c:v>
                </c:pt>
                <c:pt idx="11">
                  <c:v>107.09600067138669</c:v>
                </c:pt>
                <c:pt idx="12">
                  <c:v>117.85605621337891</c:v>
                </c:pt>
                <c:pt idx="13">
                  <c:v>127.2028274536132</c:v>
                </c:pt>
                <c:pt idx="14">
                  <c:v>136.8136215209947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3-42A3-9E9D-3715ECFD176C}"/>
            </c:ext>
          </c:extLst>
        </c:ser>
        <c:ser>
          <c:idx val="1"/>
          <c:order val="1"/>
          <c:tx>
            <c:strRef>
              <c:f>'tahy DIC'!$BF$50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DIC'!$BF$51:$BF$65</c:f>
              <c:numCache>
                <c:formatCode>General</c:formatCode>
                <c:ptCount val="15"/>
                <c:pt idx="0">
                  <c:v>0</c:v>
                </c:pt>
                <c:pt idx="1">
                  <c:v>5.9179999999999986E-4</c:v>
                </c:pt>
                <c:pt idx="2">
                  <c:v>1.1305E-3</c:v>
                </c:pt>
                <c:pt idx="3">
                  <c:v>1.6599000000000002E-3</c:v>
                </c:pt>
                <c:pt idx="4">
                  <c:v>2.1429000000000001E-3</c:v>
                </c:pt>
                <c:pt idx="5">
                  <c:v>2.6811000000000001E-3</c:v>
                </c:pt>
                <c:pt idx="6">
                  <c:v>3.2333000000000001E-3</c:v>
                </c:pt>
                <c:pt idx="7">
                  <c:v>3.7727999999999998E-3</c:v>
                </c:pt>
                <c:pt idx="8">
                  <c:v>4.3141000000000004E-3</c:v>
                </c:pt>
                <c:pt idx="9">
                  <c:v>4.8549999999999999E-3</c:v>
                </c:pt>
                <c:pt idx="10">
                  <c:v>5.4427E-3</c:v>
                </c:pt>
                <c:pt idx="11">
                  <c:v>5.9746E-3</c:v>
                </c:pt>
                <c:pt idx="12">
                  <c:v>6.5202999999999997E-3</c:v>
                </c:pt>
                <c:pt idx="13">
                  <c:v>7.0853000000000001E-3</c:v>
                </c:pt>
                <c:pt idx="14">
                  <c:v>7.6354999999999999E-3</c:v>
                </c:pt>
              </c:numCache>
            </c:numRef>
          </c:xVal>
          <c:yVal>
            <c:numRef>
              <c:f>'tahy DIC'!$BG$51:$BG$65</c:f>
              <c:numCache>
                <c:formatCode>General</c:formatCode>
                <c:ptCount val="15"/>
                <c:pt idx="0">
                  <c:v>0</c:v>
                </c:pt>
                <c:pt idx="1">
                  <c:v>5.3805665969848091</c:v>
                </c:pt>
                <c:pt idx="2">
                  <c:v>10.663848549127522</c:v>
                </c:pt>
                <c:pt idx="3">
                  <c:v>15.236983299255311</c:v>
                </c:pt>
                <c:pt idx="4">
                  <c:v>20.25587177276606</c:v>
                </c:pt>
                <c:pt idx="5">
                  <c:v>24.674869537353501</c:v>
                </c:pt>
                <c:pt idx="6">
                  <c:v>29.511577606201101</c:v>
                </c:pt>
                <c:pt idx="7">
                  <c:v>33.848405838012596</c:v>
                </c:pt>
                <c:pt idx="8">
                  <c:v>39.326517105102496</c:v>
                </c:pt>
                <c:pt idx="9">
                  <c:v>44.131031036376896</c:v>
                </c:pt>
                <c:pt idx="10">
                  <c:v>48.7570571899413</c:v>
                </c:pt>
                <c:pt idx="11">
                  <c:v>53.109199523925696</c:v>
                </c:pt>
                <c:pt idx="12">
                  <c:v>58.499641418456896</c:v>
                </c:pt>
                <c:pt idx="13">
                  <c:v>61.9566040039062</c:v>
                </c:pt>
                <c:pt idx="14">
                  <c:v>67.27680587768549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3-42A3-9E9D-3715ECFD176C}"/>
            </c:ext>
          </c:extLst>
        </c:ser>
        <c:ser>
          <c:idx val="2"/>
          <c:order val="2"/>
          <c:tx>
            <c:strRef>
              <c:f>'tahy DIC'!$BH$50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DIC'!$BH$51:$BH$65</c:f>
              <c:numCache>
                <c:formatCode>General</c:formatCode>
                <c:ptCount val="15"/>
                <c:pt idx="0">
                  <c:v>0</c:v>
                </c:pt>
                <c:pt idx="1">
                  <c:v>1.2521700000000001E-3</c:v>
                </c:pt>
                <c:pt idx="2">
                  <c:v>2.4131700000000001E-3</c:v>
                </c:pt>
                <c:pt idx="3">
                  <c:v>3.5430700000000006E-3</c:v>
                </c:pt>
                <c:pt idx="4">
                  <c:v>4.6194700000000005E-3</c:v>
                </c:pt>
                <c:pt idx="5">
                  <c:v>5.5893700000000006E-3</c:v>
                </c:pt>
                <c:pt idx="6">
                  <c:v>6.5287700000000006E-3</c:v>
                </c:pt>
                <c:pt idx="7">
                  <c:v>7.4458700000000011E-3</c:v>
                </c:pt>
                <c:pt idx="8">
                  <c:v>8.3762699999999999E-3</c:v>
                </c:pt>
                <c:pt idx="9">
                  <c:v>9.2863699999999987E-3</c:v>
                </c:pt>
                <c:pt idx="10">
                  <c:v>1.009737E-2</c:v>
                </c:pt>
                <c:pt idx="11">
                  <c:v>1.0688369999999999E-2</c:v>
                </c:pt>
                <c:pt idx="12">
                  <c:v>1.1328369999999999E-2</c:v>
                </c:pt>
                <c:pt idx="13">
                  <c:v>1.204037E-2</c:v>
                </c:pt>
                <c:pt idx="14">
                  <c:v>1.2655369999999999E-2</c:v>
                </c:pt>
              </c:numCache>
            </c:numRef>
          </c:xVal>
          <c:yVal>
            <c:numRef>
              <c:f>'tahy DIC'!$BI$51:$BI$65</c:f>
              <c:numCache>
                <c:formatCode>General</c:formatCode>
                <c:ptCount val="15"/>
                <c:pt idx="0">
                  <c:v>0</c:v>
                </c:pt>
                <c:pt idx="1">
                  <c:v>10.566511809825908</c:v>
                </c:pt>
                <c:pt idx="2">
                  <c:v>20.119903266429905</c:v>
                </c:pt>
                <c:pt idx="3">
                  <c:v>28.998412787914308</c:v>
                </c:pt>
                <c:pt idx="4">
                  <c:v>38.821880042552905</c:v>
                </c:pt>
                <c:pt idx="5">
                  <c:v>48.935302436351805</c:v>
                </c:pt>
                <c:pt idx="6">
                  <c:v>58.249114692211108</c:v>
                </c:pt>
                <c:pt idx="7">
                  <c:v>67.875617682933807</c:v>
                </c:pt>
                <c:pt idx="8">
                  <c:v>76.940169990062714</c:v>
                </c:pt>
                <c:pt idx="9">
                  <c:v>86.961959540844006</c:v>
                </c:pt>
                <c:pt idx="10">
                  <c:v>95.965011298656506</c:v>
                </c:pt>
                <c:pt idx="11">
                  <c:v>106.63466614484831</c:v>
                </c:pt>
                <c:pt idx="12">
                  <c:v>115.6128384470943</c:v>
                </c:pt>
                <c:pt idx="13">
                  <c:v>126.6741864085193</c:v>
                </c:pt>
                <c:pt idx="14">
                  <c:v>135.73349732160531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C3-42A3-9E9D-3715ECFD176C}"/>
            </c:ext>
          </c:extLst>
        </c:ser>
        <c:ser>
          <c:idx val="3"/>
          <c:order val="3"/>
          <c:tx>
            <c:strRef>
              <c:f>'tahy DIC'!$BJ$50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DIC'!$BJ$51:$BJ$65</c:f>
              <c:numCache>
                <c:formatCode>General</c:formatCode>
                <c:ptCount val="15"/>
                <c:pt idx="0">
                  <c:v>0</c:v>
                </c:pt>
                <c:pt idx="1">
                  <c:v>5.6802999999999997E-4</c:v>
                </c:pt>
                <c:pt idx="2">
                  <c:v>1.0874299999999999E-3</c:v>
                </c:pt>
                <c:pt idx="3">
                  <c:v>1.5824299999999999E-3</c:v>
                </c:pt>
                <c:pt idx="4">
                  <c:v>2.13013E-3</c:v>
                </c:pt>
                <c:pt idx="5">
                  <c:v>2.6611300000000003E-3</c:v>
                </c:pt>
                <c:pt idx="6">
                  <c:v>3.1863300000000002E-3</c:v>
                </c:pt>
                <c:pt idx="7">
                  <c:v>3.7865300000000006E-3</c:v>
                </c:pt>
                <c:pt idx="8">
                  <c:v>4.3176300000000003E-3</c:v>
                </c:pt>
                <c:pt idx="9">
                  <c:v>4.8770300000000001E-3</c:v>
                </c:pt>
                <c:pt idx="10">
                  <c:v>5.4356300000000003E-3</c:v>
                </c:pt>
                <c:pt idx="11">
                  <c:v>5.9609300000000006E-3</c:v>
                </c:pt>
                <c:pt idx="12">
                  <c:v>6.5372299999999998E-3</c:v>
                </c:pt>
                <c:pt idx="13">
                  <c:v>7.0981300000000002E-3</c:v>
                </c:pt>
                <c:pt idx="14">
                  <c:v>7.6372300000000009E-3</c:v>
                </c:pt>
              </c:numCache>
            </c:numRef>
          </c:xVal>
          <c:yVal>
            <c:numRef>
              <c:f>'tahy DIC'!$BK$51:$BK$65</c:f>
              <c:numCache>
                <c:formatCode>General</c:formatCode>
                <c:ptCount val="15"/>
                <c:pt idx="0">
                  <c:v>0</c:v>
                </c:pt>
                <c:pt idx="1">
                  <c:v>4.4141058921813991</c:v>
                </c:pt>
                <c:pt idx="2">
                  <c:v>9.7058525085449201</c:v>
                </c:pt>
                <c:pt idx="3">
                  <c:v>14.474488735198982</c:v>
                </c:pt>
                <c:pt idx="4">
                  <c:v>18.8030686378479</c:v>
                </c:pt>
                <c:pt idx="5">
                  <c:v>23.926384449005102</c:v>
                </c:pt>
                <c:pt idx="6">
                  <c:v>28.570415973663302</c:v>
                </c:pt>
                <c:pt idx="7">
                  <c:v>33.634680271148696</c:v>
                </c:pt>
                <c:pt idx="8">
                  <c:v>37.972731113433795</c:v>
                </c:pt>
                <c:pt idx="9">
                  <c:v>42.7392258644104</c:v>
                </c:pt>
                <c:pt idx="10">
                  <c:v>47.510206699371302</c:v>
                </c:pt>
                <c:pt idx="11">
                  <c:v>52.187738895416295</c:v>
                </c:pt>
                <c:pt idx="12">
                  <c:v>57.220888614654491</c:v>
                </c:pt>
                <c:pt idx="13">
                  <c:v>62.120436191558802</c:v>
                </c:pt>
                <c:pt idx="14">
                  <c:v>66.9505486488342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C3-42A3-9E9D-3715ECFD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832447"/>
        <c:axId val="728208047"/>
      </c:scatterChart>
      <c:valAx>
        <c:axId val="73883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28208047"/>
        <c:crosses val="autoZero"/>
        <c:crossBetween val="midCat"/>
      </c:valAx>
      <c:valAx>
        <c:axId val="7282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3883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88532355770821"/>
          <c:y val="0.9475864543891086"/>
          <c:w val="0.62586614159042153"/>
          <c:h val="4.399635593051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DIC'!$CC$2:$CC$52</c:f>
              <c:numCache>
                <c:formatCode>0.00E+00</c:formatCode>
                <c:ptCount val="51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  <c:pt idx="15">
                  <c:v>8.2385000000000005E-5</c:v>
                </c:pt>
                <c:pt idx="16">
                  <c:v>8.3244000000000005E-5</c:v>
                </c:pt>
                <c:pt idx="17">
                  <c:v>8.4744E-5</c:v>
                </c:pt>
                <c:pt idx="18">
                  <c:v>8.6484999999999996E-5</c:v>
                </c:pt>
                <c:pt idx="19">
                  <c:v>8.7414E-5</c:v>
                </c:pt>
                <c:pt idx="20">
                  <c:v>8.8060999999999996E-5</c:v>
                </c:pt>
                <c:pt idx="21">
                  <c:v>8.9209000000000006E-5</c:v>
                </c:pt>
                <c:pt idx="22">
                  <c:v>9.0418000000000001E-5</c:v>
                </c:pt>
                <c:pt idx="23">
                  <c:v>9.1741000000000001E-5</c:v>
                </c:pt>
                <c:pt idx="24">
                  <c:v>9.2837999999999994E-5</c:v>
                </c:pt>
                <c:pt idx="25">
                  <c:v>9.4239000000000004E-5</c:v>
                </c:pt>
                <c:pt idx="26">
                  <c:v>9.5674000000000006E-5</c:v>
                </c:pt>
                <c:pt idx="27">
                  <c:v>9.7916000000000002E-5</c:v>
                </c:pt>
                <c:pt idx="28">
                  <c:v>9.9902999999999995E-5</c:v>
                </c:pt>
                <c:pt idx="29" formatCode="General">
                  <c:v>1.0194E-4</c:v>
                </c:pt>
                <c:pt idx="30" formatCode="General">
                  <c:v>1.0409E-4</c:v>
                </c:pt>
                <c:pt idx="31" formatCode="General">
                  <c:v>1.0624999999999999E-4</c:v>
                </c:pt>
                <c:pt idx="32" formatCode="General">
                  <c:v>1.0801E-4</c:v>
                </c:pt>
                <c:pt idx="33" formatCode="General">
                  <c:v>1.1192999999999999E-4</c:v>
                </c:pt>
                <c:pt idx="34" formatCode="General">
                  <c:v>1.1511E-4</c:v>
                </c:pt>
                <c:pt idx="35" formatCode="General">
                  <c:v>1.1854E-4</c:v>
                </c:pt>
                <c:pt idx="36" formatCode="General">
                  <c:v>1.2265E-4</c:v>
                </c:pt>
                <c:pt idx="37" formatCode="General">
                  <c:v>1.2699E-4</c:v>
                </c:pt>
                <c:pt idx="38" formatCode="General">
                  <c:v>1.3265E-4</c:v>
                </c:pt>
                <c:pt idx="39" formatCode="General">
                  <c:v>1.3996000000000001E-4</c:v>
                </c:pt>
                <c:pt idx="40" formatCode="General">
                  <c:v>1.5033000000000001E-4</c:v>
                </c:pt>
                <c:pt idx="41" formatCode="General">
                  <c:v>1.6495E-4</c:v>
                </c:pt>
                <c:pt idx="42" formatCode="General">
                  <c:v>1.9226000000000001E-4</c:v>
                </c:pt>
                <c:pt idx="43" formatCode="General">
                  <c:v>2.3524E-4</c:v>
                </c:pt>
                <c:pt idx="44" formatCode="General">
                  <c:v>2.7274999999999999E-4</c:v>
                </c:pt>
                <c:pt idx="45" formatCode="General">
                  <c:v>2.9986999999999999E-4</c:v>
                </c:pt>
                <c:pt idx="46" formatCode="General">
                  <c:v>3.2325000000000002E-4</c:v>
                </c:pt>
                <c:pt idx="47" formatCode="General">
                  <c:v>3.4462000000000002E-4</c:v>
                </c:pt>
                <c:pt idx="48" formatCode="General">
                  <c:v>3.6633E-4</c:v>
                </c:pt>
                <c:pt idx="49" formatCode="General">
                  <c:v>3.8865999999999998E-4</c:v>
                </c:pt>
                <c:pt idx="50" formatCode="General">
                  <c:v>4.1015000000000002E-4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B-4DCF-83A0-68898CC855F5}"/>
            </c:ext>
          </c:extLst>
        </c:ser>
        <c:ser>
          <c:idx val="1"/>
          <c:order val="1"/>
          <c:tx>
            <c:strRef>
              <c:f>'tahy DIC'!$CD$1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DIC'!$CD$2:$CD$52</c:f>
              <c:numCache>
                <c:formatCode>0.00E+00</c:formatCode>
                <c:ptCount val="51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  <c:pt idx="15" formatCode="General">
                  <c:v>2.4454000000000001E-4</c:v>
                </c:pt>
                <c:pt idx="16" formatCode="General">
                  <c:v>2.5503E-4</c:v>
                </c:pt>
                <c:pt idx="17" formatCode="General">
                  <c:v>2.6498E-4</c:v>
                </c:pt>
                <c:pt idx="18" formatCode="General">
                  <c:v>2.7515999999999999E-4</c:v>
                </c:pt>
                <c:pt idx="19" formatCode="General">
                  <c:v>2.8378000000000002E-4</c:v>
                </c:pt>
                <c:pt idx="20" formatCode="General">
                  <c:v>2.9095E-4</c:v>
                </c:pt>
                <c:pt idx="21" formatCode="General">
                  <c:v>2.9913999999999999E-4</c:v>
                </c:pt>
                <c:pt idx="22" formatCode="General">
                  <c:v>3.0749E-4</c:v>
                </c:pt>
                <c:pt idx="23" formatCode="General">
                  <c:v>3.1619999999999999E-4</c:v>
                </c:pt>
                <c:pt idx="24" formatCode="General">
                  <c:v>3.2398000000000003E-4</c:v>
                </c:pt>
                <c:pt idx="25" formatCode="General">
                  <c:v>3.3358999999999998E-4</c:v>
                </c:pt>
                <c:pt idx="26" formatCode="General">
                  <c:v>3.4215999999999999E-4</c:v>
                </c:pt>
                <c:pt idx="27" formatCode="General">
                  <c:v>3.5125E-4</c:v>
                </c:pt>
                <c:pt idx="28" formatCode="General">
                  <c:v>3.6094000000000002E-4</c:v>
                </c:pt>
                <c:pt idx="29" formatCode="General">
                  <c:v>3.7054999999999998E-4</c:v>
                </c:pt>
                <c:pt idx="30" formatCode="General">
                  <c:v>3.8042000000000002E-4</c:v>
                </c:pt>
                <c:pt idx="31" formatCode="General">
                  <c:v>3.9136999999999999E-4</c:v>
                </c:pt>
                <c:pt idx="32" formatCode="General">
                  <c:v>4.0053000000000002E-4</c:v>
                </c:pt>
                <c:pt idx="33" formatCode="General">
                  <c:v>4.1248000000000001E-4</c:v>
                </c:pt>
                <c:pt idx="34" formatCode="General">
                  <c:v>4.2475E-4</c:v>
                </c:pt>
                <c:pt idx="35" formatCode="General">
                  <c:v>4.3689999999999999E-4</c:v>
                </c:pt>
                <c:pt idx="36" formatCode="General">
                  <c:v>4.5009E-4</c:v>
                </c:pt>
                <c:pt idx="37" formatCode="General">
                  <c:v>4.6442E-4</c:v>
                </c:pt>
                <c:pt idx="38" formatCode="General">
                  <c:v>4.8108E-4</c:v>
                </c:pt>
                <c:pt idx="39" formatCode="General">
                  <c:v>5.0168999999999995E-4</c:v>
                </c:pt>
                <c:pt idx="40" formatCode="General">
                  <c:v>5.2930000000000002E-4</c:v>
                </c:pt>
                <c:pt idx="41" formatCode="General">
                  <c:v>5.6393999999999997E-4</c:v>
                </c:pt>
                <c:pt idx="42" formatCode="General">
                  <c:v>6.2361000000000003E-4</c:v>
                </c:pt>
                <c:pt idx="43" formatCode="General">
                  <c:v>7.1801999999999999E-4</c:v>
                </c:pt>
                <c:pt idx="44" formatCode="General">
                  <c:v>8.0048000000000001E-4</c:v>
                </c:pt>
                <c:pt idx="45" formatCode="General">
                  <c:v>8.6160999999999996E-4</c:v>
                </c:pt>
                <c:pt idx="46" formatCode="General">
                  <c:v>9.1447000000000002E-4</c:v>
                </c:pt>
                <c:pt idx="47" formatCode="General">
                  <c:v>9.6358999999999995E-4</c:v>
                </c:pt>
                <c:pt idx="48" formatCode="General">
                  <c:v>1.013E-3</c:v>
                </c:pt>
                <c:pt idx="49" formatCode="General">
                  <c:v>1.0652000000000001E-3</c:v>
                </c:pt>
                <c:pt idx="50" formatCode="General">
                  <c:v>1.1142999999999999E-3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B-4DCF-83A0-68898CC855F5}"/>
            </c:ext>
          </c:extLst>
        </c:ser>
        <c:ser>
          <c:idx val="2"/>
          <c:order val="2"/>
          <c:tx>
            <c:strRef>
              <c:f>'tahy DIC'!$CE$1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DIC'!$CE$2:$CE$52</c:f>
              <c:numCache>
                <c:formatCode>0.00E+00</c:formatCode>
                <c:ptCount val="51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  <c:pt idx="15" formatCode="General">
                  <c:v>2.2683999999999999E-4</c:v>
                </c:pt>
                <c:pt idx="16" formatCode="General">
                  <c:v>2.3662999999999999E-4</c:v>
                </c:pt>
                <c:pt idx="17" formatCode="General">
                  <c:v>2.4594999999999999E-4</c:v>
                </c:pt>
                <c:pt idx="18" formatCode="General">
                  <c:v>2.5558999999999998E-4</c:v>
                </c:pt>
                <c:pt idx="19" formatCode="General">
                  <c:v>2.6354999999999998E-4</c:v>
                </c:pt>
                <c:pt idx="20" formatCode="General">
                  <c:v>2.7029000000000002E-4</c:v>
                </c:pt>
                <c:pt idx="21" formatCode="General">
                  <c:v>2.7774000000000001E-4</c:v>
                </c:pt>
                <c:pt idx="22" formatCode="General">
                  <c:v>2.8581E-4</c:v>
                </c:pt>
                <c:pt idx="23" formatCode="General">
                  <c:v>2.9386000000000001E-4</c:v>
                </c:pt>
                <c:pt idx="24" formatCode="General">
                  <c:v>3.0091999999999999E-4</c:v>
                </c:pt>
                <c:pt idx="25" formatCode="General">
                  <c:v>3.1024999999999998E-4</c:v>
                </c:pt>
                <c:pt idx="26" formatCode="General">
                  <c:v>3.1839999999999999E-4</c:v>
                </c:pt>
                <c:pt idx="27" formatCode="General">
                  <c:v>3.2639000000000002E-4</c:v>
                </c:pt>
                <c:pt idx="28" formatCode="General">
                  <c:v>3.3513E-4</c:v>
                </c:pt>
                <c:pt idx="29" formatCode="General">
                  <c:v>3.4461000000000002E-4</c:v>
                </c:pt>
                <c:pt idx="30" formatCode="General">
                  <c:v>3.5352000000000002E-4</c:v>
                </c:pt>
                <c:pt idx="31" formatCode="General">
                  <c:v>3.6359000000000001E-4</c:v>
                </c:pt>
                <c:pt idx="32" formatCode="General">
                  <c:v>3.7282E-4</c:v>
                </c:pt>
                <c:pt idx="33" formatCode="General">
                  <c:v>3.8384999999999998E-4</c:v>
                </c:pt>
                <c:pt idx="34" formatCode="General">
                  <c:v>3.9478000000000001E-4</c:v>
                </c:pt>
                <c:pt idx="35" formatCode="General">
                  <c:v>4.0591999999999999E-4</c:v>
                </c:pt>
                <c:pt idx="36" formatCode="General">
                  <c:v>4.1894000000000002E-4</c:v>
                </c:pt>
                <c:pt idx="37" formatCode="General">
                  <c:v>4.3272999999999999E-4</c:v>
                </c:pt>
                <c:pt idx="38" formatCode="General">
                  <c:v>4.4799E-4</c:v>
                </c:pt>
                <c:pt idx="39" formatCode="General">
                  <c:v>4.6783000000000003E-4</c:v>
                </c:pt>
                <c:pt idx="40" formatCode="General">
                  <c:v>4.9437000000000005E-4</c:v>
                </c:pt>
                <c:pt idx="41" formatCode="General">
                  <c:v>5.2859999999999995E-4</c:v>
                </c:pt>
                <c:pt idx="42" formatCode="General">
                  <c:v>5.8943000000000005E-4</c:v>
                </c:pt>
                <c:pt idx="43" formatCode="General">
                  <c:v>6.8796999999999999E-4</c:v>
                </c:pt>
                <c:pt idx="44" formatCode="General">
                  <c:v>7.7265000000000005E-4</c:v>
                </c:pt>
                <c:pt idx="45" formatCode="General">
                  <c:v>8.3560000000000004E-4</c:v>
                </c:pt>
                <c:pt idx="46" formatCode="General">
                  <c:v>8.8962000000000004E-4</c:v>
                </c:pt>
                <c:pt idx="47" formatCode="General">
                  <c:v>9.3959999999999996E-4</c:v>
                </c:pt>
                <c:pt idx="48" formatCode="General">
                  <c:v>9.8963999999999996E-4</c:v>
                </c:pt>
                <c:pt idx="49" formatCode="General">
                  <c:v>1.0424E-3</c:v>
                </c:pt>
                <c:pt idx="50" formatCode="General">
                  <c:v>1.0920000000000001E-3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6B-4DCF-83A0-68898CC855F5}"/>
            </c:ext>
          </c:extLst>
        </c:ser>
        <c:ser>
          <c:idx val="3"/>
          <c:order val="3"/>
          <c:tx>
            <c:strRef>
              <c:f>'tahy DIC'!$CF$1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DIC'!$CF$2:$CF$52</c:f>
              <c:numCache>
                <c:formatCode>0.00E+00</c:formatCode>
                <c:ptCount val="51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  <c:pt idx="15" formatCode="General">
                  <c:v>2.1999000000000001E-4</c:v>
                </c:pt>
                <c:pt idx="16" formatCode="General">
                  <c:v>2.2944E-4</c:v>
                </c:pt>
                <c:pt idx="17" formatCode="General">
                  <c:v>2.3854E-4</c:v>
                </c:pt>
                <c:pt idx="18" formatCode="General">
                  <c:v>2.4778000000000002E-4</c:v>
                </c:pt>
                <c:pt idx="19" formatCode="General">
                  <c:v>2.5552000000000002E-4</c:v>
                </c:pt>
                <c:pt idx="20" formatCode="General">
                  <c:v>2.6209999999999997E-4</c:v>
                </c:pt>
                <c:pt idx="21" formatCode="General">
                  <c:v>2.6927E-4</c:v>
                </c:pt>
                <c:pt idx="22" formatCode="General">
                  <c:v>2.7720000000000002E-4</c:v>
                </c:pt>
                <c:pt idx="23" formatCode="General">
                  <c:v>2.8490999999999998E-4</c:v>
                </c:pt>
                <c:pt idx="24" formatCode="General">
                  <c:v>2.9174000000000002E-4</c:v>
                </c:pt>
                <c:pt idx="25" formatCode="General">
                  <c:v>3.0093999999999997E-4</c:v>
                </c:pt>
                <c:pt idx="26" formatCode="General">
                  <c:v>3.0881000000000002E-4</c:v>
                </c:pt>
                <c:pt idx="27" formatCode="General">
                  <c:v>3.1647000000000001E-4</c:v>
                </c:pt>
                <c:pt idx="28" formatCode="General">
                  <c:v>3.2495000000000001E-4</c:v>
                </c:pt>
                <c:pt idx="29" formatCode="General">
                  <c:v>3.3431999999999998E-4</c:v>
                </c:pt>
                <c:pt idx="30" formatCode="General">
                  <c:v>3.4268999999999999E-4</c:v>
                </c:pt>
                <c:pt idx="31" formatCode="General">
                  <c:v>3.5264999999999998E-4</c:v>
                </c:pt>
                <c:pt idx="32" formatCode="General">
                  <c:v>3.6172999999999999E-4</c:v>
                </c:pt>
                <c:pt idx="33" formatCode="General">
                  <c:v>3.7241999999999999E-4</c:v>
                </c:pt>
                <c:pt idx="34" formatCode="General">
                  <c:v>3.8288999999999999E-4</c:v>
                </c:pt>
                <c:pt idx="35" formatCode="General">
                  <c:v>3.9372000000000002E-4</c:v>
                </c:pt>
                <c:pt idx="36" formatCode="General">
                  <c:v>4.0654999999999999E-4</c:v>
                </c:pt>
                <c:pt idx="37" formatCode="General">
                  <c:v>4.2009000000000003E-4</c:v>
                </c:pt>
                <c:pt idx="38" formatCode="General">
                  <c:v>4.349E-4</c:v>
                </c:pt>
                <c:pt idx="39" formatCode="General">
                  <c:v>4.5438999999999999E-4</c:v>
                </c:pt>
                <c:pt idx="40" formatCode="General">
                  <c:v>4.8050000000000002E-4</c:v>
                </c:pt>
                <c:pt idx="41" formatCode="General">
                  <c:v>5.1468E-4</c:v>
                </c:pt>
                <c:pt idx="42" formatCode="General">
                  <c:v>5.7614999999999999E-4</c:v>
                </c:pt>
                <c:pt idx="43" formatCode="General">
                  <c:v>6.7608999999999996E-4</c:v>
                </c:pt>
                <c:pt idx="44" formatCode="General">
                  <c:v>7.6170999999999997E-4</c:v>
                </c:pt>
                <c:pt idx="45" formatCode="General">
                  <c:v>8.2541999999999999E-4</c:v>
                </c:pt>
                <c:pt idx="46" formatCode="General">
                  <c:v>8.7993000000000001E-4</c:v>
                </c:pt>
                <c:pt idx="47" formatCode="General">
                  <c:v>9.3024999999999998E-4</c:v>
                </c:pt>
                <c:pt idx="48" formatCode="General">
                  <c:v>9.805599999999999E-4</c:v>
                </c:pt>
                <c:pt idx="49" formatCode="General">
                  <c:v>1.0334999999999999E-3</c:v>
                </c:pt>
                <c:pt idx="50" formatCode="General">
                  <c:v>1.0831E-3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6B-4DCF-83A0-68898CC855F5}"/>
            </c:ext>
          </c:extLst>
        </c:ser>
        <c:ser>
          <c:idx val="4"/>
          <c:order val="4"/>
          <c:tx>
            <c:strRef>
              <c:f>'tahy DIC'!$CG$1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DIC'!$CG$2:$CG$52</c:f>
              <c:numCache>
                <c:formatCode>0.00E+00</c:formatCode>
                <c:ptCount val="51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  <c:pt idx="15" formatCode="General">
                  <c:v>1.9619E-4</c:v>
                </c:pt>
                <c:pt idx="16" formatCode="General">
                  <c:v>2.0489E-4</c:v>
                </c:pt>
                <c:pt idx="17" formatCode="General">
                  <c:v>2.1288000000000001E-4</c:v>
                </c:pt>
                <c:pt idx="18" formatCode="General">
                  <c:v>2.208E-4</c:v>
                </c:pt>
                <c:pt idx="19" formatCode="General">
                  <c:v>2.2796000000000001E-4</c:v>
                </c:pt>
                <c:pt idx="20" formatCode="General">
                  <c:v>2.3347999999999999E-4</c:v>
                </c:pt>
                <c:pt idx="21" formatCode="General">
                  <c:v>2.4020000000000001E-4</c:v>
                </c:pt>
                <c:pt idx="22" formatCode="General">
                  <c:v>2.4736000000000002E-4</c:v>
                </c:pt>
                <c:pt idx="23" formatCode="General">
                  <c:v>2.5384000000000002E-4</c:v>
                </c:pt>
                <c:pt idx="24" formatCode="General">
                  <c:v>2.6025000000000001E-4</c:v>
                </c:pt>
                <c:pt idx="25" formatCode="General">
                  <c:v>2.6861000000000002E-4</c:v>
                </c:pt>
                <c:pt idx="26" formatCode="General">
                  <c:v>2.7505999999999999E-4</c:v>
                </c:pt>
                <c:pt idx="27" formatCode="General">
                  <c:v>2.8232000000000002E-4</c:v>
                </c:pt>
                <c:pt idx="28" formatCode="General">
                  <c:v>2.8992999999999998E-4</c:v>
                </c:pt>
                <c:pt idx="29" formatCode="General">
                  <c:v>2.9838E-4</c:v>
                </c:pt>
                <c:pt idx="30" formatCode="General">
                  <c:v>3.055E-4</c:v>
                </c:pt>
                <c:pt idx="31" formatCode="General">
                  <c:v>3.1516999999999998E-4</c:v>
                </c:pt>
                <c:pt idx="32" formatCode="General">
                  <c:v>3.2280999999999998E-4</c:v>
                </c:pt>
                <c:pt idx="33" formatCode="General">
                  <c:v>3.3249000000000001E-4</c:v>
                </c:pt>
                <c:pt idx="34" formatCode="General">
                  <c:v>3.4178000000000002E-4</c:v>
                </c:pt>
                <c:pt idx="35" formatCode="General">
                  <c:v>3.5188E-4</c:v>
                </c:pt>
                <c:pt idx="36" formatCode="General">
                  <c:v>3.6298999999999999E-4</c:v>
                </c:pt>
                <c:pt idx="37" formatCode="General">
                  <c:v>3.7524999999999999E-4</c:v>
                </c:pt>
                <c:pt idx="38" formatCode="General">
                  <c:v>3.8911000000000002E-4</c:v>
                </c:pt>
                <c:pt idx="39" formatCode="General">
                  <c:v>4.0695E-4</c:v>
                </c:pt>
                <c:pt idx="40" formatCode="General">
                  <c:v>4.3096999999999998E-4</c:v>
                </c:pt>
                <c:pt idx="41" formatCode="General">
                  <c:v>4.6365000000000002E-4</c:v>
                </c:pt>
                <c:pt idx="42" formatCode="General">
                  <c:v>5.2724E-4</c:v>
                </c:pt>
                <c:pt idx="43" formatCode="General">
                  <c:v>6.3170000000000001E-4</c:v>
                </c:pt>
                <c:pt idx="44" formatCode="General">
                  <c:v>7.2161000000000002E-4</c:v>
                </c:pt>
                <c:pt idx="45" formatCode="General">
                  <c:v>7.8759999999999995E-4</c:v>
                </c:pt>
                <c:pt idx="46" formatCode="General">
                  <c:v>8.4367999999999997E-4</c:v>
                </c:pt>
                <c:pt idx="47" formatCode="General">
                  <c:v>8.9532999999999995E-4</c:v>
                </c:pt>
                <c:pt idx="48" formatCode="General">
                  <c:v>9.4645999999999999E-4</c:v>
                </c:pt>
                <c:pt idx="49" formatCode="General">
                  <c:v>9.9988000000000008E-4</c:v>
                </c:pt>
                <c:pt idx="50" formatCode="General">
                  <c:v>1.0499000000000001E-3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6B-4DCF-83A0-68898CC855F5}"/>
            </c:ext>
          </c:extLst>
        </c:ser>
        <c:ser>
          <c:idx val="5"/>
          <c:order val="5"/>
          <c:tx>
            <c:strRef>
              <c:f>'tahy DIC'!$CH$1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DIC'!$CH$2:$CH$52</c:f>
              <c:numCache>
                <c:formatCode>0.00E+00</c:formatCode>
                <c:ptCount val="51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  <c:pt idx="15" formatCode="General">
                  <c:v>1.8212E-4</c:v>
                </c:pt>
                <c:pt idx="16" formatCode="General">
                  <c:v>1.9029999999999999E-4</c:v>
                </c:pt>
                <c:pt idx="17" formatCode="General">
                  <c:v>1.9780000000000001E-4</c:v>
                </c:pt>
                <c:pt idx="18" formatCode="General">
                  <c:v>2.0535E-4</c:v>
                </c:pt>
                <c:pt idx="19" formatCode="General">
                  <c:v>2.1175E-4</c:v>
                </c:pt>
                <c:pt idx="20" formatCode="General">
                  <c:v>2.1694999999999999E-4</c:v>
                </c:pt>
                <c:pt idx="21" formatCode="General">
                  <c:v>2.2330000000000001E-4</c:v>
                </c:pt>
                <c:pt idx="22" formatCode="General">
                  <c:v>2.2969E-4</c:v>
                </c:pt>
                <c:pt idx="23" formatCode="General">
                  <c:v>2.3578E-4</c:v>
                </c:pt>
                <c:pt idx="24" formatCode="General">
                  <c:v>2.4211E-4</c:v>
                </c:pt>
                <c:pt idx="25" formatCode="General">
                  <c:v>2.4949E-4</c:v>
                </c:pt>
                <c:pt idx="26" formatCode="General">
                  <c:v>2.5554000000000001E-4</c:v>
                </c:pt>
                <c:pt idx="27" formatCode="General">
                  <c:v>2.6248999999999999E-4</c:v>
                </c:pt>
                <c:pt idx="28" formatCode="General">
                  <c:v>2.6934000000000002E-4</c:v>
                </c:pt>
                <c:pt idx="29" formatCode="General">
                  <c:v>2.7713999999999999E-4</c:v>
                </c:pt>
                <c:pt idx="30" formatCode="General">
                  <c:v>2.8411000000000002E-4</c:v>
                </c:pt>
                <c:pt idx="31" formatCode="General">
                  <c:v>2.9311000000000002E-4</c:v>
                </c:pt>
                <c:pt idx="32" formatCode="General">
                  <c:v>3.0005E-4</c:v>
                </c:pt>
                <c:pt idx="33" formatCode="General">
                  <c:v>3.0915000000000001E-4</c:v>
                </c:pt>
                <c:pt idx="34" formatCode="General">
                  <c:v>3.1777999999999998E-4</c:v>
                </c:pt>
                <c:pt idx="35" formatCode="General">
                  <c:v>3.2730999999999998E-4</c:v>
                </c:pt>
                <c:pt idx="36" formatCode="General">
                  <c:v>3.3747999999999997E-4</c:v>
                </c:pt>
                <c:pt idx="37" formatCode="General">
                  <c:v>3.4877999999999998E-4</c:v>
                </c:pt>
                <c:pt idx="38" formatCode="General">
                  <c:v>3.6191000000000001E-4</c:v>
                </c:pt>
                <c:pt idx="39" formatCode="General">
                  <c:v>3.7824000000000001E-4</c:v>
                </c:pt>
                <c:pt idx="40" formatCode="General">
                  <c:v>4.0063000000000002E-4</c:v>
                </c:pt>
                <c:pt idx="41" formatCode="General">
                  <c:v>4.3158999999999998E-4</c:v>
                </c:pt>
                <c:pt idx="42" formatCode="General">
                  <c:v>4.9567000000000003E-4</c:v>
                </c:pt>
                <c:pt idx="43" formatCode="General">
                  <c:v>6.0300000000000002E-4</c:v>
                </c:pt>
                <c:pt idx="44" formatCode="General">
                  <c:v>6.9563999999999997E-4</c:v>
                </c:pt>
                <c:pt idx="45" formatCode="General">
                  <c:v>7.6292000000000005E-4</c:v>
                </c:pt>
                <c:pt idx="46" formatCode="General">
                  <c:v>8.1968999999999998E-4</c:v>
                </c:pt>
                <c:pt idx="47" formatCode="General">
                  <c:v>8.7200999999999999E-4</c:v>
                </c:pt>
                <c:pt idx="48" formatCode="General">
                  <c:v>9.2358999999999996E-4</c:v>
                </c:pt>
                <c:pt idx="49" formatCode="General">
                  <c:v>9.7736000000000003E-4</c:v>
                </c:pt>
                <c:pt idx="50" formatCode="General">
                  <c:v>1.0279E-3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6B-4DCF-83A0-68898CC855F5}"/>
            </c:ext>
          </c:extLst>
        </c:ser>
        <c:ser>
          <c:idx val="6"/>
          <c:order val="6"/>
          <c:tx>
            <c:strRef>
              <c:f>'tahy DIC'!$CI$1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DIC'!$CI$2:$CI$52</c:f>
              <c:numCache>
                <c:formatCode>0.00E+00</c:formatCode>
                <c:ptCount val="51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  <c:pt idx="15" formatCode="General">
                  <c:v>1.6656E-4</c:v>
                </c:pt>
                <c:pt idx="16" formatCode="General">
                  <c:v>1.7389E-4</c:v>
                </c:pt>
                <c:pt idx="17" formatCode="General">
                  <c:v>1.8087999999999999E-4</c:v>
                </c:pt>
                <c:pt idx="18" formatCode="General">
                  <c:v>1.8803E-4</c:v>
                </c:pt>
                <c:pt idx="19" formatCode="General">
                  <c:v>1.9327E-4</c:v>
                </c:pt>
                <c:pt idx="20" formatCode="General">
                  <c:v>1.9858000000000001E-4</c:v>
                </c:pt>
                <c:pt idx="21" formatCode="General">
                  <c:v>2.0422999999999999E-4</c:v>
                </c:pt>
                <c:pt idx="22" formatCode="General">
                  <c:v>2.0971999999999999E-4</c:v>
                </c:pt>
                <c:pt idx="23" formatCode="General">
                  <c:v>2.1573E-4</c:v>
                </c:pt>
                <c:pt idx="24" formatCode="General">
                  <c:v>2.2167000000000001E-4</c:v>
                </c:pt>
                <c:pt idx="25" formatCode="General">
                  <c:v>2.2770000000000001E-4</c:v>
                </c:pt>
                <c:pt idx="26" formatCode="General">
                  <c:v>2.3379E-4</c:v>
                </c:pt>
                <c:pt idx="27" formatCode="General">
                  <c:v>2.4012E-4</c:v>
                </c:pt>
                <c:pt idx="28" formatCode="General">
                  <c:v>2.4610000000000002E-4</c:v>
                </c:pt>
                <c:pt idx="29" formatCode="General">
                  <c:v>2.5312000000000002E-4</c:v>
                </c:pt>
                <c:pt idx="30" formatCode="General">
                  <c:v>2.5993000000000001E-4</c:v>
                </c:pt>
                <c:pt idx="31" formatCode="General">
                  <c:v>2.6771E-4</c:v>
                </c:pt>
                <c:pt idx="32" formatCode="General">
                  <c:v>2.7434999999999997E-4</c:v>
                </c:pt>
                <c:pt idx="33" formatCode="General">
                  <c:v>2.8268E-4</c:v>
                </c:pt>
                <c:pt idx="34" formatCode="General">
                  <c:v>2.9074999999999999E-4</c:v>
                </c:pt>
                <c:pt idx="35" formatCode="General">
                  <c:v>2.9902999999999999E-4</c:v>
                </c:pt>
                <c:pt idx="36" formatCode="General">
                  <c:v>3.0852000000000001E-4</c:v>
                </c:pt>
                <c:pt idx="37" formatCode="General">
                  <c:v>3.188E-4</c:v>
                </c:pt>
                <c:pt idx="38" formatCode="General">
                  <c:v>3.3037000000000002E-4</c:v>
                </c:pt>
                <c:pt idx="39" formatCode="General">
                  <c:v>3.4478999999999998E-4</c:v>
                </c:pt>
                <c:pt idx="40" formatCode="General">
                  <c:v>3.6461000000000002E-4</c:v>
                </c:pt>
                <c:pt idx="41" formatCode="General">
                  <c:v>3.9229999999999999E-4</c:v>
                </c:pt>
                <c:pt idx="42" formatCode="General">
                  <c:v>4.5569000000000002E-4</c:v>
                </c:pt>
                <c:pt idx="43" formatCode="General">
                  <c:v>5.6599000000000005E-4</c:v>
                </c:pt>
                <c:pt idx="44" formatCode="General">
                  <c:v>6.6171999999999997E-4</c:v>
                </c:pt>
                <c:pt idx="45" formatCode="General">
                  <c:v>7.3054000000000001E-4</c:v>
                </c:pt>
                <c:pt idx="46" formatCode="General">
                  <c:v>7.8804000000000005E-4</c:v>
                </c:pt>
                <c:pt idx="47" formatCode="General">
                  <c:v>8.4084999999999997E-4</c:v>
                </c:pt>
                <c:pt idx="48" formatCode="General">
                  <c:v>8.9298000000000003E-4</c:v>
                </c:pt>
                <c:pt idx="49" formatCode="General">
                  <c:v>9.4720000000000004E-4</c:v>
                </c:pt>
                <c:pt idx="50" formatCode="General">
                  <c:v>9.9836999999999994E-4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6B-4DCF-83A0-68898CC855F5}"/>
            </c:ext>
          </c:extLst>
        </c:ser>
        <c:ser>
          <c:idx val="7"/>
          <c:order val="7"/>
          <c:tx>
            <c:strRef>
              <c:f>'tahy DIC'!$CJ$1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DIC'!$CJ$2:$CJ$52</c:f>
              <c:numCache>
                <c:formatCode>0.00E+00</c:formatCode>
                <c:ptCount val="51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  <c:pt idx="15" formatCode="General">
                  <c:v>1.3732999999999999E-4</c:v>
                </c:pt>
                <c:pt idx="16" formatCode="General">
                  <c:v>1.4286E-4</c:v>
                </c:pt>
                <c:pt idx="17" formatCode="General">
                  <c:v>1.4886000000000001E-4</c:v>
                </c:pt>
                <c:pt idx="18" formatCode="General">
                  <c:v>1.5431E-4</c:v>
                </c:pt>
                <c:pt idx="19" formatCode="General">
                  <c:v>1.5878999999999999E-4</c:v>
                </c:pt>
                <c:pt idx="20" formatCode="General">
                  <c:v>1.6349999999999999E-4</c:v>
                </c:pt>
                <c:pt idx="21" formatCode="General">
                  <c:v>1.6799E-4</c:v>
                </c:pt>
                <c:pt idx="22" formatCode="General">
                  <c:v>1.7285999999999999E-4</c:v>
                </c:pt>
                <c:pt idx="23" formatCode="General">
                  <c:v>1.7749000000000001E-4</c:v>
                </c:pt>
                <c:pt idx="24" formatCode="General">
                  <c:v>1.8220000000000001E-4</c:v>
                </c:pt>
                <c:pt idx="25" formatCode="General">
                  <c:v>1.8704999999999999E-4</c:v>
                </c:pt>
                <c:pt idx="26" formatCode="General">
                  <c:v>1.9201E-4</c:v>
                </c:pt>
                <c:pt idx="27" formatCode="General">
                  <c:v>1.9717000000000001E-4</c:v>
                </c:pt>
                <c:pt idx="28" formatCode="General">
                  <c:v>2.0269E-4</c:v>
                </c:pt>
                <c:pt idx="29" formatCode="General">
                  <c:v>2.0798E-4</c:v>
                </c:pt>
                <c:pt idx="30" formatCode="General">
                  <c:v>2.1374999999999999E-4</c:v>
                </c:pt>
                <c:pt idx="31" formatCode="General">
                  <c:v>2.1982999999999999E-4</c:v>
                </c:pt>
                <c:pt idx="32" formatCode="General">
                  <c:v>2.2533000000000001E-4</c:v>
                </c:pt>
                <c:pt idx="33" formatCode="General">
                  <c:v>2.3242E-4</c:v>
                </c:pt>
                <c:pt idx="34" formatCode="General">
                  <c:v>2.3897999999999999E-4</c:v>
                </c:pt>
                <c:pt idx="35" formatCode="General">
                  <c:v>2.4569000000000001E-4</c:v>
                </c:pt>
                <c:pt idx="36" formatCode="General">
                  <c:v>2.5331000000000003E-4</c:v>
                </c:pt>
                <c:pt idx="37" formatCode="General">
                  <c:v>2.6170000000000002E-4</c:v>
                </c:pt>
                <c:pt idx="38" formatCode="General">
                  <c:v>2.7066999999999998E-4</c:v>
                </c:pt>
                <c:pt idx="39" formatCode="General">
                  <c:v>2.8211000000000002E-4</c:v>
                </c:pt>
                <c:pt idx="40" formatCode="General">
                  <c:v>2.9688000000000002E-4</c:v>
                </c:pt>
                <c:pt idx="41" formatCode="General">
                  <c:v>3.1728000000000003E-4</c:v>
                </c:pt>
                <c:pt idx="42" formatCode="General">
                  <c:v>3.6696E-4</c:v>
                </c:pt>
                <c:pt idx="43" formatCode="General">
                  <c:v>4.5738000000000002E-4</c:v>
                </c:pt>
                <c:pt idx="44" formatCode="General">
                  <c:v>5.4504E-4</c:v>
                </c:pt>
                <c:pt idx="45" formatCode="General">
                  <c:v>6.0964000000000005E-4</c:v>
                </c:pt>
                <c:pt idx="46" formatCode="General">
                  <c:v>6.6310000000000002E-4</c:v>
                </c:pt>
                <c:pt idx="47" formatCode="General">
                  <c:v>7.1252000000000002E-4</c:v>
                </c:pt>
                <c:pt idx="48" formatCode="General">
                  <c:v>7.6148000000000003E-4</c:v>
                </c:pt>
                <c:pt idx="49" formatCode="General">
                  <c:v>8.1253E-4</c:v>
                </c:pt>
                <c:pt idx="50" formatCode="General">
                  <c:v>8.6145999999999998E-4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6B-4DCF-83A0-68898CC855F5}"/>
            </c:ext>
          </c:extLst>
        </c:ser>
        <c:ser>
          <c:idx val="8"/>
          <c:order val="8"/>
          <c:tx>
            <c:strRef>
              <c:f>'tahy DIC'!$CK$1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DIC'!$CK$2:$CK$52</c:f>
              <c:numCache>
                <c:formatCode>0.00E+00</c:formatCode>
                <c:ptCount val="51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  <c:pt idx="15" formatCode="General">
                  <c:v>1.0569999999999999E-4</c:v>
                </c:pt>
                <c:pt idx="16" formatCode="General">
                  <c:v>1.102E-4</c:v>
                </c:pt>
                <c:pt idx="17" formatCode="General">
                  <c:v>1.1453E-4</c:v>
                </c:pt>
                <c:pt idx="18" formatCode="General">
                  <c:v>1.1851E-4</c:v>
                </c:pt>
                <c:pt idx="19" formatCode="General">
                  <c:v>1.2240999999999999E-4</c:v>
                </c:pt>
                <c:pt idx="20" formatCode="General">
                  <c:v>1.2566000000000001E-4</c:v>
                </c:pt>
                <c:pt idx="21" formatCode="General">
                  <c:v>1.2899E-4</c:v>
                </c:pt>
                <c:pt idx="22" formatCode="General">
                  <c:v>1.3303999999999999E-4</c:v>
                </c:pt>
                <c:pt idx="23" formatCode="General">
                  <c:v>1.3638999999999999E-4</c:v>
                </c:pt>
                <c:pt idx="24" formatCode="General">
                  <c:v>1.4012000000000001E-4</c:v>
                </c:pt>
                <c:pt idx="25" formatCode="General">
                  <c:v>1.4433999999999999E-4</c:v>
                </c:pt>
                <c:pt idx="26" formatCode="General">
                  <c:v>1.4789E-4</c:v>
                </c:pt>
                <c:pt idx="27" formatCode="General">
                  <c:v>1.5181E-4</c:v>
                </c:pt>
                <c:pt idx="28" formatCode="General">
                  <c:v>1.5610999999999999E-4</c:v>
                </c:pt>
                <c:pt idx="29" formatCode="General">
                  <c:v>1.6030999999999999E-4</c:v>
                </c:pt>
                <c:pt idx="30" formatCode="General">
                  <c:v>1.6430000000000001E-4</c:v>
                </c:pt>
                <c:pt idx="31" formatCode="General">
                  <c:v>1.6977E-4</c:v>
                </c:pt>
                <c:pt idx="32" formatCode="General">
                  <c:v>1.738E-4</c:v>
                </c:pt>
                <c:pt idx="33" formatCode="General">
                  <c:v>1.7895000000000001E-4</c:v>
                </c:pt>
                <c:pt idx="34" formatCode="General">
                  <c:v>1.8422999999999999E-4</c:v>
                </c:pt>
                <c:pt idx="35" formatCode="General">
                  <c:v>1.8961E-4</c:v>
                </c:pt>
                <c:pt idx="36" formatCode="General">
                  <c:v>1.9540000000000001E-4</c:v>
                </c:pt>
                <c:pt idx="37" formatCode="General">
                  <c:v>2.0212E-4</c:v>
                </c:pt>
                <c:pt idx="38" formatCode="General">
                  <c:v>2.0971E-4</c:v>
                </c:pt>
                <c:pt idx="39" formatCode="General">
                  <c:v>2.1913999999999999E-4</c:v>
                </c:pt>
                <c:pt idx="40" formatCode="General">
                  <c:v>2.3154E-4</c:v>
                </c:pt>
                <c:pt idx="41" formatCode="General">
                  <c:v>2.4896E-4</c:v>
                </c:pt>
                <c:pt idx="42" formatCode="General">
                  <c:v>2.8774999999999997E-4</c:v>
                </c:pt>
                <c:pt idx="43" formatCode="General">
                  <c:v>3.5966999999999998E-4</c:v>
                </c:pt>
                <c:pt idx="44" formatCode="General">
                  <c:v>4.3512999999999999E-4</c:v>
                </c:pt>
                <c:pt idx="45" formatCode="General">
                  <c:v>4.9103999999999999E-4</c:v>
                </c:pt>
                <c:pt idx="46" formatCode="General">
                  <c:v>5.3733999999999997E-4</c:v>
                </c:pt>
                <c:pt idx="47" formatCode="General">
                  <c:v>5.7994999999999998E-4</c:v>
                </c:pt>
                <c:pt idx="48" formatCode="General">
                  <c:v>6.2319999999999997E-4</c:v>
                </c:pt>
                <c:pt idx="49" formatCode="General">
                  <c:v>6.6896999999999996E-4</c:v>
                </c:pt>
                <c:pt idx="50" formatCode="General">
                  <c:v>7.1423000000000005E-4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6B-4DCF-83A0-68898CC8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08751"/>
        <c:axId val="363311087"/>
      </c:scatterChart>
      <c:valAx>
        <c:axId val="35940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3311087"/>
        <c:crosses val="autoZero"/>
        <c:crossBetween val="midCat"/>
      </c:valAx>
      <c:valAx>
        <c:axId val="3633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1.xml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21" Type="http://schemas.openxmlformats.org/officeDocument/2006/relationships/chart" Target="../charts/chart19.xml"/><Relationship Id="rId7" Type="http://schemas.openxmlformats.org/officeDocument/2006/relationships/chart" Target="../charts/chart7.xml"/><Relationship Id="rId12" Type="http://schemas.openxmlformats.org/officeDocument/2006/relationships/chart" Target="../charts/chart10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9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10" Type="http://schemas.openxmlformats.org/officeDocument/2006/relationships/image" Target="../media/image2.png"/><Relationship Id="rId19" Type="http://schemas.openxmlformats.org/officeDocument/2006/relationships/chart" Target="../charts/chart17.xml"/><Relationship Id="rId4" Type="http://schemas.openxmlformats.org/officeDocument/2006/relationships/chart" Target="../charts/chart4.xml"/><Relationship Id="rId9" Type="http://schemas.openxmlformats.org/officeDocument/2006/relationships/image" Target="../media/image1.png"/><Relationship Id="rId14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0</xdr:rowOff>
    </xdr:from>
    <xdr:to>
      <xdr:col>17</xdr:col>
      <xdr:colOff>285750</xdr:colOff>
      <xdr:row>40</xdr:row>
      <xdr:rowOff>133350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A2B118C-C985-F829-6A81-B2F3A547E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47624</xdr:colOff>
      <xdr:row>0</xdr:row>
      <xdr:rowOff>0</xdr:rowOff>
    </xdr:from>
    <xdr:to>
      <xdr:col>33</xdr:col>
      <xdr:colOff>533399</xdr:colOff>
      <xdr:row>40</xdr:row>
      <xdr:rowOff>114300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21A751C-0E8B-1E1B-90F4-F9BB0CD07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44</xdr:row>
      <xdr:rowOff>14286</xdr:rowOff>
    </xdr:from>
    <xdr:to>
      <xdr:col>16</xdr:col>
      <xdr:colOff>114300</xdr:colOff>
      <xdr:row>72</xdr:row>
      <xdr:rowOff>57149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26F6B274-0997-9B7A-C31D-DEC10D50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247650</xdr:colOff>
      <xdr:row>0</xdr:row>
      <xdr:rowOff>0</xdr:rowOff>
    </xdr:from>
    <xdr:to>
      <xdr:col>49</xdr:col>
      <xdr:colOff>552450</xdr:colOff>
      <xdr:row>30</xdr:row>
      <xdr:rowOff>161924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46DF500B-03A1-4661-8B93-E2CC0444D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295275</xdr:colOff>
      <xdr:row>31</xdr:row>
      <xdr:rowOff>80962</xdr:rowOff>
    </xdr:from>
    <xdr:to>
      <xdr:col>49</xdr:col>
      <xdr:colOff>600075</xdr:colOff>
      <xdr:row>65</xdr:row>
      <xdr:rowOff>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6776E8AD-B04B-45B3-8B41-819332E9D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304800</xdr:colOff>
      <xdr:row>0</xdr:row>
      <xdr:rowOff>123825</xdr:rowOff>
    </xdr:from>
    <xdr:to>
      <xdr:col>70</xdr:col>
      <xdr:colOff>430530</xdr:colOff>
      <xdr:row>30</xdr:row>
      <xdr:rowOff>108585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93687D02-2D62-4EFB-9F5A-7B2354664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552450</xdr:colOff>
      <xdr:row>17</xdr:row>
      <xdr:rowOff>9525</xdr:rowOff>
    </xdr:from>
    <xdr:to>
      <xdr:col>62</xdr:col>
      <xdr:colOff>68580</xdr:colOff>
      <xdr:row>46</xdr:row>
      <xdr:rowOff>184785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A889873D-81E6-44CF-ABDF-90CEE7411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63</xdr:col>
      <xdr:colOff>57149</xdr:colOff>
      <xdr:row>49</xdr:row>
      <xdr:rowOff>52386</xdr:rowOff>
    </xdr:from>
    <xdr:to>
      <xdr:col>71</xdr:col>
      <xdr:colOff>323850</xdr:colOff>
      <xdr:row>86</xdr:row>
      <xdr:rowOff>76199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09CD84A0-E0E4-24B9-F773-A726A627E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75</xdr:col>
      <xdr:colOff>27459</xdr:colOff>
      <xdr:row>1</xdr:row>
      <xdr:rowOff>102972</xdr:rowOff>
    </xdr:from>
    <xdr:to>
      <xdr:col>79</xdr:col>
      <xdr:colOff>264313</xdr:colOff>
      <xdr:row>20</xdr:row>
      <xdr:rowOff>89243</xdr:rowOff>
    </xdr:to>
    <xdr:pic>
      <xdr:nvPicPr>
        <xdr:cNvPr id="12" name="Obrázek 11">
          <a:extLst>
            <a:ext uri="{FF2B5EF4-FFF2-40B4-BE49-F238E27FC236}">
              <a16:creationId xmlns:a16="http://schemas.microsoft.com/office/drawing/2014/main" id="{77D50F36-D3CF-70BA-5058-866C84E910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17" t="6135" r="28287" b="9665"/>
        <a:stretch/>
      </xdr:blipFill>
      <xdr:spPr>
        <a:xfrm>
          <a:off x="45850432" y="288323"/>
          <a:ext cx="2680746" cy="3507947"/>
        </a:xfrm>
        <a:prstGeom prst="rect">
          <a:avLst/>
        </a:prstGeom>
      </xdr:spPr>
    </xdr:pic>
    <xdr:clientData/>
  </xdr:twoCellAnchor>
  <xdr:twoCellAnchor editAs="oneCell">
    <xdr:from>
      <xdr:col>91</xdr:col>
      <xdr:colOff>139587</xdr:colOff>
      <xdr:row>26</xdr:row>
      <xdr:rowOff>104690</xdr:rowOff>
    </xdr:from>
    <xdr:to>
      <xdr:col>93</xdr:col>
      <xdr:colOff>496559</xdr:colOff>
      <xdr:row>57</xdr:row>
      <xdr:rowOff>34507</xdr:rowOff>
    </xdr:to>
    <xdr:pic>
      <xdr:nvPicPr>
        <xdr:cNvPr id="14" name="Obrázek 13">
          <a:extLst>
            <a:ext uri="{FF2B5EF4-FFF2-40B4-BE49-F238E27FC236}">
              <a16:creationId xmlns:a16="http://schemas.microsoft.com/office/drawing/2014/main" id="{52B51697-A836-1BFD-2B9B-678B39FA2C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617" t="5466" r="42776" b="10504"/>
        <a:stretch/>
      </xdr:blipFill>
      <xdr:spPr>
        <a:xfrm>
          <a:off x="55998420" y="4782523"/>
          <a:ext cx="1584639" cy="5507234"/>
        </a:xfrm>
        <a:prstGeom prst="rect">
          <a:avLst/>
        </a:prstGeom>
      </xdr:spPr>
    </xdr:pic>
    <xdr:clientData/>
  </xdr:twoCellAnchor>
  <xdr:twoCellAnchor>
    <xdr:from>
      <xdr:col>79</xdr:col>
      <xdr:colOff>17161</xdr:colOff>
      <xdr:row>53</xdr:row>
      <xdr:rowOff>176426</xdr:rowOff>
    </xdr:from>
    <xdr:to>
      <xdr:col>93</xdr:col>
      <xdr:colOff>20593</xdr:colOff>
      <xdr:row>77</xdr:row>
      <xdr:rowOff>13729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BFF296AA-7DAF-A6CF-200D-F3160FDCD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79</xdr:col>
      <xdr:colOff>63500</xdr:colOff>
      <xdr:row>77</xdr:row>
      <xdr:rowOff>74084</xdr:rowOff>
    </xdr:from>
    <xdr:to>
      <xdr:col>86</xdr:col>
      <xdr:colOff>358689</xdr:colOff>
      <xdr:row>97</xdr:row>
      <xdr:rowOff>169447</xdr:rowOff>
    </xdr:to>
    <xdr:graphicFrame macro="">
      <xdr:nvGraphicFramePr>
        <xdr:cNvPr id="18" name="Graf 17">
          <a:extLst>
            <a:ext uri="{FF2B5EF4-FFF2-40B4-BE49-F238E27FC236}">
              <a16:creationId xmlns:a16="http://schemas.microsoft.com/office/drawing/2014/main" id="{C2CA69B4-1383-4C01-914D-97F1ED523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100</xdr:col>
      <xdr:colOff>240556</xdr:colOff>
      <xdr:row>91</xdr:row>
      <xdr:rowOff>126999</xdr:rowOff>
    </xdr:from>
    <xdr:to>
      <xdr:col>111</xdr:col>
      <xdr:colOff>559200</xdr:colOff>
      <xdr:row>113</xdr:row>
      <xdr:rowOff>98110</xdr:rowOff>
    </xdr:to>
    <xdr:graphicFrame macro="">
      <xdr:nvGraphicFramePr>
        <xdr:cNvPr id="20" name="Graf 19">
          <a:extLst>
            <a:ext uri="{FF2B5EF4-FFF2-40B4-BE49-F238E27FC236}">
              <a16:creationId xmlns:a16="http://schemas.microsoft.com/office/drawing/2014/main" id="{0811C8C4-FCCE-4547-AD29-120781176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79</xdr:col>
      <xdr:colOff>0</xdr:colOff>
      <xdr:row>151</xdr:row>
      <xdr:rowOff>0</xdr:rowOff>
    </xdr:from>
    <xdr:to>
      <xdr:col>88</xdr:col>
      <xdr:colOff>308919</xdr:colOff>
      <xdr:row>181</xdr:row>
      <xdr:rowOff>116702</xdr:rowOff>
    </xdr:to>
    <xdr:graphicFrame macro="">
      <xdr:nvGraphicFramePr>
        <xdr:cNvPr id="22" name="Graf 21">
          <a:extLst>
            <a:ext uri="{FF2B5EF4-FFF2-40B4-BE49-F238E27FC236}">
              <a16:creationId xmlns:a16="http://schemas.microsoft.com/office/drawing/2014/main" id="{B5814100-9A3C-4EA1-A8AC-4831724FC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66</xdr:col>
      <xdr:colOff>558209</xdr:colOff>
      <xdr:row>112</xdr:row>
      <xdr:rowOff>124046</xdr:rowOff>
    </xdr:from>
    <xdr:to>
      <xdr:col>78</xdr:col>
      <xdr:colOff>582083</xdr:colOff>
      <xdr:row>151</xdr:row>
      <xdr:rowOff>150628</xdr:rowOff>
    </xdr:to>
    <xdr:graphicFrame macro="">
      <xdr:nvGraphicFramePr>
        <xdr:cNvPr id="23" name="Graf 22">
          <a:extLst>
            <a:ext uri="{FF2B5EF4-FFF2-40B4-BE49-F238E27FC236}">
              <a16:creationId xmlns:a16="http://schemas.microsoft.com/office/drawing/2014/main" id="{28AB5DA8-6986-0E3E-ADBF-1B4D2C375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171274</xdr:colOff>
      <xdr:row>97</xdr:row>
      <xdr:rowOff>120942</xdr:rowOff>
    </xdr:from>
    <xdr:to>
      <xdr:col>78</xdr:col>
      <xdr:colOff>485861</xdr:colOff>
      <xdr:row>112</xdr:row>
      <xdr:rowOff>137720</xdr:rowOff>
    </xdr:to>
    <xdr:graphicFrame macro="">
      <xdr:nvGraphicFramePr>
        <xdr:cNvPr id="25" name="Graf 24">
          <a:extLst>
            <a:ext uri="{FF2B5EF4-FFF2-40B4-BE49-F238E27FC236}">
              <a16:creationId xmlns:a16="http://schemas.microsoft.com/office/drawing/2014/main" id="{1A2CA899-8E05-5FDE-C6FF-84D4D4F3B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79</xdr:col>
      <xdr:colOff>0</xdr:colOff>
      <xdr:row>182</xdr:row>
      <xdr:rowOff>0</xdr:rowOff>
    </xdr:from>
    <xdr:to>
      <xdr:col>89</xdr:col>
      <xdr:colOff>604707</xdr:colOff>
      <xdr:row>224</xdr:row>
      <xdr:rowOff>95774</xdr:rowOff>
    </xdr:to>
    <xdr:graphicFrame macro="">
      <xdr:nvGraphicFramePr>
        <xdr:cNvPr id="30" name="Graf 29">
          <a:extLst>
            <a:ext uri="{FF2B5EF4-FFF2-40B4-BE49-F238E27FC236}">
              <a16:creationId xmlns:a16="http://schemas.microsoft.com/office/drawing/2014/main" id="{0D00F935-C424-4DF9-98B3-60BD3794A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78</xdr:col>
      <xdr:colOff>582083</xdr:colOff>
      <xdr:row>248</xdr:row>
      <xdr:rowOff>152400</xdr:rowOff>
    </xdr:from>
    <xdr:to>
      <xdr:col>90</xdr:col>
      <xdr:colOff>550333</xdr:colOff>
      <xdr:row>281</xdr:row>
      <xdr:rowOff>21168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B666C02A-318D-E79D-0A4C-0474CBE05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99</xdr:col>
      <xdr:colOff>444501</xdr:colOff>
      <xdr:row>67</xdr:row>
      <xdr:rowOff>57150</xdr:rowOff>
    </xdr:from>
    <xdr:to>
      <xdr:col>112</xdr:col>
      <xdr:colOff>95250</xdr:colOff>
      <xdr:row>91</xdr:row>
      <xdr:rowOff>95250</xdr:rowOff>
    </xdr:to>
    <xdr:graphicFrame macro="">
      <xdr:nvGraphicFramePr>
        <xdr:cNvPr id="19" name="Graf 18">
          <a:extLst>
            <a:ext uri="{FF2B5EF4-FFF2-40B4-BE49-F238E27FC236}">
              <a16:creationId xmlns:a16="http://schemas.microsoft.com/office/drawing/2014/main" id="{2D1D36B7-AD0E-1B97-54DC-AC8CB18EC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89</xdr:col>
      <xdr:colOff>359832</xdr:colOff>
      <xdr:row>116</xdr:row>
      <xdr:rowOff>63500</xdr:rowOff>
    </xdr:from>
    <xdr:to>
      <xdr:col>96</xdr:col>
      <xdr:colOff>381000</xdr:colOff>
      <xdr:row>150</xdr:row>
      <xdr:rowOff>74083</xdr:rowOff>
    </xdr:to>
    <xdr:graphicFrame macro="">
      <xdr:nvGraphicFramePr>
        <xdr:cNvPr id="29" name="Graf 28">
          <a:extLst>
            <a:ext uri="{FF2B5EF4-FFF2-40B4-BE49-F238E27FC236}">
              <a16:creationId xmlns:a16="http://schemas.microsoft.com/office/drawing/2014/main" id="{A4322B30-AE0B-15A1-06BE-981346692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111</xdr:col>
      <xdr:colOff>105832</xdr:colOff>
      <xdr:row>115</xdr:row>
      <xdr:rowOff>67733</xdr:rowOff>
    </xdr:from>
    <xdr:to>
      <xdr:col>126</xdr:col>
      <xdr:colOff>190500</xdr:colOff>
      <xdr:row>155</xdr:row>
      <xdr:rowOff>52916</xdr:rowOff>
    </xdr:to>
    <xdr:graphicFrame macro="">
      <xdr:nvGraphicFramePr>
        <xdr:cNvPr id="32" name="Graf 31">
          <a:extLst>
            <a:ext uri="{FF2B5EF4-FFF2-40B4-BE49-F238E27FC236}">
              <a16:creationId xmlns:a16="http://schemas.microsoft.com/office/drawing/2014/main" id="{285061F7-4710-9A81-A76B-898646B39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573</xdr:row>
      <xdr:rowOff>23812</xdr:rowOff>
    </xdr:from>
    <xdr:to>
      <xdr:col>11</xdr:col>
      <xdr:colOff>400050</xdr:colOff>
      <xdr:row>587</xdr:row>
      <xdr:rowOff>100012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3B95609-34DD-B722-9684-11BADAA6E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974235</xdr:colOff>
      <xdr:row>36</xdr:row>
      <xdr:rowOff>59317</xdr:rowOff>
    </xdr:from>
    <xdr:to>
      <xdr:col>34</xdr:col>
      <xdr:colOff>392648</xdr:colOff>
      <xdr:row>53</xdr:row>
      <xdr:rowOff>88918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98A096F2-30A9-34E2-5B30-51D42EA47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367229</xdr:colOff>
      <xdr:row>38</xdr:row>
      <xdr:rowOff>10098</xdr:rowOff>
    </xdr:from>
    <xdr:to>
      <xdr:col>42</xdr:col>
      <xdr:colOff>91807</xdr:colOff>
      <xdr:row>53</xdr:row>
      <xdr:rowOff>182696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9BCBF05C-F1E1-967B-91E1-B76CE559F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18363</xdr:colOff>
      <xdr:row>81</xdr:row>
      <xdr:rowOff>129447</xdr:rowOff>
    </xdr:from>
    <xdr:to>
      <xdr:col>27</xdr:col>
      <xdr:colOff>413133</xdr:colOff>
      <xdr:row>96</xdr:row>
      <xdr:rowOff>118429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407CB2E-D523-7F91-EEEF-0A283ED68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532483</xdr:colOff>
      <xdr:row>81</xdr:row>
      <xdr:rowOff>83544</xdr:rowOff>
    </xdr:from>
    <xdr:to>
      <xdr:col>34</xdr:col>
      <xdr:colOff>45906</xdr:colOff>
      <xdr:row>96</xdr:row>
      <xdr:rowOff>72527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89443B4D-029B-0B4A-B0B6-BD2F0F9D8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449856</xdr:colOff>
      <xdr:row>66</xdr:row>
      <xdr:rowOff>46821</xdr:rowOff>
    </xdr:from>
    <xdr:to>
      <xdr:col>29</xdr:col>
      <xdr:colOff>514121</xdr:colOff>
      <xdr:row>81</xdr:row>
      <xdr:rowOff>35804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939E2723-7B53-7FFA-0A2D-5A7274FE9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190500</xdr:colOff>
      <xdr:row>31</xdr:row>
      <xdr:rowOff>142875</xdr:rowOff>
    </xdr:from>
    <xdr:to>
      <xdr:col>42</xdr:col>
      <xdr:colOff>437023</xdr:colOff>
      <xdr:row>73</xdr:row>
      <xdr:rowOff>20002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id="{0486D907-9436-EF68-1F31-CB350EAF8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0" y="6191250"/>
          <a:ext cx="16952421" cy="7881937"/>
        </a:xfrm>
        <a:prstGeom prst="rect">
          <a:avLst/>
        </a:prstGeom>
      </xdr:spPr>
    </xdr:pic>
    <xdr:clientData/>
  </xdr:twoCellAnchor>
  <xdr:twoCellAnchor editAs="oneCell">
    <xdr:from>
      <xdr:col>14</xdr:col>
      <xdr:colOff>505887</xdr:colOff>
      <xdr:row>115</xdr:row>
      <xdr:rowOff>80793</xdr:rowOff>
    </xdr:from>
    <xdr:to>
      <xdr:col>26</xdr:col>
      <xdr:colOff>56727</xdr:colOff>
      <xdr:row>127</xdr:row>
      <xdr:rowOff>21128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66EF2856-4DCE-2A7A-8925-7AB140B6C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9705" y="20152566"/>
          <a:ext cx="6820493" cy="2014707"/>
        </a:xfrm>
        <a:prstGeom prst="rect">
          <a:avLst/>
        </a:prstGeom>
      </xdr:spPr>
    </xdr:pic>
    <xdr:clientData/>
  </xdr:twoCellAnchor>
  <xdr:twoCellAnchor editAs="oneCell">
    <xdr:from>
      <xdr:col>14</xdr:col>
      <xdr:colOff>568035</xdr:colOff>
      <xdr:row>82</xdr:row>
      <xdr:rowOff>182280</xdr:rowOff>
    </xdr:from>
    <xdr:to>
      <xdr:col>40</xdr:col>
      <xdr:colOff>590093</xdr:colOff>
      <xdr:row>108</xdr:row>
      <xdr:rowOff>37673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id="{F62DFF94-4DC9-5E8C-E337-56DC4C964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07410" y="15946155"/>
          <a:ext cx="16105021" cy="4808393"/>
        </a:xfrm>
        <a:prstGeom prst="rect">
          <a:avLst/>
        </a:prstGeom>
      </xdr:spPr>
    </xdr:pic>
    <xdr:clientData/>
  </xdr:twoCellAnchor>
  <xdr:twoCellAnchor editAs="oneCell">
    <xdr:from>
      <xdr:col>14</xdr:col>
      <xdr:colOff>609599</xdr:colOff>
      <xdr:row>58</xdr:row>
      <xdr:rowOff>71436</xdr:rowOff>
    </xdr:from>
    <xdr:to>
      <xdr:col>35</xdr:col>
      <xdr:colOff>94906</xdr:colOff>
      <xdr:row>83</xdr:row>
      <xdr:rowOff>151409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699BB90C-4AA8-72E5-9C04-BDCB197FDA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4355"/>
        <a:stretch/>
      </xdr:blipFill>
      <xdr:spPr>
        <a:xfrm>
          <a:off x="10848974" y="11263311"/>
          <a:ext cx="12472645" cy="484247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5</xdr:col>
      <xdr:colOff>415290</xdr:colOff>
      <xdr:row>48</xdr:row>
      <xdr:rowOff>40113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31DCEBA-3A67-006E-4023-E6410470B6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02"/>
        <a:stretch/>
      </xdr:blipFill>
      <xdr:spPr>
        <a:xfrm>
          <a:off x="419100" y="190500"/>
          <a:ext cx="3044190" cy="899361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31</xdr:col>
      <xdr:colOff>184006</xdr:colOff>
      <xdr:row>41</xdr:row>
      <xdr:rowOff>123999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B3022CC0-83BB-4A58-B9B1-7686B89E4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190500"/>
          <a:ext cx="15662131" cy="774399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32</xdr:col>
      <xdr:colOff>7771</xdr:colOff>
      <xdr:row>68</xdr:row>
      <xdr:rowOff>55418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2D87513E-B8A8-4FC0-92F5-055B0558A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14750" y="8191500"/>
          <a:ext cx="16105021" cy="481791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CB195C2-A80A-4703-B400-AB3D1146579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17932D-9C69-4CC4-9BD2-C8D2EA72FFF0}" name="T01_08_I_1s" displayName="T01_08_I_1s" ref="A1:C368" tableType="queryTable" totalsRowShown="0">
  <autoFilter ref="A1:C368" xr:uid="{1217932D-9C69-4CC4-9BD2-C8D2EA72FFF0}"/>
  <tableColumns count="3">
    <tableColumn id="1" xr3:uid="{681F5BD6-5FBD-43C2-87A0-935910F2024B}" uniqueName="1" name="Column1" queryTableFieldId="1" dataDxfId="2"/>
    <tableColumn id="2" xr3:uid="{53214192-D1E3-42E1-A7B0-BA3A06DDF40D}" uniqueName="2" name="Column2" queryTableFieldId="2" dataDxfId="1"/>
    <tableColumn id="3" xr3:uid="{59EA8273-02A9-4EED-AA3F-B8129FE55C8B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C525-EC50-43CD-BA2B-49A6919F8FF4}">
  <dimension ref="A1:AB30"/>
  <sheetViews>
    <sheetView topLeftCell="A16" workbookViewId="0">
      <selection activeCell="K28" sqref="K28"/>
    </sheetView>
  </sheetViews>
  <sheetFormatPr defaultRowHeight="14.4" x14ac:dyDescent="0.3"/>
  <cols>
    <col min="2" max="24" width="11.44140625" customWidth="1"/>
    <col min="28" max="28" width="11" bestFit="1" customWidth="1"/>
  </cols>
  <sheetData>
    <row r="1" spans="1:28" x14ac:dyDescent="0.3"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/>
      <c r="M1" s="5"/>
      <c r="N1" s="5"/>
      <c r="O1" s="5"/>
      <c r="P1" s="5"/>
      <c r="Q1" s="5"/>
      <c r="R1" s="5" t="s">
        <v>39</v>
      </c>
      <c r="S1" s="5" t="s">
        <v>40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</row>
    <row r="2" spans="1:28" x14ac:dyDescent="0.3">
      <c r="A2" t="s">
        <v>0</v>
      </c>
      <c r="B2">
        <v>2.03891</v>
      </c>
      <c r="C2">
        <v>2.1103299999999998</v>
      </c>
      <c r="D2">
        <v>2.1722800000000002</v>
      </c>
      <c r="E2">
        <v>2.14533</v>
      </c>
      <c r="F2">
        <v>2.0874600000000001</v>
      </c>
      <c r="G2">
        <v>2.0875599999999999</v>
      </c>
      <c r="H2">
        <v>2.1459000000000001</v>
      </c>
      <c r="I2">
        <v>2.14622</v>
      </c>
      <c r="J2">
        <v>2.1196600000000001</v>
      </c>
      <c r="K2">
        <v>2.1352199999999999</v>
      </c>
      <c r="M2" s="3">
        <f t="shared" ref="M2:M4" si="0">AVERAGE(B2:K2)</f>
        <v>2.118887</v>
      </c>
      <c r="R2">
        <v>1.1282799999999999</v>
      </c>
      <c r="S2">
        <v>1.1327799999999999</v>
      </c>
      <c r="T2">
        <v>1.1307199999999999</v>
      </c>
      <c r="U2" s="1">
        <v>1.1059000000000001</v>
      </c>
      <c r="V2" s="1">
        <v>1.09016</v>
      </c>
      <c r="W2" s="1">
        <v>1.0883700000000001</v>
      </c>
      <c r="X2" s="1">
        <v>1.0909599999999999</v>
      </c>
    </row>
    <row r="3" spans="1:28" x14ac:dyDescent="0.3">
      <c r="A3" t="s">
        <v>1</v>
      </c>
      <c r="B3">
        <v>2.23908</v>
      </c>
      <c r="C3">
        <v>2.2261500000000001</v>
      </c>
      <c r="D3">
        <v>2.33874</v>
      </c>
      <c r="E3">
        <v>2.2282700000000002</v>
      </c>
      <c r="F3">
        <v>2.2412299999999998</v>
      </c>
      <c r="G3">
        <v>2.2518199999999999</v>
      </c>
      <c r="H3">
        <v>2.21834</v>
      </c>
      <c r="I3">
        <v>2.2620399999999998</v>
      </c>
      <c r="J3">
        <v>2.28918</v>
      </c>
      <c r="K3">
        <v>2.3110499999999998</v>
      </c>
      <c r="M3" s="3">
        <f t="shared" si="0"/>
        <v>2.2605899999999997</v>
      </c>
      <c r="R3">
        <v>1.13215</v>
      </c>
      <c r="S3">
        <v>1.1440900000000001</v>
      </c>
      <c r="T3">
        <v>1.1349899999999999</v>
      </c>
      <c r="U3" s="1">
        <v>1.1571</v>
      </c>
      <c r="V3" s="1">
        <v>1.1405799999999999</v>
      </c>
      <c r="W3" s="1">
        <v>1.15618</v>
      </c>
      <c r="X3" s="1">
        <v>1.1308100000000001</v>
      </c>
    </row>
    <row r="4" spans="1:28" x14ac:dyDescent="0.3">
      <c r="A4" t="s">
        <v>1</v>
      </c>
      <c r="B4">
        <v>2.31216</v>
      </c>
      <c r="C4">
        <v>2.2780399999999998</v>
      </c>
      <c r="D4">
        <v>2.3291400000000002</v>
      </c>
      <c r="E4">
        <v>2.2961999999999998</v>
      </c>
      <c r="F4">
        <v>2.2773599999999998</v>
      </c>
      <c r="G4">
        <v>2.2481399999999998</v>
      </c>
      <c r="H4">
        <v>2.2449699999999999</v>
      </c>
      <c r="I4">
        <v>2.2786599999999999</v>
      </c>
      <c r="J4">
        <v>2.2307800000000002</v>
      </c>
      <c r="K4">
        <v>2.2409400000000002</v>
      </c>
      <c r="M4" s="3">
        <f t="shared" si="0"/>
        <v>2.2736390000000002</v>
      </c>
      <c r="R4">
        <v>1.11686</v>
      </c>
      <c r="S4">
        <v>1.12402</v>
      </c>
      <c r="T4">
        <v>1.11744</v>
      </c>
      <c r="U4" s="1">
        <v>1.11911</v>
      </c>
      <c r="V4" s="1">
        <v>1.13012</v>
      </c>
      <c r="W4" s="1">
        <v>1.13026</v>
      </c>
      <c r="X4" s="1">
        <v>1.1221000000000001</v>
      </c>
    </row>
    <row r="5" spans="1:28" x14ac:dyDescent="0.3">
      <c r="M5" s="3"/>
    </row>
    <row r="6" spans="1:28" x14ac:dyDescent="0.3">
      <c r="B6" s="20">
        <f t="shared" ref="B6:B8" si="1">B2/B$2</f>
        <v>1</v>
      </c>
      <c r="C6" s="20">
        <f t="shared" ref="C6:D8" si="2">C2/C$2</f>
        <v>1</v>
      </c>
      <c r="D6" s="20">
        <f t="shared" si="2"/>
        <v>1</v>
      </c>
      <c r="E6" s="20">
        <f t="shared" ref="E6:K6" si="3">E2/E$2</f>
        <v>1</v>
      </c>
      <c r="F6" s="20">
        <f t="shared" si="3"/>
        <v>1</v>
      </c>
      <c r="G6" s="20">
        <f t="shared" si="3"/>
        <v>1</v>
      </c>
      <c r="H6" s="20">
        <f t="shared" si="3"/>
        <v>1</v>
      </c>
      <c r="I6" s="20">
        <f t="shared" si="3"/>
        <v>1</v>
      </c>
      <c r="J6" s="20">
        <f t="shared" si="3"/>
        <v>1</v>
      </c>
      <c r="K6" s="20">
        <f t="shared" si="3"/>
        <v>1</v>
      </c>
      <c r="M6" s="3" t="s">
        <v>12</v>
      </c>
      <c r="N6" t="s">
        <v>11</v>
      </c>
      <c r="O6" t="s">
        <v>13</v>
      </c>
      <c r="P6" s="20"/>
      <c r="Q6" s="20"/>
      <c r="R6" s="20">
        <f t="shared" ref="R6:X8" si="4">R2/R$2</f>
        <v>1</v>
      </c>
      <c r="S6" s="20">
        <f t="shared" si="4"/>
        <v>1</v>
      </c>
      <c r="T6" s="20">
        <f t="shared" si="4"/>
        <v>1</v>
      </c>
      <c r="U6" s="20">
        <f t="shared" si="4"/>
        <v>1</v>
      </c>
      <c r="V6" s="20">
        <f t="shared" si="4"/>
        <v>1</v>
      </c>
      <c r="W6" s="20">
        <f t="shared" si="4"/>
        <v>1</v>
      </c>
      <c r="X6" s="20">
        <f t="shared" si="4"/>
        <v>1</v>
      </c>
      <c r="Z6" s="3" t="s">
        <v>12</v>
      </c>
      <c r="AA6" t="s">
        <v>11</v>
      </c>
      <c r="AB6" t="s">
        <v>13</v>
      </c>
    </row>
    <row r="7" spans="1:28" x14ac:dyDescent="0.3">
      <c r="B7" s="21">
        <f t="shared" si="1"/>
        <v>1.0981750052724248</v>
      </c>
      <c r="C7" s="21">
        <f t="shared" si="2"/>
        <v>1.0548824117555076</v>
      </c>
      <c r="D7" s="21">
        <f t="shared" si="2"/>
        <v>1.0766291638278673</v>
      </c>
      <c r="E7" s="21">
        <f t="shared" ref="E7:K7" si="5">E3/E$2</f>
        <v>1.0386607188637647</v>
      </c>
      <c r="F7" s="21">
        <f t="shared" si="5"/>
        <v>1.0736636869688521</v>
      </c>
      <c r="G7" s="21">
        <f t="shared" si="5"/>
        <v>1.0786851635402097</v>
      </c>
      <c r="H7" s="21">
        <f t="shared" si="5"/>
        <v>1.0337573978284169</v>
      </c>
      <c r="I7" s="21">
        <f t="shared" si="5"/>
        <v>1.0539646448173998</v>
      </c>
      <c r="J7" s="21">
        <f t="shared" si="5"/>
        <v>1.0799750903446779</v>
      </c>
      <c r="K7" s="21">
        <f t="shared" si="5"/>
        <v>1.0823474864416782</v>
      </c>
      <c r="L7" s="21"/>
      <c r="M7" s="3">
        <f>AVERAGE(B7:K7)</f>
        <v>1.06707407696608</v>
      </c>
      <c r="N7" s="3">
        <f>MEDIAN(B7:K7)</f>
        <v>1.0751464253983598</v>
      </c>
      <c r="O7" s="2">
        <f>AVEDEV(B7:K7)</f>
        <v>1.7406226919846102E-2</v>
      </c>
      <c r="P7" s="21"/>
      <c r="Q7" s="21"/>
      <c r="R7" s="21">
        <f t="shared" si="4"/>
        <v>1.0034299996454781</v>
      </c>
      <c r="S7" s="21">
        <f t="shared" si="4"/>
        <v>1.0099842864457353</v>
      </c>
      <c r="T7" s="21">
        <f t="shared" si="4"/>
        <v>1.0037763548889203</v>
      </c>
      <c r="U7" s="21">
        <f t="shared" si="4"/>
        <v>1.0462971335563793</v>
      </c>
      <c r="V7" s="21">
        <f t="shared" si="4"/>
        <v>1.0462500917296542</v>
      </c>
      <c r="W7" s="21">
        <f t="shared" si="4"/>
        <v>1.0623041796447898</v>
      </c>
      <c r="X7" s="21">
        <f t="shared" si="4"/>
        <v>1.036527462051771</v>
      </c>
      <c r="Z7" s="3">
        <f>AVERAGE(R7:X7)</f>
        <v>1.0297956439946756</v>
      </c>
      <c r="AA7" s="3">
        <f>MEDIAN(R7:X7)</f>
        <v>1.036527462051771</v>
      </c>
      <c r="AB7" s="2">
        <f>AVEDEV(R7:X7)</f>
        <v>2.0627511715397878E-2</v>
      </c>
    </row>
    <row r="8" spans="1:28" x14ac:dyDescent="0.3">
      <c r="B8" s="19">
        <f t="shared" si="1"/>
        <v>1.1340176859204183</v>
      </c>
      <c r="C8" s="19">
        <f t="shared" si="2"/>
        <v>1.0794709832111566</v>
      </c>
      <c r="D8" s="19">
        <f t="shared" si="2"/>
        <v>1.0722098440348389</v>
      </c>
      <c r="E8" s="19">
        <f t="shared" ref="E8:K8" si="6">E4/E$2</f>
        <v>1.0703248451287213</v>
      </c>
      <c r="F8" s="19">
        <f t="shared" si="6"/>
        <v>1.0909718030525135</v>
      </c>
      <c r="G8" s="19">
        <f t="shared" si="6"/>
        <v>1.0769223399566958</v>
      </c>
      <c r="H8" s="19">
        <f t="shared" si="6"/>
        <v>1.0461671093713591</v>
      </c>
      <c r="I8" s="19">
        <f t="shared" si="6"/>
        <v>1.0617084921396687</v>
      </c>
      <c r="J8" s="19">
        <f t="shared" si="6"/>
        <v>1.0524235018823773</v>
      </c>
      <c r="K8" s="19">
        <f t="shared" si="6"/>
        <v>1.049512462416051</v>
      </c>
      <c r="L8" s="19"/>
      <c r="M8" s="3">
        <f>AVERAGE(B8:K8)</f>
        <v>1.07337290671138</v>
      </c>
      <c r="N8" s="3">
        <f>MEDIAN(B8:K8)</f>
        <v>1.0712673445817802</v>
      </c>
      <c r="O8" s="2">
        <f>AVEDEV(B8:K8)</f>
        <v>1.7578237059052794E-2</v>
      </c>
      <c r="P8" s="19"/>
      <c r="Q8" s="19"/>
      <c r="R8" s="19">
        <f t="shared" si="4"/>
        <v>0.98987839897897689</v>
      </c>
      <c r="S8" s="19">
        <f t="shared" si="4"/>
        <v>0.99226681262027938</v>
      </c>
      <c r="T8" s="19">
        <f t="shared" si="4"/>
        <v>0.98825527097778409</v>
      </c>
      <c r="U8" s="19">
        <f t="shared" si="4"/>
        <v>1.0119450221539017</v>
      </c>
      <c r="V8" s="19">
        <f t="shared" si="4"/>
        <v>1.03665516988332</v>
      </c>
      <c r="W8" s="19">
        <f t="shared" si="4"/>
        <v>1.0384887492305006</v>
      </c>
      <c r="X8" s="19">
        <f t="shared" si="4"/>
        <v>1.028543667962162</v>
      </c>
      <c r="Z8" s="3">
        <f>AVERAGE(R8:X8)</f>
        <v>1.0122904416867036</v>
      </c>
      <c r="AA8" s="3">
        <f>MEDIAN(R8:X8)</f>
        <v>1.0119450221539017</v>
      </c>
      <c r="AB8" s="2">
        <f>AVEDEV(R8:X8)</f>
        <v>1.9090360575963441E-2</v>
      </c>
    </row>
    <row r="11" spans="1:28" ht="66" customHeight="1" x14ac:dyDescent="0.3">
      <c r="B11" s="4" t="str">
        <f>ROUND(B6,3) &amp; " : " &amp; ROUND(B7,3) &amp; " : " &amp; ROUND(B8,3)</f>
        <v>1 : 1,098 : 1,134</v>
      </c>
      <c r="C11" s="4" t="str">
        <f t="shared" ref="C11:K11" si="7">ROUND(C6,3) &amp; " : " &amp; ROUND(C7,3) &amp; " : " &amp; ROUND(C8,3)</f>
        <v>1 : 1,055 : 1,079</v>
      </c>
      <c r="D11" s="4" t="str">
        <f t="shared" si="7"/>
        <v>1 : 1,077 : 1,072</v>
      </c>
      <c r="E11" s="4" t="str">
        <f t="shared" si="7"/>
        <v>1 : 1,039 : 1,07</v>
      </c>
      <c r="F11" s="4" t="str">
        <f t="shared" si="7"/>
        <v>1 : 1,074 : 1,091</v>
      </c>
      <c r="G11" s="4" t="str">
        <f t="shared" si="7"/>
        <v>1 : 1,079 : 1,077</v>
      </c>
      <c r="H11" s="4" t="str">
        <f t="shared" si="7"/>
        <v>1 : 1,034 : 1,046</v>
      </c>
      <c r="I11" s="4" t="str">
        <f t="shared" si="7"/>
        <v>1 : 1,054 : 1,062</v>
      </c>
      <c r="J11" s="4" t="str">
        <f t="shared" si="7"/>
        <v>1 : 1,08 : 1,052</v>
      </c>
      <c r="K11" s="4" t="str">
        <f t="shared" si="7"/>
        <v>1 : 1,082 : 1,05</v>
      </c>
      <c r="L11" s="4"/>
      <c r="P11" s="4"/>
      <c r="R11" s="4" t="str">
        <f t="shared" ref="R11:X11" si="8">ROUND(R6,3) &amp; " : " &amp; ROUND(R7,3) &amp; " : " &amp; ROUND(R8,3)</f>
        <v>1 : 1,003 : 0,99</v>
      </c>
      <c r="S11" s="4" t="str">
        <f t="shared" si="8"/>
        <v>1 : 1,01 : 0,992</v>
      </c>
      <c r="T11" s="4" t="str">
        <f t="shared" si="8"/>
        <v>1 : 1,004 : 0,988</v>
      </c>
      <c r="U11" s="4" t="str">
        <f t="shared" si="8"/>
        <v>1 : 1,046 : 1,012</v>
      </c>
      <c r="V11" s="4" t="str">
        <f t="shared" si="8"/>
        <v>1 : 1,046 : 1,037</v>
      </c>
      <c r="W11" s="4" t="str">
        <f t="shared" si="8"/>
        <v>1 : 1,062 : 1,038</v>
      </c>
      <c r="X11" s="4" t="str">
        <f t="shared" si="8"/>
        <v>1 : 1,037 : 1,029</v>
      </c>
    </row>
    <row r="15" spans="1:28" x14ac:dyDescent="0.3">
      <c r="M15" t="s">
        <v>22</v>
      </c>
      <c r="N15" t="s">
        <v>23</v>
      </c>
      <c r="Z15" t="s">
        <v>22</v>
      </c>
      <c r="AA15" t="s">
        <v>23</v>
      </c>
    </row>
    <row r="16" spans="1:28" x14ac:dyDescent="0.3">
      <c r="B16" s="20"/>
      <c r="C16" s="20">
        <f t="shared" ref="C16:K16" si="9">C6</f>
        <v>1</v>
      </c>
      <c r="D16" s="20">
        <f t="shared" si="9"/>
        <v>1</v>
      </c>
      <c r="E16" s="20">
        <f t="shared" si="9"/>
        <v>1</v>
      </c>
      <c r="F16" s="20">
        <f t="shared" si="9"/>
        <v>1</v>
      </c>
      <c r="G16" s="20">
        <f t="shared" si="9"/>
        <v>1</v>
      </c>
      <c r="H16" s="20"/>
      <c r="I16" s="20">
        <f t="shared" si="9"/>
        <v>1</v>
      </c>
      <c r="J16" s="20">
        <f t="shared" si="9"/>
        <v>1</v>
      </c>
      <c r="K16" s="20">
        <f t="shared" si="9"/>
        <v>1</v>
      </c>
      <c r="L16" s="20"/>
      <c r="M16" s="3">
        <f>MAX(B16:K16)</f>
        <v>1</v>
      </c>
      <c r="N16" s="3">
        <f>MIN(B16:K16)</f>
        <v>1</v>
      </c>
      <c r="P16" s="20"/>
      <c r="Q16" s="20"/>
      <c r="R16" s="20">
        <f t="shared" ref="R16:X16" si="10">R6</f>
        <v>1</v>
      </c>
      <c r="S16" s="20">
        <f t="shared" si="10"/>
        <v>1</v>
      </c>
      <c r="T16" s="20">
        <f t="shared" si="10"/>
        <v>1</v>
      </c>
      <c r="U16" s="20">
        <f t="shared" si="10"/>
        <v>1</v>
      </c>
      <c r="V16" s="20">
        <f t="shared" si="10"/>
        <v>1</v>
      </c>
      <c r="W16" s="20">
        <f t="shared" si="10"/>
        <v>1</v>
      </c>
      <c r="X16" s="20">
        <f t="shared" si="10"/>
        <v>1</v>
      </c>
      <c r="Z16" s="3">
        <f>MAX(R16:X16)</f>
        <v>1</v>
      </c>
      <c r="AA16" s="3">
        <f>MIN(R16:X16)</f>
        <v>1</v>
      </c>
    </row>
    <row r="17" spans="2:28" x14ac:dyDescent="0.3">
      <c r="B17" s="21"/>
      <c r="C17" s="21">
        <f t="shared" ref="C17:K17" si="11">C7</f>
        <v>1.0548824117555076</v>
      </c>
      <c r="D17" s="21">
        <f t="shared" si="11"/>
        <v>1.0766291638278673</v>
      </c>
      <c r="E17" s="21">
        <f t="shared" si="11"/>
        <v>1.0386607188637647</v>
      </c>
      <c r="F17" s="21">
        <f t="shared" si="11"/>
        <v>1.0736636869688521</v>
      </c>
      <c r="G17" s="21">
        <f t="shared" si="11"/>
        <v>1.0786851635402097</v>
      </c>
      <c r="H17" s="21"/>
      <c r="I17" s="21">
        <f t="shared" si="11"/>
        <v>1.0539646448173998</v>
      </c>
      <c r="J17" s="21">
        <f t="shared" si="11"/>
        <v>1.0799750903446779</v>
      </c>
      <c r="K17" s="21">
        <f t="shared" si="11"/>
        <v>1.0823474864416782</v>
      </c>
      <c r="L17" s="21"/>
      <c r="M17" s="3">
        <f t="shared" ref="M17:M18" si="12">MAX(B17:K17)</f>
        <v>1.0823474864416782</v>
      </c>
      <c r="N17" s="3">
        <f t="shared" ref="N17:N18" si="13">MIN(B17:K17)</f>
        <v>1.0386607188637647</v>
      </c>
      <c r="P17" s="21"/>
      <c r="Q17" s="21"/>
      <c r="R17" s="21">
        <f t="shared" ref="R17:X18" si="14">R7</f>
        <v>1.0034299996454781</v>
      </c>
      <c r="S17" s="21">
        <f t="shared" si="14"/>
        <v>1.0099842864457353</v>
      </c>
      <c r="T17" s="21">
        <f t="shared" si="14"/>
        <v>1.0037763548889203</v>
      </c>
      <c r="U17" s="21">
        <f t="shared" si="14"/>
        <v>1.0462971335563793</v>
      </c>
      <c r="V17" s="21">
        <f t="shared" si="14"/>
        <v>1.0462500917296542</v>
      </c>
      <c r="W17" s="21">
        <f t="shared" si="14"/>
        <v>1.0623041796447898</v>
      </c>
      <c r="X17" s="21">
        <f t="shared" si="14"/>
        <v>1.036527462051771</v>
      </c>
      <c r="Z17" s="3">
        <f t="shared" ref="Z17:Z18" si="15">MAX(R17:X17)</f>
        <v>1.0623041796447898</v>
      </c>
      <c r="AA17" s="3">
        <f t="shared" ref="AA17:AA18" si="16">MIN(R17:X17)</f>
        <v>1.0034299996454781</v>
      </c>
    </row>
    <row r="18" spans="2:28" x14ac:dyDescent="0.3">
      <c r="B18" s="19"/>
      <c r="C18" s="19">
        <f t="shared" ref="C18:K18" si="17">C8</f>
        <v>1.0794709832111566</v>
      </c>
      <c r="D18" s="19">
        <f t="shared" si="17"/>
        <v>1.0722098440348389</v>
      </c>
      <c r="E18" s="19">
        <f t="shared" si="17"/>
        <v>1.0703248451287213</v>
      </c>
      <c r="F18" s="19">
        <f t="shared" si="17"/>
        <v>1.0909718030525135</v>
      </c>
      <c r="G18" s="19">
        <f t="shared" si="17"/>
        <v>1.0769223399566958</v>
      </c>
      <c r="H18" s="19"/>
      <c r="I18" s="19">
        <f t="shared" si="17"/>
        <v>1.0617084921396687</v>
      </c>
      <c r="J18" s="19">
        <f t="shared" si="17"/>
        <v>1.0524235018823773</v>
      </c>
      <c r="K18" s="19">
        <f t="shared" si="17"/>
        <v>1.049512462416051</v>
      </c>
      <c r="L18" s="19"/>
      <c r="M18" s="3">
        <f t="shared" si="12"/>
        <v>1.0909718030525135</v>
      </c>
      <c r="N18" s="3">
        <f t="shared" si="13"/>
        <v>1.049512462416051</v>
      </c>
      <c r="P18" s="19"/>
      <c r="Q18" s="19"/>
      <c r="R18" s="19">
        <f t="shared" si="14"/>
        <v>0.98987839897897689</v>
      </c>
      <c r="S18" s="19">
        <f t="shared" si="14"/>
        <v>0.99226681262027938</v>
      </c>
      <c r="T18" s="19">
        <f t="shared" si="14"/>
        <v>0.98825527097778409</v>
      </c>
      <c r="U18" s="19">
        <f t="shared" si="14"/>
        <v>1.0119450221539017</v>
      </c>
      <c r="V18" s="19">
        <f t="shared" si="14"/>
        <v>1.03665516988332</v>
      </c>
      <c r="W18" s="19">
        <f t="shared" si="14"/>
        <v>1.0384887492305006</v>
      </c>
      <c r="X18" s="19">
        <f t="shared" si="14"/>
        <v>1.028543667962162</v>
      </c>
      <c r="Z18" s="3">
        <f t="shared" si="15"/>
        <v>1.0384887492305006</v>
      </c>
      <c r="AA18" s="3">
        <f t="shared" si="16"/>
        <v>0.98825527097778409</v>
      </c>
    </row>
    <row r="20" spans="2:28" x14ac:dyDescent="0.3">
      <c r="B20" s="20"/>
      <c r="C20" s="20">
        <f t="shared" ref="C20:K20" si="18">C16</f>
        <v>1</v>
      </c>
      <c r="D20" s="20">
        <f t="shared" si="18"/>
        <v>1</v>
      </c>
      <c r="E20" s="20"/>
      <c r="F20" s="20">
        <f t="shared" si="18"/>
        <v>1</v>
      </c>
      <c r="G20" s="20">
        <f t="shared" si="18"/>
        <v>1</v>
      </c>
      <c r="H20" s="20"/>
      <c r="I20" s="20">
        <f t="shared" si="18"/>
        <v>1</v>
      </c>
      <c r="J20" s="20">
        <f t="shared" si="18"/>
        <v>1</v>
      </c>
      <c r="K20" s="20">
        <f t="shared" si="18"/>
        <v>1</v>
      </c>
      <c r="L20" s="25"/>
      <c r="M20" s="3" t="s">
        <v>12</v>
      </c>
      <c r="N20" t="s">
        <v>11</v>
      </c>
      <c r="O20" t="s">
        <v>13</v>
      </c>
      <c r="P20" s="25"/>
      <c r="Q20" s="25"/>
      <c r="R20" s="20">
        <f t="shared" ref="R20:X20" si="19">R16</f>
        <v>1</v>
      </c>
      <c r="S20" s="20">
        <f t="shared" si="19"/>
        <v>1</v>
      </c>
      <c r="T20" s="20">
        <f t="shared" si="19"/>
        <v>1</v>
      </c>
      <c r="U20" s="20">
        <f t="shared" si="19"/>
        <v>1</v>
      </c>
      <c r="V20" s="20">
        <f t="shared" si="19"/>
        <v>1</v>
      </c>
      <c r="W20" s="20">
        <f t="shared" si="19"/>
        <v>1</v>
      </c>
      <c r="X20" s="20">
        <f t="shared" si="19"/>
        <v>1</v>
      </c>
      <c r="Z20" s="3" t="s">
        <v>12</v>
      </c>
      <c r="AA20" t="s">
        <v>11</v>
      </c>
      <c r="AB20" t="s">
        <v>13</v>
      </c>
    </row>
    <row r="21" spans="2:28" x14ac:dyDescent="0.3">
      <c r="B21" s="21"/>
      <c r="C21" s="21">
        <f t="shared" ref="C21:K21" si="20">C17</f>
        <v>1.0548824117555076</v>
      </c>
      <c r="D21" s="21">
        <f t="shared" si="20"/>
        <v>1.0766291638278673</v>
      </c>
      <c r="E21" s="21"/>
      <c r="F21" s="21">
        <f t="shared" si="20"/>
        <v>1.0736636869688521</v>
      </c>
      <c r="G21" s="21">
        <f t="shared" si="20"/>
        <v>1.0786851635402097</v>
      </c>
      <c r="H21" s="21"/>
      <c r="I21" s="21">
        <f t="shared" si="20"/>
        <v>1.0539646448173998</v>
      </c>
      <c r="J21" s="21">
        <f t="shared" si="20"/>
        <v>1.0799750903446779</v>
      </c>
      <c r="K21" s="21">
        <f t="shared" si="20"/>
        <v>1.0823474864416782</v>
      </c>
      <c r="L21" s="24"/>
      <c r="M21" s="3">
        <f>AVERAGE(B21:K21)</f>
        <v>1.0714496639565989</v>
      </c>
      <c r="N21" s="3">
        <f>MEDIAN(B21:K21)</f>
        <v>1.0766291638278673</v>
      </c>
      <c r="O21" s="2">
        <f>AVEDEV(B21:K21)</f>
        <v>9.7292203829401538E-3</v>
      </c>
      <c r="P21" s="24"/>
      <c r="Q21" s="24"/>
      <c r="R21" s="21">
        <f t="shared" ref="R21:X22" si="21">R17</f>
        <v>1.0034299996454781</v>
      </c>
      <c r="S21" s="21">
        <f t="shared" si="21"/>
        <v>1.0099842864457353</v>
      </c>
      <c r="T21" s="21">
        <f t="shared" si="21"/>
        <v>1.0037763548889203</v>
      </c>
      <c r="U21" s="21">
        <f t="shared" si="21"/>
        <v>1.0462971335563793</v>
      </c>
      <c r="V21" s="21">
        <f t="shared" si="21"/>
        <v>1.0462500917296542</v>
      </c>
      <c r="W21" s="21">
        <f t="shared" si="21"/>
        <v>1.0623041796447898</v>
      </c>
      <c r="X21" s="21">
        <f t="shared" si="21"/>
        <v>1.036527462051771</v>
      </c>
      <c r="Z21" s="3">
        <f>AVERAGE(R21:X21)</f>
        <v>1.0297956439946756</v>
      </c>
      <c r="AA21" s="3">
        <f>MEDIAN(R21:X21)</f>
        <v>1.036527462051771</v>
      </c>
      <c r="AB21" s="2">
        <f>AVEDEV(R21:X21)</f>
        <v>2.0627511715397878E-2</v>
      </c>
    </row>
    <row r="22" spans="2:28" x14ac:dyDescent="0.3">
      <c r="B22" s="19"/>
      <c r="C22" s="19">
        <f t="shared" ref="C22:K22" si="22">C18</f>
        <v>1.0794709832111566</v>
      </c>
      <c r="D22" s="19">
        <f t="shared" si="22"/>
        <v>1.0722098440348389</v>
      </c>
      <c r="E22" s="19"/>
      <c r="F22" s="19">
        <f t="shared" si="22"/>
        <v>1.0909718030525135</v>
      </c>
      <c r="G22" s="19">
        <f t="shared" si="22"/>
        <v>1.0769223399566958</v>
      </c>
      <c r="H22" s="19"/>
      <c r="I22" s="19">
        <f t="shared" si="22"/>
        <v>1.0617084921396687</v>
      </c>
      <c r="J22" s="19">
        <f t="shared" si="22"/>
        <v>1.0524235018823773</v>
      </c>
      <c r="K22" s="19">
        <f t="shared" si="22"/>
        <v>1.049512462416051</v>
      </c>
      <c r="L22" s="23"/>
      <c r="M22" s="3">
        <f>AVERAGE(B22:K22)</f>
        <v>1.0690313466704719</v>
      </c>
      <c r="N22" s="3">
        <f>MEDIAN(B22:K22)</f>
        <v>1.0722098440348389</v>
      </c>
      <c r="O22" s="2">
        <f>AVEDEV(B22:K22)</f>
        <v>1.2414166735233703E-2</v>
      </c>
      <c r="P22" s="23"/>
      <c r="Q22" s="23"/>
      <c r="R22" s="19">
        <f t="shared" si="21"/>
        <v>0.98987839897897689</v>
      </c>
      <c r="S22" s="19">
        <f t="shared" si="21"/>
        <v>0.99226681262027938</v>
      </c>
      <c r="T22" s="19">
        <f t="shared" si="21"/>
        <v>0.98825527097778409</v>
      </c>
      <c r="U22" s="19">
        <f t="shared" si="21"/>
        <v>1.0119450221539017</v>
      </c>
      <c r="V22" s="19">
        <f t="shared" si="21"/>
        <v>1.03665516988332</v>
      </c>
      <c r="W22" s="19">
        <f t="shared" si="21"/>
        <v>1.0384887492305006</v>
      </c>
      <c r="X22" s="19">
        <f t="shared" si="21"/>
        <v>1.028543667962162</v>
      </c>
      <c r="Z22" s="3">
        <f>AVERAGE(R22:X22)</f>
        <v>1.0122904416867036</v>
      </c>
      <c r="AA22" s="3">
        <f>MEDIAN(R22:X22)</f>
        <v>1.0119450221539017</v>
      </c>
      <c r="AB22" s="2">
        <f>AVEDEV(R22:X22)</f>
        <v>1.9090360575963441E-2</v>
      </c>
    </row>
    <row r="23" spans="2:28" x14ac:dyDescent="0.3">
      <c r="B23" s="3"/>
      <c r="C23" s="3"/>
      <c r="D23" s="3"/>
      <c r="E23" s="3"/>
      <c r="F23" s="3"/>
      <c r="G23" s="3"/>
      <c r="H23" s="3"/>
      <c r="I23" s="3"/>
      <c r="R23" s="3"/>
      <c r="S23" s="3"/>
      <c r="T23" s="3"/>
      <c r="U23" s="3"/>
      <c r="V23" s="3"/>
      <c r="W23" s="3"/>
      <c r="X23" s="3"/>
    </row>
    <row r="28" spans="2:28" ht="15.6" x14ac:dyDescent="0.3">
      <c r="B28" s="15" t="s">
        <v>28</v>
      </c>
      <c r="C28" s="17">
        <f>AVERAGE(B20:K20)</f>
        <v>1</v>
      </c>
      <c r="R28" s="15" t="s">
        <v>28</v>
      </c>
      <c r="S28" s="17">
        <f>AVERAGE(R20:X20)</f>
        <v>1</v>
      </c>
    </row>
    <row r="29" spans="2:28" x14ac:dyDescent="0.3">
      <c r="C29" s="18">
        <f t="shared" ref="C29:C30" si="23">AVERAGE(B21:K21)</f>
        <v>1.0714496639565989</v>
      </c>
      <c r="S29" s="18">
        <f>AVERAGE(R21:X21)</f>
        <v>1.0297956439946756</v>
      </c>
    </row>
    <row r="30" spans="2:28" x14ac:dyDescent="0.3">
      <c r="C30" s="16">
        <f t="shared" si="23"/>
        <v>1.0690313466704719</v>
      </c>
      <c r="S30" s="16">
        <f>AVERAGE(R22:X22)</f>
        <v>1.0122904416867036</v>
      </c>
    </row>
  </sheetData>
  <phoneticPr fontId="13" type="noConversion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C817-C5F6-4CAD-85BD-19B2D6D74FA8}">
  <dimension ref="A1:B18"/>
  <sheetViews>
    <sheetView workbookViewId="0">
      <selection activeCell="F16" sqref="F16"/>
    </sheetView>
  </sheetViews>
  <sheetFormatPr defaultRowHeight="14.4" x14ac:dyDescent="0.3"/>
  <sheetData>
    <row r="1" spans="1:2" x14ac:dyDescent="0.3">
      <c r="A1">
        <v>0.97</v>
      </c>
      <c r="B1">
        <v>1.05</v>
      </c>
    </row>
    <row r="2" spans="1:2" x14ac:dyDescent="0.3">
      <c r="A2">
        <v>1.02</v>
      </c>
      <c r="B2">
        <v>1.03</v>
      </c>
    </row>
    <row r="3" spans="1:2" x14ac:dyDescent="0.3">
      <c r="A3">
        <v>0.93</v>
      </c>
      <c r="B3">
        <v>1.1000000000000001</v>
      </c>
    </row>
    <row r="4" spans="1:2" x14ac:dyDescent="0.3">
      <c r="A4">
        <v>0.96</v>
      </c>
      <c r="B4">
        <v>1.01</v>
      </c>
    </row>
    <row r="5" spans="1:2" x14ac:dyDescent="0.3">
      <c r="A5">
        <v>0.99</v>
      </c>
      <c r="B5">
        <v>1.04</v>
      </c>
    </row>
    <row r="6" spans="1:2" x14ac:dyDescent="0.3">
      <c r="A6">
        <v>0.88</v>
      </c>
      <c r="B6">
        <v>0.99</v>
      </c>
    </row>
    <row r="7" spans="1:2" x14ac:dyDescent="0.3">
      <c r="A7">
        <v>0.95</v>
      </c>
      <c r="B7">
        <v>1.1299999999999999</v>
      </c>
    </row>
    <row r="8" spans="1:2" x14ac:dyDescent="0.3">
      <c r="A8">
        <v>1.08</v>
      </c>
      <c r="B8">
        <v>1.1100000000000001</v>
      </c>
    </row>
    <row r="9" spans="1:2" x14ac:dyDescent="0.3">
      <c r="A9">
        <v>0.97</v>
      </c>
      <c r="B9">
        <v>1.1499999999999999</v>
      </c>
    </row>
    <row r="10" spans="1:2" x14ac:dyDescent="0.3">
      <c r="A10">
        <v>0.9</v>
      </c>
      <c r="B10">
        <v>1.05</v>
      </c>
    </row>
    <row r="11" spans="1:2" x14ac:dyDescent="0.3">
      <c r="A11">
        <v>0.85</v>
      </c>
      <c r="B11">
        <v>1.02</v>
      </c>
    </row>
    <row r="12" spans="1:2" x14ac:dyDescent="0.3">
      <c r="A12">
        <v>0.96</v>
      </c>
      <c r="B12">
        <v>0.9</v>
      </c>
    </row>
    <row r="13" spans="1:2" x14ac:dyDescent="0.3">
      <c r="A13">
        <v>0.96</v>
      </c>
      <c r="B13">
        <v>1.01</v>
      </c>
    </row>
    <row r="14" spans="1:2" x14ac:dyDescent="0.3">
      <c r="A14">
        <v>0.93</v>
      </c>
      <c r="B14">
        <v>1.02</v>
      </c>
    </row>
    <row r="15" spans="1:2" x14ac:dyDescent="0.3">
      <c r="A15">
        <v>0.98</v>
      </c>
      <c r="B15">
        <v>0.94</v>
      </c>
    </row>
    <row r="17" spans="1:2" x14ac:dyDescent="0.3">
      <c r="A17">
        <f>AVERAGE(A1:A15)</f>
        <v>0.95533333333333348</v>
      </c>
      <c r="B17">
        <f>AVERAGE(B1:B15)</f>
        <v>1.0366666666666666</v>
      </c>
    </row>
    <row r="18" spans="1:2" x14ac:dyDescent="0.3">
      <c r="A18">
        <f>_xlfn.STDEV.P(A1:A15)</f>
        <v>5.3649065436615226E-2</v>
      </c>
      <c r="B18">
        <f>_xlfn.STDEV.P(B1:B15)</f>
        <v>6.5081145929950818E-2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5D82-F94C-4A54-BA32-A7DF3AD1B604}">
  <dimension ref="A1:B17"/>
  <sheetViews>
    <sheetView workbookViewId="0">
      <selection activeCell="I16" sqref="I16"/>
    </sheetView>
  </sheetViews>
  <sheetFormatPr defaultRowHeight="14.4" x14ac:dyDescent="0.3"/>
  <sheetData>
    <row r="1" spans="1:2" x14ac:dyDescent="0.3">
      <c r="A1">
        <v>14.91</v>
      </c>
      <c r="B1">
        <v>2.4300000000000002</v>
      </c>
    </row>
    <row r="2" spans="1:2" x14ac:dyDescent="0.3">
      <c r="A2">
        <v>15.11</v>
      </c>
      <c r="B2">
        <v>2.61</v>
      </c>
    </row>
    <row r="3" spans="1:2" x14ac:dyDescent="0.3">
      <c r="A3">
        <v>15.24</v>
      </c>
      <c r="B3">
        <v>2.52</v>
      </c>
    </row>
    <row r="4" spans="1:2" x14ac:dyDescent="0.3">
      <c r="A4">
        <v>15.19</v>
      </c>
      <c r="B4">
        <v>2.56</v>
      </c>
    </row>
    <row r="5" spans="1:2" x14ac:dyDescent="0.3">
      <c r="A5">
        <v>15.01</v>
      </c>
      <c r="B5">
        <v>2.61</v>
      </c>
    </row>
    <row r="7" spans="1:2" x14ac:dyDescent="0.3">
      <c r="A7">
        <v>15.22</v>
      </c>
      <c r="B7">
        <v>2.4900000000000002</v>
      </c>
    </row>
    <row r="8" spans="1:2" x14ac:dyDescent="0.3">
      <c r="A8">
        <v>15.26</v>
      </c>
      <c r="B8">
        <v>2.4900000000000002</v>
      </c>
    </row>
    <row r="9" spans="1:2" x14ac:dyDescent="0.3">
      <c r="A9">
        <v>15.27</v>
      </c>
      <c r="B9">
        <v>2.5</v>
      </c>
    </row>
    <row r="10" spans="1:2" x14ac:dyDescent="0.3">
      <c r="A10">
        <v>14.98</v>
      </c>
      <c r="B10">
        <v>2.56</v>
      </c>
    </row>
    <row r="11" spans="1:2" x14ac:dyDescent="0.3">
      <c r="A11">
        <v>14.96</v>
      </c>
      <c r="B11">
        <v>2.5299999999999998</v>
      </c>
    </row>
    <row r="13" spans="1:2" x14ac:dyDescent="0.3">
      <c r="A13">
        <v>15.18</v>
      </c>
      <c r="B13">
        <v>2.54</v>
      </c>
    </row>
    <row r="14" spans="1:2" x14ac:dyDescent="0.3">
      <c r="A14">
        <v>15.08</v>
      </c>
      <c r="B14">
        <v>2.54</v>
      </c>
    </row>
    <row r="15" spans="1:2" x14ac:dyDescent="0.3">
      <c r="A15">
        <v>15.18</v>
      </c>
      <c r="B15">
        <v>2.54</v>
      </c>
    </row>
    <row r="16" spans="1:2" x14ac:dyDescent="0.3">
      <c r="A16">
        <v>15.19</v>
      </c>
      <c r="B16">
        <v>2.52</v>
      </c>
    </row>
    <row r="17" spans="1:2" x14ac:dyDescent="0.3">
      <c r="A17">
        <v>15.08</v>
      </c>
      <c r="B17">
        <v>2.52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6F04-BF52-495F-B723-8931AA0EEB1D}">
  <dimension ref="A1:DH248"/>
  <sheetViews>
    <sheetView topLeftCell="BP1" zoomScale="72" zoomScaleNormal="100" workbookViewId="0">
      <selection activeCell="BZ32" sqref="BZ32"/>
    </sheetView>
  </sheetViews>
  <sheetFormatPr defaultRowHeight="14.4" x14ac:dyDescent="0.3"/>
  <sheetData>
    <row r="1" spans="1:112" x14ac:dyDescent="0.3">
      <c r="A1">
        <v>1</v>
      </c>
      <c r="B1">
        <v>8.0334000000000004E-4</v>
      </c>
      <c r="C1">
        <v>6.6295000000000004E-4</v>
      </c>
      <c r="D1">
        <v>8.0922000000000003E-4</v>
      </c>
      <c r="E1" s="28">
        <v>8.4239999999999998E-4</v>
      </c>
      <c r="F1">
        <v>8.1563000000000002E-4</v>
      </c>
      <c r="G1">
        <v>2.9263999999999999E-4</v>
      </c>
      <c r="H1" s="29">
        <v>8.6321E-4</v>
      </c>
      <c r="S1">
        <v>1</v>
      </c>
      <c r="T1">
        <v>2.0427999999999999E-4</v>
      </c>
      <c r="U1">
        <v>5.1948000000000001E-4</v>
      </c>
      <c r="V1">
        <v>4.9319000000000001E-4</v>
      </c>
      <c r="W1">
        <v>5.1212000000000002E-4</v>
      </c>
      <c r="X1">
        <v>4.7449999999999999E-4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Z1">
        <v>0.5</v>
      </c>
      <c r="BD1" t="s">
        <v>51</v>
      </c>
      <c r="BF1" t="s">
        <v>52</v>
      </c>
      <c r="BH1" t="s">
        <v>46</v>
      </c>
      <c r="BJ1" t="s">
        <v>47</v>
      </c>
      <c r="BX1" t="s">
        <v>69</v>
      </c>
      <c r="CC1">
        <v>1</v>
      </c>
      <c r="CD1">
        <v>2</v>
      </c>
      <c r="CE1">
        <v>3</v>
      </c>
      <c r="CF1">
        <v>4</v>
      </c>
      <c r="CG1">
        <v>5</v>
      </c>
      <c r="CH1">
        <v>6</v>
      </c>
      <c r="CI1">
        <v>7</v>
      </c>
      <c r="CJ1">
        <v>8</v>
      </c>
      <c r="CK1">
        <v>9</v>
      </c>
      <c r="CL1" t="s">
        <v>70</v>
      </c>
      <c r="CM1" t="s">
        <v>82</v>
      </c>
      <c r="CN1" t="s">
        <v>83</v>
      </c>
      <c r="CO1" t="s">
        <v>84</v>
      </c>
      <c r="CR1" t="s">
        <v>71</v>
      </c>
      <c r="CV1">
        <v>1</v>
      </c>
      <c r="CW1">
        <v>2</v>
      </c>
      <c r="CX1">
        <v>3</v>
      </c>
      <c r="CY1">
        <v>4</v>
      </c>
      <c r="CZ1">
        <v>5</v>
      </c>
      <c r="DA1">
        <v>6</v>
      </c>
      <c r="DB1">
        <v>7</v>
      </c>
      <c r="DC1">
        <v>8</v>
      </c>
      <c r="DD1">
        <v>9</v>
      </c>
      <c r="DE1">
        <v>10</v>
      </c>
      <c r="DF1">
        <v>11</v>
      </c>
      <c r="DG1">
        <v>12</v>
      </c>
      <c r="DH1" t="s">
        <v>70</v>
      </c>
    </row>
    <row r="2" spans="1:112" x14ac:dyDescent="0.3">
      <c r="A2">
        <v>2</v>
      </c>
      <c r="B2">
        <v>2.0581000000000002E-3</v>
      </c>
      <c r="C2">
        <v>1.7095000000000001E-3</v>
      </c>
      <c r="D2">
        <v>2.1875000000000002E-3</v>
      </c>
      <c r="E2" s="28">
        <v>2.1754000000000001E-3</v>
      </c>
      <c r="F2">
        <v>2.1916000000000001E-3</v>
      </c>
      <c r="G2">
        <v>7.6199999999999998E-4</v>
      </c>
      <c r="H2" s="29">
        <v>2.1922000000000001E-3</v>
      </c>
      <c r="S2">
        <v>2</v>
      </c>
      <c r="T2">
        <v>4.4049999999999997E-4</v>
      </c>
      <c r="U2">
        <v>1.1018E-3</v>
      </c>
      <c r="V2">
        <v>1.0854E-3</v>
      </c>
      <c r="W2">
        <v>1.0847999999999999E-3</v>
      </c>
      <c r="X2">
        <v>1.0464000000000001E-3</v>
      </c>
      <c r="AK2">
        <v>1</v>
      </c>
      <c r="AL2">
        <v>8.183E-4</v>
      </c>
      <c r="AM2">
        <v>4.8840000000000005E-4</v>
      </c>
      <c r="AN2">
        <v>5.1278000000000001E-4</v>
      </c>
      <c r="AO2">
        <v>5.0206999999999997E-4</v>
      </c>
      <c r="AP2">
        <v>4.7449999999999999E-4</v>
      </c>
      <c r="AZ2">
        <f t="shared" ref="AZ2:AZ16" si="0">$AZ$1*AL2</f>
        <v>4.0915E-4</v>
      </c>
      <c r="BC2">
        <v>1</v>
      </c>
      <c r="BD2">
        <f t="shared" ref="BD2:BD16" si="1">AL2</f>
        <v>8.183E-4</v>
      </c>
      <c r="BE2">
        <v>-33.1427612304687</v>
      </c>
      <c r="BF2">
        <f t="shared" ref="BF2:BF16" si="2">AM2</f>
        <v>4.8840000000000005E-4</v>
      </c>
      <c r="BG2">
        <v>-11.125282287597599</v>
      </c>
      <c r="BH2">
        <v>9.936299999999999E-4</v>
      </c>
      <c r="BI2">
        <v>0.82909423112869296</v>
      </c>
      <c r="BJ2">
        <v>4.3307000000000003E-4</v>
      </c>
      <c r="BK2">
        <v>-4.9684853553771999</v>
      </c>
      <c r="CB2">
        <v>1</v>
      </c>
      <c r="CC2" s="30">
        <v>2.5710999999999999E-19</v>
      </c>
      <c r="CD2" s="30">
        <v>4.7841000000000002E-19</v>
      </c>
      <c r="CE2" s="30">
        <v>5.2491000000000002E-19</v>
      </c>
      <c r="CF2" s="30">
        <v>5.3697000000000002E-19</v>
      </c>
      <c r="CG2" s="30">
        <v>5.7095999999999996E-19</v>
      </c>
      <c r="CH2" s="30">
        <v>5.9378000000000001E-19</v>
      </c>
      <c r="CI2" s="30">
        <v>6.1418000000000001E-19</v>
      </c>
      <c r="CJ2" s="30">
        <v>4.5165999999999995E-19</v>
      </c>
      <c r="CK2" s="30">
        <v>2.2487000000000001E-19</v>
      </c>
      <c r="CL2" s="30">
        <v>2.1017999999999999E-21</v>
      </c>
      <c r="CM2" t="s">
        <v>85</v>
      </c>
      <c r="CN2" t="s">
        <v>86</v>
      </c>
      <c r="CO2" t="s">
        <v>87</v>
      </c>
      <c r="CU2">
        <v>1</v>
      </c>
      <c r="CV2" s="30">
        <v>1.1826000000000001E-19</v>
      </c>
      <c r="CW2" s="30">
        <v>1.3191E-19</v>
      </c>
      <c r="CX2" s="30">
        <v>5.4394000000000005E-20</v>
      </c>
      <c r="CY2" s="30">
        <v>4.6007E-20</v>
      </c>
      <c r="CZ2" s="30">
        <v>-6.4054999999999998E-20</v>
      </c>
      <c r="DA2" s="30">
        <v>-1.4152999999999999E-19</v>
      </c>
      <c r="DB2" s="30">
        <v>-2.7651999999999999E-19</v>
      </c>
      <c r="DC2" s="30">
        <v>-4.2523E-19</v>
      </c>
      <c r="DD2" s="30">
        <v>-5.8835999999999996E-19</v>
      </c>
      <c r="DE2" s="30">
        <v>-6.4638000000000002E-19</v>
      </c>
      <c r="DF2" s="30">
        <v>-4.4057E-19</v>
      </c>
      <c r="DG2" s="30">
        <v>3.0974999999999999E-20</v>
      </c>
      <c r="DH2" s="30">
        <v>1.5514E-21</v>
      </c>
    </row>
    <row r="3" spans="1:112" x14ac:dyDescent="0.3">
      <c r="A3">
        <v>3</v>
      </c>
      <c r="B3">
        <v>3.3088000000000002E-3</v>
      </c>
      <c r="C3">
        <v>2.6508999999999999E-3</v>
      </c>
      <c r="D3">
        <v>3.3408000000000001E-3</v>
      </c>
      <c r="E3" s="28">
        <v>3.4139000000000001E-3</v>
      </c>
      <c r="F3">
        <v>3.3914000000000001E-3</v>
      </c>
      <c r="G3">
        <v>1.2021E-3</v>
      </c>
      <c r="H3" s="29">
        <v>3.4277000000000001E-3</v>
      </c>
      <c r="S3">
        <v>3</v>
      </c>
      <c r="T3">
        <v>6.5603000000000005E-4</v>
      </c>
      <c r="U3">
        <v>1.6467000000000001E-3</v>
      </c>
      <c r="V3">
        <v>1.6198E-3</v>
      </c>
      <c r="W3">
        <v>1.6165999999999999E-3</v>
      </c>
      <c r="X3">
        <v>1.4905999999999999E-3</v>
      </c>
      <c r="AK3">
        <v>2</v>
      </c>
      <c r="AL3">
        <v>2.2112999999999998E-3</v>
      </c>
      <c r="AM3">
        <v>1.0801999999999999E-3</v>
      </c>
      <c r="AN3">
        <v>1.0845E-3</v>
      </c>
      <c r="AO3">
        <v>1.07E-3</v>
      </c>
      <c r="AP3">
        <v>1.0464000000000001E-3</v>
      </c>
      <c r="AZ3">
        <f t="shared" si="0"/>
        <v>1.1056499999999999E-3</v>
      </c>
      <c r="BC3">
        <v>2</v>
      </c>
      <c r="BD3">
        <f t="shared" si="1"/>
        <v>2.2112999999999998E-3</v>
      </c>
      <c r="BE3">
        <v>-23.094985961913999</v>
      </c>
      <c r="BF3">
        <f t="shared" si="2"/>
        <v>1.0801999999999999E-3</v>
      </c>
      <c r="BG3">
        <v>-5.7447156906127903</v>
      </c>
      <c r="BH3">
        <v>2.2458000000000001E-3</v>
      </c>
      <c r="BI3">
        <v>11.395606040954601</v>
      </c>
      <c r="BJ3">
        <v>1.0011E-3</v>
      </c>
      <c r="BK3">
        <v>-0.554379463195801</v>
      </c>
      <c r="CB3">
        <v>2</v>
      </c>
      <c r="CC3" s="30">
        <v>7.8897E-6</v>
      </c>
      <c r="CD3" s="30">
        <v>2.0216000000000001E-5</v>
      </c>
      <c r="CE3" s="30">
        <v>1.9006999999999999E-5</v>
      </c>
      <c r="CF3" s="30">
        <v>1.8532000000000001E-5</v>
      </c>
      <c r="CG3" s="30">
        <v>1.6974999999999999E-5</v>
      </c>
      <c r="CH3" s="30">
        <v>1.5835E-5</v>
      </c>
      <c r="CI3" s="30">
        <v>1.4609E-5</v>
      </c>
      <c r="CJ3" s="30">
        <v>1.224E-5</v>
      </c>
      <c r="CK3" s="30">
        <v>8.9848000000000008E-6</v>
      </c>
      <c r="CL3" s="30">
        <v>3.6001999999999999E-5</v>
      </c>
      <c r="CM3" t="s">
        <v>88</v>
      </c>
      <c r="CN3" t="s">
        <v>89</v>
      </c>
      <c r="CO3" t="s">
        <v>90</v>
      </c>
      <c r="CU3">
        <v>2</v>
      </c>
      <c r="CV3" s="30">
        <v>1.6781000000000001E-5</v>
      </c>
      <c r="CW3" s="30">
        <v>2.8643999999999999E-5</v>
      </c>
      <c r="CX3" s="30">
        <v>2.7940999999999999E-5</v>
      </c>
      <c r="CY3" s="30">
        <v>2.7529999999999999E-5</v>
      </c>
      <c r="CZ3" s="30">
        <v>2.6931999999999999E-5</v>
      </c>
      <c r="DA3" s="30">
        <v>2.6364999999999999E-5</v>
      </c>
      <c r="DB3" s="30">
        <v>2.5542999999999999E-5</v>
      </c>
      <c r="DC3" s="30">
        <v>2.4244999999999999E-5</v>
      </c>
      <c r="DD3" s="30">
        <v>2.3326E-5</v>
      </c>
      <c r="DE3" s="30">
        <v>2.1916000000000002E-5</v>
      </c>
      <c r="DF3" s="30">
        <v>1.9698E-5</v>
      </c>
      <c r="DG3" s="30">
        <v>1.789E-5</v>
      </c>
      <c r="DH3" s="30">
        <v>4.0833E-5</v>
      </c>
    </row>
    <row r="4" spans="1:112" x14ac:dyDescent="0.3">
      <c r="A4">
        <v>4</v>
      </c>
      <c r="B4">
        <v>4.4105999999999998E-3</v>
      </c>
      <c r="C4">
        <v>3.5268999999999999E-3</v>
      </c>
      <c r="D4">
        <v>4.4917000000000004E-3</v>
      </c>
      <c r="E4" s="28">
        <v>4.5801000000000001E-3</v>
      </c>
      <c r="F4">
        <v>4.5776999999999997E-3</v>
      </c>
      <c r="G4">
        <v>1.6007E-3</v>
      </c>
      <c r="H4" s="29">
        <v>4.5966000000000002E-3</v>
      </c>
      <c r="S4">
        <v>4</v>
      </c>
      <c r="T4">
        <v>8.6399000000000003E-4</v>
      </c>
      <c r="U4">
        <v>2.1692E-3</v>
      </c>
      <c r="V4">
        <v>2.1404000000000002E-3</v>
      </c>
      <c r="W4">
        <v>2.1332999999999999E-3</v>
      </c>
      <c r="X4">
        <v>2.0649000000000002E-3</v>
      </c>
      <c r="AK4">
        <v>3</v>
      </c>
      <c r="AL4">
        <v>3.3836999999999999E-3</v>
      </c>
      <c r="AM4">
        <v>1.6188999999999999E-3</v>
      </c>
      <c r="AN4">
        <v>1.6184000000000001E-3</v>
      </c>
      <c r="AO4">
        <v>1.5023E-3</v>
      </c>
      <c r="AP4">
        <v>1.4905999999999999E-3</v>
      </c>
      <c r="AZ4">
        <f t="shared" si="0"/>
        <v>1.69185E-3</v>
      </c>
      <c r="BC4">
        <v>3</v>
      </c>
      <c r="BD4">
        <f t="shared" si="1"/>
        <v>3.3836999999999999E-3</v>
      </c>
      <c r="BE4">
        <v>-13.2167720794678</v>
      </c>
      <c r="BF4">
        <f t="shared" si="2"/>
        <v>1.6188999999999999E-3</v>
      </c>
      <c r="BG4">
        <v>-0.46143373847007702</v>
      </c>
      <c r="BH4">
        <v>3.4068000000000002E-3</v>
      </c>
      <c r="BI4">
        <v>20.948997497558597</v>
      </c>
      <c r="BJ4">
        <v>1.5204999999999999E-3</v>
      </c>
      <c r="BK4">
        <v>4.7373671531677202</v>
      </c>
      <c r="CB4">
        <v>3</v>
      </c>
      <c r="CC4" s="30">
        <v>1.5509999999999999E-5</v>
      </c>
      <c r="CD4" s="30">
        <v>4.0188999999999998E-5</v>
      </c>
      <c r="CE4" s="30">
        <v>3.7069E-5</v>
      </c>
      <c r="CF4" s="30">
        <v>3.5976999999999998E-5</v>
      </c>
      <c r="CG4" s="30">
        <v>3.2509000000000003E-5</v>
      </c>
      <c r="CH4" s="30">
        <v>3.0139000000000001E-5</v>
      </c>
      <c r="CI4" s="30">
        <v>2.7472999999999999E-5</v>
      </c>
      <c r="CJ4" s="30">
        <v>2.2673000000000001E-5</v>
      </c>
      <c r="CK4" s="30">
        <v>1.7365000000000001E-5</v>
      </c>
      <c r="CL4" s="30">
        <v>7.3951999999999999E-5</v>
      </c>
      <c r="CM4" t="s">
        <v>91</v>
      </c>
      <c r="CN4" t="s">
        <v>92</v>
      </c>
      <c r="CO4" t="s">
        <v>93</v>
      </c>
      <c r="CU4">
        <v>3</v>
      </c>
      <c r="CV4" s="30">
        <v>3.1402999999999997E-5</v>
      </c>
      <c r="CW4" s="30">
        <v>5.3937000000000002E-5</v>
      </c>
      <c r="CX4" s="30">
        <v>5.2951999999999997E-5</v>
      </c>
      <c r="CY4" s="30">
        <v>5.2225999999999998E-5</v>
      </c>
      <c r="CZ4" s="30">
        <v>5.0729999999999997E-5</v>
      </c>
      <c r="DA4" s="30">
        <v>4.9311000000000003E-5</v>
      </c>
      <c r="DB4" s="30">
        <v>4.8140999999999999E-5</v>
      </c>
      <c r="DC4" s="30">
        <v>4.5982999999999997E-5</v>
      </c>
      <c r="DD4" s="30">
        <v>4.4079000000000003E-5</v>
      </c>
      <c r="DE4" s="30">
        <v>4.2308999999999998E-5</v>
      </c>
      <c r="DF4" s="30">
        <v>3.8041999999999999E-5</v>
      </c>
      <c r="DG4" s="30">
        <v>3.3454000000000002E-5</v>
      </c>
      <c r="DH4" s="30">
        <v>7.4066999999999994E-5</v>
      </c>
    </row>
    <row r="5" spans="1:112" x14ac:dyDescent="0.3">
      <c r="A5">
        <v>5</v>
      </c>
      <c r="B5">
        <v>5.5677000000000001E-3</v>
      </c>
      <c r="C5">
        <v>4.424E-3</v>
      </c>
      <c r="D5">
        <v>5.7010999999999997E-3</v>
      </c>
      <c r="E5" s="28">
        <v>5.7559999999999998E-3</v>
      </c>
      <c r="F5">
        <v>5.7302000000000004E-3</v>
      </c>
      <c r="G5">
        <v>2.0008999999999999E-3</v>
      </c>
      <c r="H5" s="29">
        <v>5.7762999999999998E-3</v>
      </c>
      <c r="S5">
        <v>5</v>
      </c>
      <c r="T5">
        <v>1.0563E-3</v>
      </c>
      <c r="U5">
        <v>2.6541999999999998E-3</v>
      </c>
      <c r="V5">
        <v>2.6194E-3</v>
      </c>
      <c r="W5">
        <v>2.6099999999999999E-3</v>
      </c>
      <c r="X5">
        <v>2.5205000000000002E-3</v>
      </c>
      <c r="AK5">
        <v>4</v>
      </c>
      <c r="AL5">
        <v>4.5909000000000002E-3</v>
      </c>
      <c r="AM5">
        <v>2.1483000000000001E-3</v>
      </c>
      <c r="AN5">
        <v>2.1345000000000001E-3</v>
      </c>
      <c r="AO5">
        <v>2.0961999999999999E-3</v>
      </c>
      <c r="AP5">
        <v>2.0649000000000002E-3</v>
      </c>
      <c r="AZ5">
        <f t="shared" si="0"/>
        <v>2.2954500000000001E-3</v>
      </c>
      <c r="BC5">
        <v>4</v>
      </c>
      <c r="BD5">
        <f t="shared" si="1"/>
        <v>4.5909000000000002E-3</v>
      </c>
      <c r="BE5">
        <v>-4.0284447669982901</v>
      </c>
      <c r="BF5">
        <f t="shared" si="2"/>
        <v>2.1483000000000001E-3</v>
      </c>
      <c r="BG5">
        <v>4.1117010116577104</v>
      </c>
      <c r="BH5">
        <v>4.5367000000000003E-3</v>
      </c>
      <c r="BI5">
        <v>29.827507019043001</v>
      </c>
      <c r="BJ5">
        <v>2.0154999999999999E-3</v>
      </c>
      <c r="BK5">
        <v>9.5060033798217809</v>
      </c>
      <c r="CB5">
        <v>4</v>
      </c>
      <c r="CC5" s="30">
        <v>2.2019999999999999E-5</v>
      </c>
      <c r="CD5" s="30">
        <v>5.8357999999999999E-5</v>
      </c>
      <c r="CE5" s="30">
        <v>5.4048999999999997E-5</v>
      </c>
      <c r="CF5" s="30">
        <v>5.2426000000000003E-5</v>
      </c>
      <c r="CG5" s="30">
        <v>4.7024000000000002E-5</v>
      </c>
      <c r="CH5" s="30">
        <v>4.3850000000000002E-5</v>
      </c>
      <c r="CI5" s="30">
        <v>4.0315000000000003E-5</v>
      </c>
      <c r="CJ5" s="30">
        <v>3.3049999999999997E-5</v>
      </c>
      <c r="CK5" s="30">
        <v>2.4794E-5</v>
      </c>
      <c r="CL5">
        <v>1.1271E-4</v>
      </c>
      <c r="CM5" t="s">
        <v>94</v>
      </c>
      <c r="CN5" t="s">
        <v>95</v>
      </c>
      <c r="CO5" t="s">
        <v>96</v>
      </c>
      <c r="CU5">
        <v>4</v>
      </c>
      <c r="CV5" s="30">
        <v>4.5698999999999997E-5</v>
      </c>
      <c r="CW5" s="30">
        <v>7.8510999999999994E-5</v>
      </c>
      <c r="CX5" s="30">
        <v>7.729E-5</v>
      </c>
      <c r="CY5" s="30">
        <v>7.6315000000000004E-5</v>
      </c>
      <c r="CZ5" s="30">
        <v>7.4221999999999995E-5</v>
      </c>
      <c r="DA5" s="30">
        <v>7.2298999999999993E-5</v>
      </c>
      <c r="DB5" s="30">
        <v>7.0613999999999998E-5</v>
      </c>
      <c r="DC5" s="30">
        <v>6.7322000000000004E-5</v>
      </c>
      <c r="DD5" s="30">
        <v>6.4467999999999993E-5</v>
      </c>
      <c r="DE5" s="30">
        <v>6.1146E-5</v>
      </c>
      <c r="DF5" s="30">
        <v>5.4911999999999999E-5</v>
      </c>
      <c r="DG5" s="30">
        <v>4.8847000000000002E-5</v>
      </c>
      <c r="DH5">
        <v>1.0988E-4</v>
      </c>
    </row>
    <row r="6" spans="1:112" x14ac:dyDescent="0.3">
      <c r="A6">
        <v>6</v>
      </c>
      <c r="B6">
        <v>6.6369999999999997E-3</v>
      </c>
      <c r="C6">
        <v>5.2680000000000001E-3</v>
      </c>
      <c r="D6">
        <v>6.8154000000000001E-3</v>
      </c>
      <c r="E6" s="28">
        <v>6.8780000000000004E-3</v>
      </c>
      <c r="F6">
        <v>6.8555999999999999E-3</v>
      </c>
      <c r="G6">
        <v>2.3755E-3</v>
      </c>
      <c r="H6" s="29">
        <v>6.9208999999999998E-3</v>
      </c>
      <c r="S6">
        <v>6</v>
      </c>
      <c r="T6">
        <v>1.2574000000000001E-3</v>
      </c>
      <c r="U6">
        <v>3.1897000000000002E-3</v>
      </c>
      <c r="V6">
        <v>3.1557999999999998E-3</v>
      </c>
      <c r="W6">
        <v>3.1562000000000001E-3</v>
      </c>
      <c r="X6">
        <v>3.0208000000000001E-3</v>
      </c>
      <c r="AK6">
        <v>5</v>
      </c>
      <c r="AL6">
        <v>5.7694E-3</v>
      </c>
      <c r="AM6">
        <v>2.6313E-3</v>
      </c>
      <c r="AN6">
        <v>2.6042999999999999E-3</v>
      </c>
      <c r="AO6">
        <v>2.5479000000000001E-3</v>
      </c>
      <c r="AP6">
        <v>2.5205000000000002E-3</v>
      </c>
      <c r="AZ6">
        <f t="shared" si="0"/>
        <v>2.8847E-3</v>
      </c>
      <c r="BC6">
        <v>5</v>
      </c>
      <c r="BD6">
        <f t="shared" si="1"/>
        <v>5.7694E-3</v>
      </c>
      <c r="BE6">
        <v>5.7197952270507697</v>
      </c>
      <c r="BF6">
        <f t="shared" si="2"/>
        <v>2.6313E-3</v>
      </c>
      <c r="BG6">
        <v>9.1305894851684606</v>
      </c>
      <c r="BH6">
        <v>5.6131000000000002E-3</v>
      </c>
      <c r="BI6">
        <v>39.650974273681598</v>
      </c>
      <c r="BJ6">
        <v>2.5631999999999999E-3</v>
      </c>
      <c r="BK6">
        <v>13.834583282470701</v>
      </c>
      <c r="CB6">
        <v>5</v>
      </c>
      <c r="CC6" s="30">
        <v>2.8724000000000001E-5</v>
      </c>
      <c r="CD6" s="30">
        <v>7.6994000000000002E-5</v>
      </c>
      <c r="CE6" s="30">
        <v>7.1134E-5</v>
      </c>
      <c r="CF6" s="30">
        <v>6.8882999999999998E-5</v>
      </c>
      <c r="CG6" s="30">
        <v>6.1687999999999996E-5</v>
      </c>
      <c r="CH6" s="30">
        <v>5.7386000000000002E-5</v>
      </c>
      <c r="CI6" s="30">
        <v>5.2423000000000003E-5</v>
      </c>
      <c r="CJ6" s="30">
        <v>4.3253000000000001E-5</v>
      </c>
      <c r="CK6" s="30">
        <v>3.3127999999999999E-5</v>
      </c>
      <c r="CL6">
        <v>1.5320000000000001E-4</v>
      </c>
      <c r="CM6" t="s">
        <v>97</v>
      </c>
      <c r="CN6" t="s">
        <v>98</v>
      </c>
      <c r="CO6" t="s">
        <v>99</v>
      </c>
      <c r="CU6">
        <v>5</v>
      </c>
      <c r="CV6" s="30">
        <v>6.1707999999999999E-5</v>
      </c>
      <c r="CW6">
        <v>1.0603E-4</v>
      </c>
      <c r="CX6">
        <v>1.0423E-4</v>
      </c>
      <c r="CY6">
        <v>1.0271E-4</v>
      </c>
      <c r="CZ6" s="30">
        <v>9.9596E-5</v>
      </c>
      <c r="DA6" s="30">
        <v>9.7163000000000005E-5</v>
      </c>
      <c r="DB6" s="30">
        <v>9.5105000000000005E-5</v>
      </c>
      <c r="DC6" s="30">
        <v>9.0445999999999994E-5</v>
      </c>
      <c r="DD6" s="30">
        <v>8.6426000000000002E-5</v>
      </c>
      <c r="DE6" s="30">
        <v>8.2389E-5</v>
      </c>
      <c r="DF6" s="30">
        <v>7.3534000000000004E-5</v>
      </c>
      <c r="DG6" s="30">
        <v>6.5174999999999999E-5</v>
      </c>
      <c r="DH6">
        <v>1.4485E-4</v>
      </c>
    </row>
    <row r="7" spans="1:112" x14ac:dyDescent="0.3">
      <c r="A7">
        <v>7</v>
      </c>
      <c r="B7">
        <v>7.8012999999999997E-3</v>
      </c>
      <c r="C7">
        <v>6.0401999999999999E-3</v>
      </c>
      <c r="D7">
        <v>7.9704000000000007E-3</v>
      </c>
      <c r="E7" s="28">
        <v>7.9340000000000001E-3</v>
      </c>
      <c r="F7">
        <v>7.9830000000000005E-3</v>
      </c>
      <c r="G7">
        <v>2.7166999999999998E-3</v>
      </c>
      <c r="H7" s="29">
        <v>7.9936999999999994E-3</v>
      </c>
      <c r="S7">
        <v>7</v>
      </c>
      <c r="T7">
        <v>1.4685E-3</v>
      </c>
      <c r="U7">
        <v>3.7322000000000002E-3</v>
      </c>
      <c r="V7">
        <v>3.7041999999999999E-3</v>
      </c>
      <c r="W7">
        <v>3.6822000000000001E-3</v>
      </c>
      <c r="X7">
        <v>3.6223000000000002E-3</v>
      </c>
      <c r="AK7">
        <v>6</v>
      </c>
      <c r="AL7">
        <v>6.8647999999999999E-3</v>
      </c>
      <c r="AM7">
        <v>3.1695E-3</v>
      </c>
      <c r="AN7">
        <v>3.1546E-3</v>
      </c>
      <c r="AO7">
        <v>3.0593E-3</v>
      </c>
      <c r="AP7">
        <v>3.0208000000000001E-3</v>
      </c>
      <c r="AZ7">
        <f t="shared" si="0"/>
        <v>3.4323999999999999E-3</v>
      </c>
      <c r="BC7">
        <v>6</v>
      </c>
      <c r="BD7">
        <f t="shared" si="1"/>
        <v>6.8647999999999999E-3</v>
      </c>
      <c r="BE7">
        <v>15.4908790588379</v>
      </c>
      <c r="BF7">
        <f t="shared" si="2"/>
        <v>3.1695E-3</v>
      </c>
      <c r="BG7">
        <v>13.5495872497559</v>
      </c>
      <c r="BH7">
        <v>6.5830000000000003E-3</v>
      </c>
      <c r="BI7">
        <v>49.764396667480497</v>
      </c>
      <c r="BJ7">
        <v>3.0942000000000001E-3</v>
      </c>
      <c r="BK7">
        <v>18.957899093627901</v>
      </c>
      <c r="CB7">
        <v>6</v>
      </c>
      <c r="CC7" s="30">
        <v>3.5064999999999997E-5</v>
      </c>
      <c r="CD7" s="30">
        <v>9.4458999999999998E-5</v>
      </c>
      <c r="CE7" s="30">
        <v>8.7393999999999997E-5</v>
      </c>
      <c r="CF7" s="30">
        <v>8.4751000000000002E-5</v>
      </c>
      <c r="CG7" s="30">
        <v>7.5767999999999997E-5</v>
      </c>
      <c r="CH7" s="30">
        <v>7.0260999999999997E-5</v>
      </c>
      <c r="CI7" s="30">
        <v>6.4162E-5</v>
      </c>
      <c r="CJ7" s="30">
        <v>5.2938E-5</v>
      </c>
      <c r="CK7" s="30">
        <v>4.0473999999999999E-5</v>
      </c>
      <c r="CL7">
        <v>1.9176999999999999E-4</v>
      </c>
      <c r="CM7" t="s">
        <v>100</v>
      </c>
      <c r="CN7" t="s">
        <v>101</v>
      </c>
      <c r="CO7" t="s">
        <v>102</v>
      </c>
      <c r="CU7">
        <v>6</v>
      </c>
      <c r="CV7" s="30">
        <v>7.7485999999999996E-5</v>
      </c>
      <c r="CW7">
        <v>1.3247000000000001E-4</v>
      </c>
      <c r="CX7">
        <v>1.3009E-4</v>
      </c>
      <c r="CY7">
        <v>1.2828000000000001E-4</v>
      </c>
      <c r="CZ7">
        <v>1.2438E-4</v>
      </c>
      <c r="DA7">
        <v>1.2108999999999999E-4</v>
      </c>
      <c r="DB7">
        <v>1.1853000000000001E-4</v>
      </c>
      <c r="DC7">
        <v>1.1267E-4</v>
      </c>
      <c r="DD7">
        <v>1.0789E-4</v>
      </c>
      <c r="DE7">
        <v>1.0265E-4</v>
      </c>
      <c r="DF7" s="30">
        <v>9.2070000000000004E-5</v>
      </c>
      <c r="DG7" s="30">
        <v>8.2304000000000003E-5</v>
      </c>
      <c r="DH7">
        <v>1.8344999999999999E-4</v>
      </c>
    </row>
    <row r="8" spans="1:112" x14ac:dyDescent="0.3">
      <c r="A8">
        <v>8</v>
      </c>
      <c r="B8">
        <v>8.8315000000000008E-3</v>
      </c>
      <c r="C8">
        <v>6.7828999999999997E-3</v>
      </c>
      <c r="D8">
        <v>8.9642000000000003E-3</v>
      </c>
      <c r="E8" s="28">
        <v>8.9595000000000004E-3</v>
      </c>
      <c r="F8">
        <v>8.9636999999999998E-3</v>
      </c>
      <c r="G8">
        <v>3.0098E-3</v>
      </c>
      <c r="H8" s="29">
        <v>9.0256999999999993E-3</v>
      </c>
      <c r="S8">
        <v>8</v>
      </c>
      <c r="T8">
        <v>1.6803E-3</v>
      </c>
      <c r="U8">
        <v>4.2709000000000002E-3</v>
      </c>
      <c r="V8">
        <v>4.2443000000000003E-3</v>
      </c>
      <c r="W8">
        <v>4.2208000000000002E-3</v>
      </c>
      <c r="X8">
        <v>4.1066999999999996E-3</v>
      </c>
      <c r="AK8">
        <v>7</v>
      </c>
      <c r="AL8">
        <v>8.0625999999999996E-3</v>
      </c>
      <c r="AM8">
        <v>3.7217000000000001E-3</v>
      </c>
      <c r="AN8">
        <v>3.6965000000000001E-3</v>
      </c>
      <c r="AO8">
        <v>3.6890999999999998E-3</v>
      </c>
      <c r="AP8">
        <v>3.6223000000000002E-3</v>
      </c>
      <c r="AZ8">
        <f t="shared" si="0"/>
        <v>4.0312999999999998E-3</v>
      </c>
      <c r="BC8">
        <v>7</v>
      </c>
      <c r="BD8">
        <f t="shared" si="1"/>
        <v>8.0625999999999996E-3</v>
      </c>
      <c r="BE8">
        <v>25.68967628479</v>
      </c>
      <c r="BF8">
        <f t="shared" si="2"/>
        <v>3.7217000000000001E-3</v>
      </c>
      <c r="BG8">
        <v>18.386295318603501</v>
      </c>
      <c r="BH8">
        <v>7.5224000000000003E-3</v>
      </c>
      <c r="BI8">
        <v>59.078208923339801</v>
      </c>
      <c r="BJ8">
        <v>3.6194E-3</v>
      </c>
      <c r="BK8">
        <v>23.601930618286101</v>
      </c>
      <c r="CB8">
        <v>7</v>
      </c>
      <c r="CC8" s="30">
        <v>4.0778999999999997E-5</v>
      </c>
      <c r="CD8">
        <v>1.1137E-4</v>
      </c>
      <c r="CE8">
        <v>1.0307E-4</v>
      </c>
      <c r="CF8">
        <v>1E-4</v>
      </c>
      <c r="CG8" s="30">
        <v>8.9717999999999997E-5</v>
      </c>
      <c r="CH8" s="30">
        <v>8.3567999999999997E-5</v>
      </c>
      <c r="CI8" s="30">
        <v>7.6748000000000004E-5</v>
      </c>
      <c r="CJ8" s="30">
        <v>6.3183999999999997E-5</v>
      </c>
      <c r="CK8" s="30">
        <v>4.8368999999999997E-5</v>
      </c>
      <c r="CL8">
        <v>2.2989000000000001E-4</v>
      </c>
      <c r="CM8" t="s">
        <v>103</v>
      </c>
      <c r="CN8" t="s">
        <v>104</v>
      </c>
      <c r="CO8" t="s">
        <v>105</v>
      </c>
      <c r="CU8">
        <v>7</v>
      </c>
      <c r="CV8" s="30">
        <v>9.2696999999999997E-5</v>
      </c>
      <c r="CW8">
        <v>1.5833000000000001E-4</v>
      </c>
      <c r="CX8">
        <v>1.5559999999999999E-4</v>
      </c>
      <c r="CY8">
        <v>1.5349E-4</v>
      </c>
      <c r="CZ8">
        <v>1.4904E-4</v>
      </c>
      <c r="DA8">
        <v>1.4538999999999999E-4</v>
      </c>
      <c r="DB8">
        <v>1.4238E-4</v>
      </c>
      <c r="DC8">
        <v>1.3537999999999999E-4</v>
      </c>
      <c r="DD8">
        <v>1.2941999999999999E-4</v>
      </c>
      <c r="DE8">
        <v>1.2352000000000001E-4</v>
      </c>
      <c r="DF8">
        <v>1.1024E-4</v>
      </c>
      <c r="DG8" s="30">
        <v>9.8018999999999998E-5</v>
      </c>
      <c r="DH8">
        <v>2.1885000000000001E-4</v>
      </c>
    </row>
    <row r="9" spans="1:112" x14ac:dyDescent="0.3">
      <c r="A9">
        <v>9</v>
      </c>
      <c r="B9">
        <v>9.6919999999999992E-3</v>
      </c>
      <c r="C9">
        <v>7.5050999999999998E-3</v>
      </c>
      <c r="D9">
        <v>9.9322999999999998E-3</v>
      </c>
      <c r="E9" s="28">
        <v>9.9231000000000007E-3</v>
      </c>
      <c r="F9">
        <v>9.9582999999999998E-3</v>
      </c>
      <c r="G9">
        <v>3.3497000000000002E-3</v>
      </c>
      <c r="H9" s="29">
        <v>1.0009000000000001E-2</v>
      </c>
      <c r="S9">
        <v>9</v>
      </c>
      <c r="T9">
        <v>1.8952999999999999E-3</v>
      </c>
      <c r="U9">
        <v>4.8240000000000002E-3</v>
      </c>
      <c r="V9">
        <v>4.7895000000000004E-3</v>
      </c>
      <c r="W9">
        <v>4.7584000000000003E-3</v>
      </c>
      <c r="X9">
        <v>4.6471999999999998E-3</v>
      </c>
      <c r="AK9">
        <v>8</v>
      </c>
      <c r="AL9">
        <v>9.0536000000000002E-3</v>
      </c>
      <c r="AM9">
        <v>4.2611999999999997E-3</v>
      </c>
      <c r="AN9">
        <v>4.2217000000000001E-3</v>
      </c>
      <c r="AO9">
        <v>4.1450000000000002E-3</v>
      </c>
      <c r="AP9">
        <v>4.1066999999999996E-3</v>
      </c>
      <c r="AZ9">
        <f t="shared" si="0"/>
        <v>4.5268000000000001E-3</v>
      </c>
      <c r="BC9">
        <v>8</v>
      </c>
      <c r="BD9">
        <f t="shared" si="1"/>
        <v>9.0536000000000002E-3</v>
      </c>
      <c r="BE9">
        <v>35.481632232665902</v>
      </c>
      <c r="BF9">
        <f t="shared" si="2"/>
        <v>4.2611999999999997E-3</v>
      </c>
      <c r="BG9">
        <v>22.723123550415</v>
      </c>
      <c r="BH9">
        <v>8.4395000000000008E-3</v>
      </c>
      <c r="BI9">
        <v>68.7047119140625</v>
      </c>
      <c r="BJ9">
        <v>4.2196000000000004E-3</v>
      </c>
      <c r="BK9">
        <v>28.666194915771499</v>
      </c>
      <c r="CB9">
        <v>8</v>
      </c>
      <c r="CC9" s="30">
        <v>4.5667000000000002E-5</v>
      </c>
      <c r="CD9">
        <v>1.2677000000000001E-4</v>
      </c>
      <c r="CE9">
        <v>1.1773E-4</v>
      </c>
      <c r="CF9">
        <v>1.1424E-4</v>
      </c>
      <c r="CG9">
        <v>1.0236E-4</v>
      </c>
      <c r="CH9" s="30">
        <v>9.5309999999999994E-5</v>
      </c>
      <c r="CI9" s="30">
        <v>8.7163999999999994E-5</v>
      </c>
      <c r="CJ9" s="30">
        <v>7.1860000000000007E-5</v>
      </c>
      <c r="CK9" s="30">
        <v>5.5346000000000002E-5</v>
      </c>
      <c r="CL9">
        <v>2.7043E-4</v>
      </c>
      <c r="CM9" t="s">
        <v>106</v>
      </c>
      <c r="CN9" t="s">
        <v>107</v>
      </c>
      <c r="CO9" t="s">
        <v>108</v>
      </c>
      <c r="CU9">
        <v>8</v>
      </c>
      <c r="CV9">
        <v>1.0996E-4</v>
      </c>
      <c r="CW9">
        <v>1.8797E-4</v>
      </c>
      <c r="CX9">
        <v>1.8469999999999999E-4</v>
      </c>
      <c r="CY9">
        <v>1.8227E-4</v>
      </c>
      <c r="CZ9">
        <v>1.7713000000000001E-4</v>
      </c>
      <c r="DA9">
        <v>1.7253E-4</v>
      </c>
      <c r="DB9">
        <v>1.6896000000000001E-4</v>
      </c>
      <c r="DC9">
        <v>1.6114999999999999E-4</v>
      </c>
      <c r="DD9">
        <v>1.5406999999999999E-4</v>
      </c>
      <c r="DE9">
        <v>1.4694999999999999E-4</v>
      </c>
      <c r="DF9">
        <v>1.3129E-4</v>
      </c>
      <c r="DG9">
        <v>1.1681E-4</v>
      </c>
      <c r="DH9">
        <v>2.5524E-4</v>
      </c>
    </row>
    <row r="10" spans="1:112" x14ac:dyDescent="0.3">
      <c r="A10">
        <v>10</v>
      </c>
      <c r="B10">
        <v>1.0632000000000001E-2</v>
      </c>
      <c r="C10">
        <v>8.1691999999999997E-3</v>
      </c>
      <c r="D10">
        <v>1.0815999999999999E-2</v>
      </c>
      <c r="E10" s="28">
        <v>1.0898E-2</v>
      </c>
      <c r="F10">
        <v>1.09E-2</v>
      </c>
      <c r="G10">
        <v>3.5920000000000001E-3</v>
      </c>
      <c r="H10" s="29">
        <v>1.0991000000000001E-2</v>
      </c>
      <c r="S10">
        <v>10</v>
      </c>
      <c r="T10">
        <v>2.1210999999999999E-3</v>
      </c>
      <c r="U10">
        <v>5.3866000000000001E-3</v>
      </c>
      <c r="V10">
        <v>5.3267000000000002E-3</v>
      </c>
      <c r="W10">
        <v>5.3087000000000004E-3</v>
      </c>
      <c r="X10">
        <v>5.1885999999999998E-3</v>
      </c>
      <c r="AK10">
        <v>9</v>
      </c>
      <c r="AL10">
        <v>1.0067E-2</v>
      </c>
      <c r="AM10">
        <v>4.8025000000000003E-3</v>
      </c>
      <c r="AN10">
        <v>4.7786E-3</v>
      </c>
      <c r="AO10">
        <v>4.6905000000000002E-3</v>
      </c>
      <c r="AP10">
        <v>4.6471999999999998E-3</v>
      </c>
      <c r="AZ10">
        <f t="shared" si="0"/>
        <v>5.0334999999999998E-3</v>
      </c>
      <c r="BC10">
        <v>9</v>
      </c>
      <c r="BD10">
        <f t="shared" si="1"/>
        <v>1.0067E-2</v>
      </c>
      <c r="BE10">
        <v>44.192653656005902</v>
      </c>
      <c r="BF10">
        <f t="shared" si="2"/>
        <v>4.8025000000000003E-3</v>
      </c>
      <c r="BG10">
        <v>28.201234817504901</v>
      </c>
      <c r="BH10">
        <v>9.3699000000000005E-3</v>
      </c>
      <c r="BI10">
        <v>77.769264221191406</v>
      </c>
      <c r="BJ10">
        <v>4.7507000000000001E-3</v>
      </c>
      <c r="BK10">
        <v>33.004245758056598</v>
      </c>
      <c r="CB10">
        <v>9</v>
      </c>
      <c r="CC10" s="30">
        <v>5.1298000000000003E-5</v>
      </c>
      <c r="CD10">
        <v>1.4296999999999999E-4</v>
      </c>
      <c r="CE10">
        <v>1.3247000000000001E-4</v>
      </c>
      <c r="CF10">
        <v>1.2829000000000001E-4</v>
      </c>
      <c r="CG10">
        <v>1.1419E-4</v>
      </c>
      <c r="CH10">
        <v>1.0626E-4</v>
      </c>
      <c r="CI10" s="30">
        <v>9.7484000000000004E-5</v>
      </c>
      <c r="CJ10" s="30">
        <v>8.0687999999999997E-5</v>
      </c>
      <c r="CK10" s="30">
        <v>6.1669999999999997E-5</v>
      </c>
      <c r="CL10">
        <v>3.0819000000000002E-4</v>
      </c>
      <c r="CM10" t="s">
        <v>109</v>
      </c>
      <c r="CN10" t="s">
        <v>110</v>
      </c>
      <c r="CO10" t="s">
        <v>111</v>
      </c>
      <c r="CU10">
        <v>9</v>
      </c>
      <c r="CV10">
        <v>1.2528999999999999E-4</v>
      </c>
      <c r="CW10">
        <v>2.1401999999999999E-4</v>
      </c>
      <c r="CX10">
        <v>2.1044999999999999E-4</v>
      </c>
      <c r="CY10">
        <v>2.0767E-4</v>
      </c>
      <c r="CZ10">
        <v>2.0175E-4</v>
      </c>
      <c r="DA10">
        <v>1.9675000000000001E-4</v>
      </c>
      <c r="DB10">
        <v>1.9269999999999999E-4</v>
      </c>
      <c r="DC10">
        <v>1.8372000000000001E-4</v>
      </c>
      <c r="DD10">
        <v>1.7553999999999999E-4</v>
      </c>
      <c r="DE10">
        <v>1.6756E-4</v>
      </c>
      <c r="DF10">
        <v>1.4961E-4</v>
      </c>
      <c r="DG10">
        <v>1.3316000000000001E-4</v>
      </c>
      <c r="DH10">
        <v>2.9312000000000001E-4</v>
      </c>
    </row>
    <row r="11" spans="1:112" x14ac:dyDescent="0.3">
      <c r="A11">
        <v>11</v>
      </c>
      <c r="B11">
        <v>1.1547999999999999E-2</v>
      </c>
      <c r="C11">
        <v>8.8526000000000004E-3</v>
      </c>
      <c r="D11">
        <v>1.1793E-2</v>
      </c>
      <c r="E11" s="28">
        <v>1.1842999999999999E-2</v>
      </c>
      <c r="F11">
        <v>1.184E-2</v>
      </c>
      <c r="G11">
        <v>3.8643000000000002E-3</v>
      </c>
      <c r="H11" s="29">
        <v>1.1952000000000001E-2</v>
      </c>
      <c r="S11">
        <v>11</v>
      </c>
      <c r="T11">
        <v>2.3438000000000001E-3</v>
      </c>
      <c r="U11">
        <v>5.9432E-3</v>
      </c>
      <c r="V11">
        <v>5.9074000000000002E-3</v>
      </c>
      <c r="W11">
        <v>5.8906999999999996E-3</v>
      </c>
      <c r="X11">
        <v>5.7537999999999999E-3</v>
      </c>
      <c r="AK11">
        <v>10</v>
      </c>
      <c r="AL11">
        <v>1.1015E-2</v>
      </c>
      <c r="AM11">
        <v>5.3433999999999999E-3</v>
      </c>
      <c r="AN11">
        <v>5.3061000000000002E-3</v>
      </c>
      <c r="AO11">
        <v>5.2369000000000001E-3</v>
      </c>
      <c r="AP11">
        <v>5.1885999999999998E-3</v>
      </c>
      <c r="AZ11">
        <f t="shared" si="0"/>
        <v>5.5075000000000002E-3</v>
      </c>
      <c r="BC11">
        <v>10</v>
      </c>
      <c r="BD11">
        <f t="shared" si="1"/>
        <v>1.1015E-2</v>
      </c>
      <c r="BE11">
        <v>55.191909790039098</v>
      </c>
      <c r="BF11">
        <f t="shared" si="2"/>
        <v>5.3433999999999999E-3</v>
      </c>
      <c r="BG11">
        <v>33.005748748779297</v>
      </c>
      <c r="BH11">
        <v>1.0279999999999999E-2</v>
      </c>
      <c r="BI11">
        <v>87.791053771972699</v>
      </c>
      <c r="BJ11">
        <v>5.3100999999999999E-3</v>
      </c>
      <c r="BK11">
        <v>37.770740509033203</v>
      </c>
      <c r="CB11">
        <v>10</v>
      </c>
      <c r="CC11" s="30">
        <v>5.5350999999999999E-5</v>
      </c>
      <c r="CD11">
        <v>1.5714E-4</v>
      </c>
      <c r="CE11">
        <v>1.4600999999999999E-4</v>
      </c>
      <c r="CF11">
        <v>1.4168000000000001E-4</v>
      </c>
      <c r="CG11">
        <v>1.2658999999999999E-4</v>
      </c>
      <c r="CH11">
        <v>1.1769000000000001E-4</v>
      </c>
      <c r="CI11">
        <v>1.0776E-4</v>
      </c>
      <c r="CJ11" s="30">
        <v>8.8838000000000006E-5</v>
      </c>
      <c r="CK11" s="30">
        <v>6.7886999999999996E-5</v>
      </c>
      <c r="CL11">
        <v>3.4754000000000002E-4</v>
      </c>
      <c r="CM11" t="s">
        <v>112</v>
      </c>
      <c r="CN11" t="s">
        <v>113</v>
      </c>
      <c r="CO11" t="s">
        <v>114</v>
      </c>
      <c r="CU11">
        <v>10</v>
      </c>
      <c r="CV11">
        <v>1.4166E-4</v>
      </c>
      <c r="CW11">
        <v>2.4231E-4</v>
      </c>
      <c r="CX11">
        <v>2.3812E-4</v>
      </c>
      <c r="CY11">
        <v>2.3498E-4</v>
      </c>
      <c r="CZ11">
        <v>2.2842000000000001E-4</v>
      </c>
      <c r="DA11">
        <v>2.2262000000000001E-4</v>
      </c>
      <c r="DB11">
        <v>2.1777999999999999E-4</v>
      </c>
      <c r="DC11">
        <v>2.0712000000000001E-4</v>
      </c>
      <c r="DD11">
        <v>1.9751E-4</v>
      </c>
      <c r="DE11">
        <v>1.8802000000000001E-4</v>
      </c>
      <c r="DF11">
        <v>1.6815999999999999E-4</v>
      </c>
      <c r="DG11">
        <v>1.4974000000000001E-4</v>
      </c>
      <c r="DH11">
        <v>3.2978E-4</v>
      </c>
    </row>
    <row r="12" spans="1:112" x14ac:dyDescent="0.3">
      <c r="A12">
        <v>12</v>
      </c>
      <c r="B12">
        <v>1.2499E-2</v>
      </c>
      <c r="C12">
        <v>9.5038999999999992E-3</v>
      </c>
      <c r="D12">
        <v>1.2684000000000001E-2</v>
      </c>
      <c r="E12" s="28">
        <v>1.277E-2</v>
      </c>
      <c r="F12">
        <v>1.274E-2</v>
      </c>
      <c r="G12">
        <v>4.1504000000000003E-3</v>
      </c>
      <c r="H12" s="29">
        <v>1.2874999999999999E-2</v>
      </c>
      <c r="S12">
        <v>12</v>
      </c>
      <c r="T12">
        <v>2.5560000000000001E-3</v>
      </c>
      <c r="U12">
        <v>6.4736000000000004E-3</v>
      </c>
      <c r="V12">
        <v>6.4390999999999997E-3</v>
      </c>
      <c r="W12">
        <v>6.4063999999999996E-3</v>
      </c>
      <c r="X12">
        <v>6.2614000000000003E-3</v>
      </c>
      <c r="AK12">
        <v>11</v>
      </c>
      <c r="AL12">
        <v>1.1979999999999999E-2</v>
      </c>
      <c r="AM12">
        <v>5.9310999999999999E-3</v>
      </c>
      <c r="AN12">
        <v>5.8986999999999998E-3</v>
      </c>
      <c r="AO12">
        <v>5.8339999999999998E-3</v>
      </c>
      <c r="AP12">
        <v>5.7537999999999999E-3</v>
      </c>
      <c r="AZ12">
        <f t="shared" si="0"/>
        <v>5.9899999999999997E-3</v>
      </c>
      <c r="BC12">
        <v>11</v>
      </c>
      <c r="BD12">
        <f t="shared" si="1"/>
        <v>1.1979999999999999E-2</v>
      </c>
      <c r="BE12">
        <v>64.439216613769503</v>
      </c>
      <c r="BF12">
        <f t="shared" si="2"/>
        <v>5.9310999999999999E-3</v>
      </c>
      <c r="BG12">
        <v>37.6317749023437</v>
      </c>
      <c r="BH12">
        <v>1.1091E-2</v>
      </c>
      <c r="BI12">
        <v>96.794105529785199</v>
      </c>
      <c r="BJ12">
        <v>5.8687000000000001E-3</v>
      </c>
      <c r="BK12">
        <v>42.541721343994105</v>
      </c>
      <c r="CB12">
        <v>11</v>
      </c>
      <c r="CC12" s="30">
        <v>5.9879E-5</v>
      </c>
      <c r="CD12">
        <v>1.7238E-4</v>
      </c>
      <c r="CE12">
        <v>1.605E-4</v>
      </c>
      <c r="CF12">
        <v>1.5569999999999999E-4</v>
      </c>
      <c r="CG12">
        <v>1.3927000000000001E-4</v>
      </c>
      <c r="CH12">
        <v>1.2951E-4</v>
      </c>
      <c r="CI12">
        <v>1.1834E-4</v>
      </c>
      <c r="CJ12" s="30">
        <v>9.6991999999999996E-5</v>
      </c>
      <c r="CK12" s="30">
        <v>7.4214999999999993E-5</v>
      </c>
      <c r="CL12">
        <v>3.8737999999999999E-4</v>
      </c>
      <c r="CM12" t="s">
        <v>115</v>
      </c>
      <c r="CN12" t="s">
        <v>116</v>
      </c>
      <c r="CO12" t="s">
        <v>117</v>
      </c>
      <c r="CU12">
        <v>11</v>
      </c>
      <c r="CV12">
        <v>1.5762E-4</v>
      </c>
      <c r="CW12">
        <v>2.6970999999999999E-4</v>
      </c>
      <c r="CX12">
        <v>2.6491999999999998E-4</v>
      </c>
      <c r="CY12">
        <v>2.6133999999999999E-4</v>
      </c>
      <c r="CZ12">
        <v>2.5412999999999998E-4</v>
      </c>
      <c r="DA12">
        <v>2.4771E-4</v>
      </c>
      <c r="DB12">
        <v>2.4237E-4</v>
      </c>
      <c r="DC12">
        <v>2.3085E-4</v>
      </c>
      <c r="DD12">
        <v>2.2020000000000001E-4</v>
      </c>
      <c r="DE12">
        <v>2.1000000000000001E-4</v>
      </c>
      <c r="DF12">
        <v>1.8777E-4</v>
      </c>
      <c r="DG12">
        <v>1.6736E-4</v>
      </c>
      <c r="DH12">
        <v>3.6797000000000002E-4</v>
      </c>
    </row>
    <row r="13" spans="1:112" x14ac:dyDescent="0.3">
      <c r="A13">
        <v>13</v>
      </c>
      <c r="B13">
        <v>1.3486E-2</v>
      </c>
      <c r="C13">
        <v>1.0187E-2</v>
      </c>
      <c r="D13">
        <v>1.3682E-2</v>
      </c>
      <c r="E13" s="28">
        <v>1.3745E-2</v>
      </c>
      <c r="F13">
        <v>1.3719E-2</v>
      </c>
      <c r="G13">
        <v>4.4504999999999996E-3</v>
      </c>
      <c r="H13" s="29">
        <v>1.3854E-2</v>
      </c>
      <c r="S13">
        <v>13</v>
      </c>
      <c r="T13">
        <v>2.7628000000000002E-3</v>
      </c>
      <c r="U13">
        <v>7.0271999999999999E-3</v>
      </c>
      <c r="V13">
        <v>6.9832000000000002E-3</v>
      </c>
      <c r="W13">
        <v>6.9610999999999996E-3</v>
      </c>
      <c r="X13">
        <v>6.8082999999999998E-3</v>
      </c>
      <c r="AK13">
        <v>12</v>
      </c>
      <c r="AL13">
        <v>1.2902E-2</v>
      </c>
      <c r="AM13">
        <v>6.463E-3</v>
      </c>
      <c r="AN13">
        <v>6.4339999999999996E-3</v>
      </c>
      <c r="AO13">
        <v>6.3302000000000002E-3</v>
      </c>
      <c r="AP13">
        <v>6.2614000000000003E-3</v>
      </c>
      <c r="AZ13">
        <f t="shared" si="0"/>
        <v>6.4510000000000001E-3</v>
      </c>
      <c r="BC13">
        <v>12</v>
      </c>
      <c r="BD13">
        <f t="shared" si="1"/>
        <v>1.2902E-2</v>
      </c>
      <c r="BE13">
        <v>73.953239440917997</v>
      </c>
      <c r="BF13">
        <f t="shared" si="2"/>
        <v>6.463E-3</v>
      </c>
      <c r="BG13">
        <v>41.983917236328097</v>
      </c>
      <c r="BH13">
        <v>1.1682E-2</v>
      </c>
      <c r="BI13">
        <v>107.463760375977</v>
      </c>
      <c r="BJ13">
        <v>6.3940000000000004E-3</v>
      </c>
      <c r="BK13">
        <v>47.219253540039098</v>
      </c>
      <c r="CB13">
        <v>12</v>
      </c>
      <c r="CC13" s="30">
        <v>6.4863999999999994E-5</v>
      </c>
      <c r="CD13">
        <v>1.8730999999999999E-4</v>
      </c>
      <c r="CE13">
        <v>1.738E-4</v>
      </c>
      <c r="CF13">
        <v>1.6835999999999999E-4</v>
      </c>
      <c r="CG13">
        <v>1.4995000000000001E-4</v>
      </c>
      <c r="CH13">
        <v>1.3941E-4</v>
      </c>
      <c r="CI13">
        <v>1.2760000000000001E-4</v>
      </c>
      <c r="CJ13">
        <v>1.0504E-4</v>
      </c>
      <c r="CK13" s="30">
        <v>8.0668999999999996E-5</v>
      </c>
      <c r="CL13">
        <v>4.2658000000000003E-4</v>
      </c>
      <c r="CM13" t="s">
        <v>118</v>
      </c>
      <c r="CN13" t="s">
        <v>119</v>
      </c>
      <c r="CO13" t="s">
        <v>120</v>
      </c>
      <c r="CU13">
        <v>12</v>
      </c>
      <c r="CV13">
        <v>1.7315000000000001E-4</v>
      </c>
      <c r="CW13">
        <v>2.9639999999999999E-4</v>
      </c>
      <c r="CX13">
        <v>2.9123000000000002E-4</v>
      </c>
      <c r="CY13">
        <v>2.8723000000000003E-4</v>
      </c>
      <c r="CZ13">
        <v>2.7892999999999999E-4</v>
      </c>
      <c r="DA13">
        <v>2.7167000000000001E-4</v>
      </c>
      <c r="DB13">
        <v>2.6588000000000002E-4</v>
      </c>
      <c r="DC13">
        <v>2.5318999999999998E-4</v>
      </c>
      <c r="DD13">
        <v>2.4142E-4</v>
      </c>
      <c r="DE13">
        <v>2.3002999999999999E-4</v>
      </c>
      <c r="DF13">
        <v>2.0578999999999999E-4</v>
      </c>
      <c r="DG13">
        <v>1.8353E-4</v>
      </c>
      <c r="DH13">
        <v>4.0479999999999997E-4</v>
      </c>
    </row>
    <row r="14" spans="1:112" x14ac:dyDescent="0.3">
      <c r="A14">
        <v>14</v>
      </c>
      <c r="B14">
        <v>1.4475E-2</v>
      </c>
      <c r="C14">
        <v>1.0871E-2</v>
      </c>
      <c r="D14">
        <v>1.4648E-2</v>
      </c>
      <c r="E14" s="28">
        <v>1.4682000000000001E-2</v>
      </c>
      <c r="F14">
        <v>1.4648E-2</v>
      </c>
      <c r="G14">
        <v>4.7296999999999999E-3</v>
      </c>
      <c r="H14" s="29">
        <v>1.4803999999999999E-2</v>
      </c>
      <c r="S14">
        <v>14</v>
      </c>
      <c r="T14">
        <v>2.9813000000000001E-3</v>
      </c>
      <c r="U14">
        <v>7.5849999999999997E-3</v>
      </c>
      <c r="V14">
        <v>7.5424000000000003E-3</v>
      </c>
      <c r="W14">
        <v>7.5044999999999999E-3</v>
      </c>
      <c r="X14">
        <v>7.4016999999999998E-3</v>
      </c>
      <c r="AK14">
        <v>13</v>
      </c>
      <c r="AL14">
        <v>1.3892E-2</v>
      </c>
      <c r="AM14">
        <v>7.0086999999999997E-3</v>
      </c>
      <c r="AN14">
        <v>6.9623999999999997E-3</v>
      </c>
      <c r="AO14">
        <v>6.8802000000000004E-3</v>
      </c>
      <c r="AP14">
        <v>6.8082999999999998E-3</v>
      </c>
      <c r="AZ14">
        <f t="shared" si="0"/>
        <v>6.9459999999999999E-3</v>
      </c>
      <c r="BC14">
        <v>13</v>
      </c>
      <c r="BD14">
        <f t="shared" si="1"/>
        <v>1.3892E-2</v>
      </c>
      <c r="BE14">
        <v>84.713294982910199</v>
      </c>
      <c r="BF14">
        <f t="shared" si="2"/>
        <v>7.0086999999999997E-3</v>
      </c>
      <c r="BG14">
        <v>47.374359130859297</v>
      </c>
      <c r="BH14">
        <v>1.2322E-2</v>
      </c>
      <c r="BI14">
        <v>116.441932678223</v>
      </c>
      <c r="BJ14">
        <v>6.9702999999999996E-3</v>
      </c>
      <c r="BK14">
        <v>52.252403259277294</v>
      </c>
      <c r="CB14">
        <v>13</v>
      </c>
      <c r="CC14" s="30">
        <v>6.9907999999999995E-5</v>
      </c>
      <c r="CD14">
        <v>2.0258E-4</v>
      </c>
      <c r="CE14">
        <v>1.8788999999999999E-4</v>
      </c>
      <c r="CF14">
        <v>1.8217E-4</v>
      </c>
      <c r="CG14">
        <v>1.6263000000000001E-4</v>
      </c>
      <c r="CH14">
        <v>1.5113E-4</v>
      </c>
      <c r="CI14">
        <v>1.3815E-4</v>
      </c>
      <c r="CJ14">
        <v>1.1364E-4</v>
      </c>
      <c r="CK14" s="30">
        <v>8.7347000000000002E-5</v>
      </c>
      <c r="CL14">
        <v>4.6527E-4</v>
      </c>
      <c r="CM14" t="s">
        <v>121</v>
      </c>
      <c r="CN14" t="s">
        <v>122</v>
      </c>
      <c r="CO14" t="s">
        <v>123</v>
      </c>
      <c r="CU14">
        <v>13</v>
      </c>
      <c r="CV14">
        <v>1.8995000000000001E-4</v>
      </c>
      <c r="CW14">
        <v>3.2467999999999999E-4</v>
      </c>
      <c r="CX14">
        <v>3.1888000000000001E-4</v>
      </c>
      <c r="CY14">
        <v>3.1452999999999999E-4</v>
      </c>
      <c r="CZ14">
        <v>3.0571999999999999E-4</v>
      </c>
      <c r="DA14">
        <v>2.9836000000000001E-4</v>
      </c>
      <c r="DB14">
        <v>2.9227000000000002E-4</v>
      </c>
      <c r="DC14">
        <v>2.7826000000000001E-4</v>
      </c>
      <c r="DD14">
        <v>2.6561999999999999E-4</v>
      </c>
      <c r="DE14">
        <v>2.5332000000000002E-4</v>
      </c>
      <c r="DF14">
        <v>2.2672999999999999E-4</v>
      </c>
      <c r="DG14">
        <v>2.0185E-4</v>
      </c>
      <c r="DH14">
        <v>4.4297999999999999E-4</v>
      </c>
    </row>
    <row r="15" spans="1:112" x14ac:dyDescent="0.3">
      <c r="A15">
        <v>15</v>
      </c>
      <c r="B15">
        <v>1.5363E-2</v>
      </c>
      <c r="C15">
        <v>1.1495E-2</v>
      </c>
      <c r="D15">
        <v>1.5544000000000001E-2</v>
      </c>
      <c r="E15" s="28">
        <v>1.5576E-2</v>
      </c>
      <c r="F15">
        <v>1.5546000000000001E-2</v>
      </c>
      <c r="G15">
        <v>5.0006E-3</v>
      </c>
      <c r="H15" s="29">
        <v>1.5723999999999998E-2</v>
      </c>
      <c r="S15">
        <v>15</v>
      </c>
      <c r="T15">
        <v>3.1882999999999998E-3</v>
      </c>
      <c r="U15">
        <v>8.1378000000000006E-3</v>
      </c>
      <c r="V15">
        <v>8.0937000000000005E-3</v>
      </c>
      <c r="W15">
        <v>8.0628999999999996E-3</v>
      </c>
      <c r="X15">
        <v>7.8773000000000003E-3</v>
      </c>
      <c r="AK15">
        <v>14</v>
      </c>
      <c r="AL15">
        <v>1.4859000000000001E-2</v>
      </c>
      <c r="AM15">
        <v>7.5737000000000001E-3</v>
      </c>
      <c r="AN15">
        <v>7.5277E-3</v>
      </c>
      <c r="AO15">
        <v>7.4901000000000004E-3</v>
      </c>
      <c r="AP15">
        <v>7.4016999999999998E-3</v>
      </c>
      <c r="AZ15">
        <f t="shared" si="0"/>
        <v>7.4295000000000003E-3</v>
      </c>
      <c r="BC15">
        <v>14</v>
      </c>
      <c r="BD15">
        <f t="shared" si="1"/>
        <v>1.4859000000000001E-2</v>
      </c>
      <c r="BE15">
        <v>94.060066223144503</v>
      </c>
      <c r="BF15">
        <f t="shared" si="2"/>
        <v>7.5737000000000001E-3</v>
      </c>
      <c r="BG15">
        <v>50.831321716308601</v>
      </c>
      <c r="BH15">
        <v>1.3034E-2</v>
      </c>
      <c r="BI15">
        <v>127.503280639648</v>
      </c>
      <c r="BJ15">
        <v>7.5312E-3</v>
      </c>
      <c r="BK15">
        <v>57.151950836181605</v>
      </c>
      <c r="CB15">
        <v>14</v>
      </c>
      <c r="CC15" s="30">
        <v>7.4578000000000003E-5</v>
      </c>
      <c r="CD15">
        <v>2.1725999999999999E-4</v>
      </c>
      <c r="CE15">
        <v>2.0169E-4</v>
      </c>
      <c r="CF15">
        <v>1.9552E-4</v>
      </c>
      <c r="CG15">
        <v>1.7432E-4</v>
      </c>
      <c r="CH15">
        <v>1.6186E-4</v>
      </c>
      <c r="CI15">
        <v>1.4807000000000001E-4</v>
      </c>
      <c r="CJ15">
        <v>1.2213999999999999E-4</v>
      </c>
      <c r="CK15" s="30">
        <v>9.3913999999999996E-5</v>
      </c>
      <c r="CL15">
        <v>5.0449999999999996E-4</v>
      </c>
      <c r="CM15" t="s">
        <v>124</v>
      </c>
      <c r="CN15" t="s">
        <v>125</v>
      </c>
      <c r="CO15" t="s">
        <v>126</v>
      </c>
      <c r="CU15">
        <v>14</v>
      </c>
      <c r="CV15">
        <v>2.0598E-4</v>
      </c>
      <c r="CW15">
        <v>3.5251999999999999E-4</v>
      </c>
      <c r="CX15">
        <v>3.4616999999999997E-4</v>
      </c>
      <c r="CY15">
        <v>3.4148000000000002E-4</v>
      </c>
      <c r="CZ15">
        <v>3.3190999999999998E-4</v>
      </c>
      <c r="DA15">
        <v>3.2352999999999999E-4</v>
      </c>
      <c r="DB15">
        <v>3.1687000000000002E-4</v>
      </c>
      <c r="DC15">
        <v>3.0204E-4</v>
      </c>
      <c r="DD15">
        <v>2.8849000000000002E-4</v>
      </c>
      <c r="DE15">
        <v>2.7525999999999999E-4</v>
      </c>
      <c r="DF15">
        <v>2.4665000000000001E-4</v>
      </c>
      <c r="DG15">
        <v>2.1943E-4</v>
      </c>
      <c r="DH15">
        <v>4.7825999999999999E-4</v>
      </c>
    </row>
    <row r="16" spans="1:112" x14ac:dyDescent="0.3">
      <c r="E16" s="28"/>
      <c r="AK16">
        <v>15</v>
      </c>
      <c r="AL16">
        <v>1.5768999999999998E-2</v>
      </c>
      <c r="AM16">
        <v>8.1238999999999999E-3</v>
      </c>
      <c r="AN16">
        <v>8.0686000000000004E-3</v>
      </c>
      <c r="AO16">
        <v>7.9401999999999997E-3</v>
      </c>
      <c r="AP16">
        <v>7.8773000000000003E-3</v>
      </c>
      <c r="AZ16">
        <f t="shared" si="0"/>
        <v>7.8844999999999991E-3</v>
      </c>
      <c r="BC16">
        <v>15</v>
      </c>
      <c r="BD16">
        <f t="shared" si="1"/>
        <v>1.5768999999999998E-2</v>
      </c>
      <c r="BE16">
        <v>103.67086029052599</v>
      </c>
      <c r="BF16">
        <f t="shared" si="2"/>
        <v>8.1238999999999999E-3</v>
      </c>
      <c r="BG16">
        <v>56.151523590087898</v>
      </c>
      <c r="BH16">
        <v>1.3649E-2</v>
      </c>
      <c r="BI16">
        <v>136.56259155273401</v>
      </c>
      <c r="BJ16">
        <v>8.0703000000000007E-3</v>
      </c>
      <c r="BK16">
        <v>61.982063293456996</v>
      </c>
      <c r="CB16">
        <v>15</v>
      </c>
      <c r="CC16" s="30">
        <v>7.9049999999999997E-5</v>
      </c>
      <c r="CD16">
        <v>2.3169999999999999E-4</v>
      </c>
      <c r="CE16">
        <v>2.1505E-4</v>
      </c>
      <c r="CF16">
        <v>2.0845999999999999E-4</v>
      </c>
      <c r="CG16">
        <v>1.8569999999999999E-4</v>
      </c>
      <c r="CH16">
        <v>1.7264E-4</v>
      </c>
      <c r="CI16">
        <v>1.5799999999999999E-4</v>
      </c>
      <c r="CJ16">
        <v>1.2997E-4</v>
      </c>
      <c r="CK16">
        <v>1.0004E-4</v>
      </c>
      <c r="CL16">
        <v>5.4301999999999996E-4</v>
      </c>
      <c r="CM16" t="s">
        <v>127</v>
      </c>
      <c r="CN16" t="s">
        <v>128</v>
      </c>
      <c r="CO16" t="s">
        <v>129</v>
      </c>
      <c r="CU16">
        <v>15</v>
      </c>
      <c r="CV16">
        <v>2.2157000000000001E-4</v>
      </c>
      <c r="CW16">
        <v>3.7953999999999999E-4</v>
      </c>
      <c r="CX16">
        <v>3.7290000000000001E-4</v>
      </c>
      <c r="CY16">
        <v>3.6768E-4</v>
      </c>
      <c r="CZ16">
        <v>3.5732E-4</v>
      </c>
      <c r="DA16">
        <v>3.4866999999999998E-4</v>
      </c>
      <c r="DB16">
        <v>3.4158000000000002E-4</v>
      </c>
      <c r="DC16">
        <v>3.2549E-4</v>
      </c>
      <c r="DD16">
        <v>3.1065999999999998E-4</v>
      </c>
      <c r="DE16">
        <v>2.9594000000000002E-4</v>
      </c>
      <c r="DF16">
        <v>2.6475000000000001E-4</v>
      </c>
      <c r="DG16">
        <v>2.3525999999999999E-4</v>
      </c>
      <c r="DH16">
        <v>5.1411999999999996E-4</v>
      </c>
    </row>
    <row r="17" spans="19:112" x14ac:dyDescent="0.3">
      <c r="S17">
        <v>16</v>
      </c>
      <c r="T17">
        <v>3.4020999999999999E-3</v>
      </c>
      <c r="U17">
        <v>8.6881000000000007E-3</v>
      </c>
      <c r="V17">
        <v>8.6406999999999994E-3</v>
      </c>
      <c r="W17">
        <v>8.6029000000000001E-3</v>
      </c>
      <c r="X17">
        <v>8.4291000000000001E-3</v>
      </c>
      <c r="CB17">
        <v>16</v>
      </c>
      <c r="CC17" s="30">
        <v>8.2385000000000005E-5</v>
      </c>
      <c r="CD17">
        <v>2.4454000000000001E-4</v>
      </c>
      <c r="CE17">
        <v>2.2683999999999999E-4</v>
      </c>
      <c r="CF17">
        <v>2.1999000000000001E-4</v>
      </c>
      <c r="CG17">
        <v>1.9619E-4</v>
      </c>
      <c r="CH17">
        <v>1.8212E-4</v>
      </c>
      <c r="CI17">
        <v>1.6656E-4</v>
      </c>
      <c r="CJ17">
        <v>1.3732999999999999E-4</v>
      </c>
      <c r="CK17">
        <v>1.0569999999999999E-4</v>
      </c>
      <c r="CL17">
        <v>5.8250999999999995E-4</v>
      </c>
      <c r="CM17" t="s">
        <v>130</v>
      </c>
      <c r="CN17" t="s">
        <v>131</v>
      </c>
      <c r="CO17" t="s">
        <v>132</v>
      </c>
      <c r="CU17">
        <v>16</v>
      </c>
      <c r="CV17">
        <v>2.3724999999999999E-4</v>
      </c>
      <c r="CW17">
        <v>4.0582999999999998E-4</v>
      </c>
      <c r="CX17">
        <v>3.9854000000000002E-4</v>
      </c>
      <c r="CY17">
        <v>3.9311000000000001E-4</v>
      </c>
      <c r="CZ17">
        <v>3.8212000000000001E-4</v>
      </c>
      <c r="DA17">
        <v>3.7259000000000001E-4</v>
      </c>
      <c r="DB17">
        <v>3.6477999999999999E-4</v>
      </c>
      <c r="DC17">
        <v>3.4744000000000002E-4</v>
      </c>
      <c r="DD17">
        <v>3.3138999999999998E-4</v>
      </c>
      <c r="DE17">
        <v>3.1576999999999999E-4</v>
      </c>
      <c r="DF17">
        <v>2.8250999999999998E-4</v>
      </c>
      <c r="DG17">
        <v>2.5153000000000003E-4</v>
      </c>
      <c r="DH17">
        <v>5.5593000000000005E-4</v>
      </c>
    </row>
    <row r="18" spans="19:112" x14ac:dyDescent="0.3">
      <c r="S18">
        <v>17</v>
      </c>
      <c r="T18">
        <v>3.6143E-3</v>
      </c>
      <c r="U18">
        <v>9.2218000000000005E-3</v>
      </c>
      <c r="V18">
        <v>9.1649999999999995E-3</v>
      </c>
      <c r="W18">
        <v>9.1295999999999999E-3</v>
      </c>
      <c r="X18">
        <v>8.9785000000000004E-3</v>
      </c>
      <c r="CB18">
        <v>17</v>
      </c>
      <c r="CC18" s="30">
        <v>8.3244000000000005E-5</v>
      </c>
      <c r="CD18">
        <v>2.5503E-4</v>
      </c>
      <c r="CE18">
        <v>2.3662999999999999E-4</v>
      </c>
      <c r="CF18">
        <v>2.2944E-4</v>
      </c>
      <c r="CG18">
        <v>2.0489E-4</v>
      </c>
      <c r="CH18">
        <v>1.9029999999999999E-4</v>
      </c>
      <c r="CI18">
        <v>1.7389E-4</v>
      </c>
      <c r="CJ18">
        <v>1.4286E-4</v>
      </c>
      <c r="CK18">
        <v>1.102E-4</v>
      </c>
      <c r="CL18">
        <v>6.2657000000000001E-4</v>
      </c>
      <c r="CM18" t="s">
        <v>133</v>
      </c>
      <c r="CN18" t="s">
        <v>134</v>
      </c>
      <c r="CO18" t="s">
        <v>135</v>
      </c>
      <c r="CU18">
        <v>17</v>
      </c>
      <c r="CV18">
        <v>2.5256999999999998E-4</v>
      </c>
      <c r="CW18">
        <v>4.3244000000000003E-4</v>
      </c>
      <c r="CX18">
        <v>4.2480000000000003E-4</v>
      </c>
      <c r="CY18">
        <v>4.1895000000000002E-4</v>
      </c>
      <c r="CZ18">
        <v>4.0715E-4</v>
      </c>
      <c r="DA18">
        <v>3.9706000000000002E-4</v>
      </c>
      <c r="DB18">
        <v>3.8885999999999999E-4</v>
      </c>
      <c r="DC18">
        <v>3.7052999999999999E-4</v>
      </c>
      <c r="DD18">
        <v>3.5375000000000001E-4</v>
      </c>
      <c r="DE18">
        <v>3.3645000000000002E-4</v>
      </c>
      <c r="DF18">
        <v>3.0085000000000002E-4</v>
      </c>
      <c r="DG18">
        <v>2.6753999999999998E-4</v>
      </c>
      <c r="DH18">
        <v>5.9077999999999995E-4</v>
      </c>
    </row>
    <row r="19" spans="19:112" x14ac:dyDescent="0.3">
      <c r="S19">
        <v>18</v>
      </c>
      <c r="T19">
        <v>3.8314E-3</v>
      </c>
      <c r="U19">
        <v>9.7923000000000003E-3</v>
      </c>
      <c r="V19">
        <v>9.7301000000000002E-3</v>
      </c>
      <c r="W19">
        <v>9.7026000000000005E-3</v>
      </c>
      <c r="X19">
        <v>9.5358000000000005E-3</v>
      </c>
      <c r="CB19">
        <v>18</v>
      </c>
      <c r="CC19" s="30">
        <v>8.4744E-5</v>
      </c>
      <c r="CD19">
        <v>2.6498E-4</v>
      </c>
      <c r="CE19">
        <v>2.4594999999999999E-4</v>
      </c>
      <c r="CF19">
        <v>2.3854E-4</v>
      </c>
      <c r="CG19">
        <v>2.1288000000000001E-4</v>
      </c>
      <c r="CH19">
        <v>1.9780000000000001E-4</v>
      </c>
      <c r="CI19">
        <v>1.8087999999999999E-4</v>
      </c>
      <c r="CJ19">
        <v>1.4886000000000001E-4</v>
      </c>
      <c r="CK19">
        <v>1.1453E-4</v>
      </c>
      <c r="CL19">
        <v>6.6450999999999999E-4</v>
      </c>
      <c r="CM19" t="s">
        <v>136</v>
      </c>
      <c r="CN19" t="s">
        <v>137</v>
      </c>
      <c r="CO19" t="s">
        <v>138</v>
      </c>
      <c r="CU19">
        <v>18</v>
      </c>
      <c r="CV19">
        <v>2.7057999999999997E-4</v>
      </c>
      <c r="CW19">
        <v>4.6282000000000002E-4</v>
      </c>
      <c r="CX19">
        <v>4.5469E-4</v>
      </c>
      <c r="CY19">
        <v>4.4855999999999997E-4</v>
      </c>
      <c r="CZ19">
        <v>4.3606999999999999E-4</v>
      </c>
      <c r="DA19">
        <v>4.2527999999999999E-4</v>
      </c>
      <c r="DB19">
        <v>4.1643000000000002E-4</v>
      </c>
      <c r="DC19">
        <v>3.9638E-4</v>
      </c>
      <c r="DD19">
        <v>3.7792000000000001E-4</v>
      </c>
      <c r="DE19">
        <v>3.6016999999999999E-4</v>
      </c>
      <c r="DF19">
        <v>3.2253000000000002E-4</v>
      </c>
      <c r="DG19">
        <v>2.8729E-4</v>
      </c>
      <c r="DH19">
        <v>6.2883999999999998E-4</v>
      </c>
    </row>
    <row r="20" spans="19:112" x14ac:dyDescent="0.3">
      <c r="S20">
        <v>19</v>
      </c>
      <c r="T20">
        <v>4.0533000000000001E-3</v>
      </c>
      <c r="U20">
        <v>1.0338E-2</v>
      </c>
      <c r="V20">
        <v>1.0277E-2</v>
      </c>
      <c r="W20">
        <v>1.0260999999999999E-2</v>
      </c>
      <c r="X20">
        <v>1.0062E-2</v>
      </c>
      <c r="CB20">
        <v>19</v>
      </c>
      <c r="CC20" s="30">
        <v>8.6484999999999996E-5</v>
      </c>
      <c r="CD20">
        <v>2.7515999999999999E-4</v>
      </c>
      <c r="CE20">
        <v>2.5558999999999998E-4</v>
      </c>
      <c r="CF20">
        <v>2.4778000000000002E-4</v>
      </c>
      <c r="CG20">
        <v>2.208E-4</v>
      </c>
      <c r="CH20">
        <v>2.0535E-4</v>
      </c>
      <c r="CI20">
        <v>1.8803E-4</v>
      </c>
      <c r="CJ20">
        <v>1.5431E-4</v>
      </c>
      <c r="CK20">
        <v>1.1851E-4</v>
      </c>
      <c r="CL20">
        <v>7.0003000000000003E-4</v>
      </c>
      <c r="CM20" t="s">
        <v>139</v>
      </c>
      <c r="CN20" t="s">
        <v>140</v>
      </c>
      <c r="CO20" t="s">
        <v>141</v>
      </c>
      <c r="CU20">
        <v>19</v>
      </c>
      <c r="CV20">
        <v>2.8590000000000001E-4</v>
      </c>
      <c r="CW20">
        <v>4.8897999999999997E-4</v>
      </c>
      <c r="CX20">
        <v>4.8056999999999999E-4</v>
      </c>
      <c r="CY20">
        <v>4.7406E-4</v>
      </c>
      <c r="CZ20">
        <v>4.6054000000000001E-4</v>
      </c>
      <c r="DA20">
        <v>4.4893999999999999E-4</v>
      </c>
      <c r="DB20">
        <v>4.3965999999999997E-4</v>
      </c>
      <c r="DC20">
        <v>4.1867E-4</v>
      </c>
      <c r="DD20">
        <v>3.9953999999999999E-4</v>
      </c>
      <c r="DE20">
        <v>3.8068999999999999E-4</v>
      </c>
      <c r="DF20">
        <v>3.4047E-4</v>
      </c>
      <c r="DG20">
        <v>3.0290999999999998E-4</v>
      </c>
      <c r="DH20">
        <v>6.6918000000000001E-4</v>
      </c>
    </row>
    <row r="21" spans="19:112" x14ac:dyDescent="0.3">
      <c r="S21">
        <v>20</v>
      </c>
      <c r="T21">
        <v>4.2791000000000001E-3</v>
      </c>
      <c r="U21">
        <v>1.0902E-2</v>
      </c>
      <c r="V21">
        <v>1.0855E-2</v>
      </c>
      <c r="W21">
        <v>1.0822999999999999E-2</v>
      </c>
      <c r="X21">
        <v>1.0684000000000001E-2</v>
      </c>
      <c r="CB21">
        <v>20</v>
      </c>
      <c r="CC21" s="30">
        <v>8.7414E-5</v>
      </c>
      <c r="CD21">
        <v>2.8378000000000002E-4</v>
      </c>
      <c r="CE21">
        <v>2.6354999999999998E-4</v>
      </c>
      <c r="CF21">
        <v>2.5552000000000002E-4</v>
      </c>
      <c r="CG21">
        <v>2.2796000000000001E-4</v>
      </c>
      <c r="CH21">
        <v>2.1175E-4</v>
      </c>
      <c r="CI21">
        <v>1.9327E-4</v>
      </c>
      <c r="CJ21">
        <v>1.5878999999999999E-4</v>
      </c>
      <c r="CK21">
        <v>1.2240999999999999E-4</v>
      </c>
      <c r="CL21">
        <v>7.3950999999999997E-4</v>
      </c>
      <c r="CM21" t="s">
        <v>142</v>
      </c>
      <c r="CN21" t="s">
        <v>143</v>
      </c>
      <c r="CO21" t="s">
        <v>144</v>
      </c>
      <c r="CU21">
        <v>20</v>
      </c>
      <c r="CV21">
        <v>3.0248999999999999E-4</v>
      </c>
      <c r="CW21">
        <v>5.1734000000000003E-4</v>
      </c>
      <c r="CX21">
        <v>5.0816000000000001E-4</v>
      </c>
      <c r="CY21">
        <v>5.0124000000000002E-4</v>
      </c>
      <c r="CZ21">
        <v>4.8689000000000002E-4</v>
      </c>
      <c r="DA21">
        <v>4.7448E-4</v>
      </c>
      <c r="DB21">
        <v>4.6472000000000001E-4</v>
      </c>
      <c r="DC21">
        <v>4.4262000000000001E-4</v>
      </c>
      <c r="DD21">
        <v>4.2265E-4</v>
      </c>
      <c r="DE21">
        <v>4.0266999999999999E-4</v>
      </c>
      <c r="DF21">
        <v>3.6038999999999998E-4</v>
      </c>
      <c r="DG21">
        <v>3.2032000000000002E-4</v>
      </c>
      <c r="DH21">
        <v>7.0403999999999996E-4</v>
      </c>
    </row>
    <row r="22" spans="19:112" x14ac:dyDescent="0.3">
      <c r="S22">
        <v>21</v>
      </c>
      <c r="T22">
        <v>4.4793000000000003E-3</v>
      </c>
      <c r="U22">
        <v>1.1440000000000001E-2</v>
      </c>
      <c r="V22">
        <v>1.1398E-2</v>
      </c>
      <c r="W22">
        <v>1.1357000000000001E-2</v>
      </c>
      <c r="X22">
        <v>1.1146E-2</v>
      </c>
      <c r="CB22">
        <v>21</v>
      </c>
      <c r="CC22" s="30">
        <v>8.8060999999999996E-5</v>
      </c>
      <c r="CD22">
        <v>2.9095E-4</v>
      </c>
      <c r="CE22">
        <v>2.7029000000000002E-4</v>
      </c>
      <c r="CF22">
        <v>2.6209999999999997E-4</v>
      </c>
      <c r="CG22">
        <v>2.3347999999999999E-4</v>
      </c>
      <c r="CH22">
        <v>2.1694999999999999E-4</v>
      </c>
      <c r="CI22">
        <v>1.9858000000000001E-4</v>
      </c>
      <c r="CJ22">
        <v>1.6349999999999999E-4</v>
      </c>
      <c r="CK22">
        <v>1.2566000000000001E-4</v>
      </c>
      <c r="CL22">
        <v>7.7976E-4</v>
      </c>
      <c r="CM22" t="s">
        <v>145</v>
      </c>
      <c r="CN22" t="s">
        <v>146</v>
      </c>
      <c r="CO22" t="s">
        <v>147</v>
      </c>
      <c r="CU22">
        <v>21</v>
      </c>
      <c r="CV22">
        <v>3.1796999999999999E-4</v>
      </c>
      <c r="CW22">
        <v>5.4429000000000001E-4</v>
      </c>
      <c r="CX22">
        <v>5.3510999999999999E-4</v>
      </c>
      <c r="CY22">
        <v>5.2791000000000003E-4</v>
      </c>
      <c r="CZ22">
        <v>5.1294000000000003E-4</v>
      </c>
      <c r="DA22">
        <v>5.0033E-4</v>
      </c>
      <c r="DB22">
        <v>4.9008000000000005E-4</v>
      </c>
      <c r="DC22">
        <v>4.6605000000000003E-4</v>
      </c>
      <c r="DD22">
        <v>4.4483000000000001E-4</v>
      </c>
      <c r="DE22">
        <v>4.2384999999999998E-4</v>
      </c>
      <c r="DF22">
        <v>3.7913999999999998E-4</v>
      </c>
      <c r="DG22">
        <v>3.3693999999999998E-4</v>
      </c>
      <c r="DH22">
        <v>7.3844999999999998E-4</v>
      </c>
    </row>
    <row r="23" spans="19:112" x14ac:dyDescent="0.3">
      <c r="S23">
        <v>22</v>
      </c>
      <c r="T23">
        <v>4.6978999999999996E-3</v>
      </c>
      <c r="U23">
        <v>1.1996E-2</v>
      </c>
      <c r="V23">
        <v>1.1944E-2</v>
      </c>
      <c r="W23">
        <v>1.1892E-2</v>
      </c>
      <c r="X23">
        <v>1.1709000000000001E-2</v>
      </c>
      <c r="CB23">
        <v>22</v>
      </c>
      <c r="CC23" s="30">
        <v>8.9209000000000006E-5</v>
      </c>
      <c r="CD23">
        <v>2.9913999999999999E-4</v>
      </c>
      <c r="CE23">
        <v>2.7774000000000001E-4</v>
      </c>
      <c r="CF23">
        <v>2.6927E-4</v>
      </c>
      <c r="CG23">
        <v>2.4020000000000001E-4</v>
      </c>
      <c r="CH23">
        <v>2.2330000000000001E-4</v>
      </c>
      <c r="CI23">
        <v>2.0422999999999999E-4</v>
      </c>
      <c r="CJ23">
        <v>1.6799E-4</v>
      </c>
      <c r="CK23">
        <v>1.2899E-4</v>
      </c>
      <c r="CL23">
        <v>8.1780000000000004E-4</v>
      </c>
      <c r="CU23">
        <v>22</v>
      </c>
      <c r="CV23">
        <v>3.3467000000000002E-4</v>
      </c>
      <c r="CW23">
        <v>5.7348999999999996E-4</v>
      </c>
      <c r="CX23">
        <v>5.6362999999999997E-4</v>
      </c>
      <c r="CY23">
        <v>5.5590999999999995E-4</v>
      </c>
      <c r="CZ23">
        <v>5.3987000000000002E-4</v>
      </c>
      <c r="DA23">
        <v>5.2632999999999998E-4</v>
      </c>
      <c r="DB23">
        <v>5.1544000000000004E-4</v>
      </c>
      <c r="DC23">
        <v>4.9089999999999995E-4</v>
      </c>
      <c r="DD23">
        <v>4.6796000000000001E-4</v>
      </c>
      <c r="DE23">
        <v>4.4592999999999998E-4</v>
      </c>
      <c r="DF23">
        <v>3.9887000000000001E-4</v>
      </c>
      <c r="DG23">
        <v>3.5472999999999999E-4</v>
      </c>
      <c r="DH23">
        <v>7.8675999999999996E-4</v>
      </c>
    </row>
    <row r="24" spans="19:112" x14ac:dyDescent="0.3">
      <c r="S24">
        <v>23</v>
      </c>
      <c r="T24">
        <v>4.9145999999999999E-3</v>
      </c>
      <c r="U24">
        <v>1.2564000000000001E-2</v>
      </c>
      <c r="V24">
        <v>1.2507000000000001E-2</v>
      </c>
      <c r="W24">
        <v>1.2463999999999999E-2</v>
      </c>
      <c r="X24">
        <v>1.2290000000000001E-2</v>
      </c>
      <c r="CB24">
        <v>23</v>
      </c>
      <c r="CC24" s="30">
        <v>9.0418000000000001E-5</v>
      </c>
      <c r="CD24">
        <v>3.0749E-4</v>
      </c>
      <c r="CE24">
        <v>2.8581E-4</v>
      </c>
      <c r="CF24">
        <v>2.7720000000000002E-4</v>
      </c>
      <c r="CG24">
        <v>2.4736000000000002E-4</v>
      </c>
      <c r="CH24">
        <v>2.2969E-4</v>
      </c>
      <c r="CI24">
        <v>2.0971999999999999E-4</v>
      </c>
      <c r="CJ24">
        <v>1.7285999999999999E-4</v>
      </c>
      <c r="CK24">
        <v>1.3303999999999999E-4</v>
      </c>
      <c r="CL24">
        <v>8.5368E-4</v>
      </c>
      <c r="CU24">
        <v>23</v>
      </c>
      <c r="CV24">
        <v>3.5057000000000003E-4</v>
      </c>
      <c r="CW24">
        <v>6.0028000000000002E-4</v>
      </c>
      <c r="CX24">
        <v>5.8962999999999995E-4</v>
      </c>
      <c r="CY24">
        <v>5.8146999999999995E-4</v>
      </c>
      <c r="CZ24">
        <v>5.6481000000000001E-4</v>
      </c>
      <c r="DA24">
        <v>5.5068000000000001E-4</v>
      </c>
      <c r="DB24">
        <v>5.3941999999999998E-4</v>
      </c>
      <c r="DC24">
        <v>5.1393999999999995E-4</v>
      </c>
      <c r="DD24">
        <v>4.9005000000000001E-4</v>
      </c>
      <c r="DE24">
        <v>4.6695999999999999E-4</v>
      </c>
      <c r="DF24">
        <v>4.1785999999999999E-4</v>
      </c>
      <c r="DG24">
        <v>3.7176E-4</v>
      </c>
      <c r="DH24">
        <v>8.2238999999999999E-4</v>
      </c>
    </row>
    <row r="25" spans="19:112" x14ac:dyDescent="0.3">
      <c r="S25">
        <v>24</v>
      </c>
      <c r="T25">
        <v>5.1168000000000003E-3</v>
      </c>
      <c r="U25">
        <v>1.3110999999999999E-2</v>
      </c>
      <c r="V25">
        <v>1.304E-2</v>
      </c>
      <c r="W25">
        <v>1.3001E-2</v>
      </c>
      <c r="X25">
        <v>1.2801E-2</v>
      </c>
      <c r="CB25">
        <v>24</v>
      </c>
      <c r="CC25" s="30">
        <v>9.1741000000000001E-5</v>
      </c>
      <c r="CD25">
        <v>3.1619999999999999E-4</v>
      </c>
      <c r="CE25">
        <v>2.9386000000000001E-4</v>
      </c>
      <c r="CF25">
        <v>2.8490999999999998E-4</v>
      </c>
      <c r="CG25">
        <v>2.5384000000000002E-4</v>
      </c>
      <c r="CH25">
        <v>2.3578E-4</v>
      </c>
      <c r="CI25">
        <v>2.1573E-4</v>
      </c>
      <c r="CJ25">
        <v>1.7749000000000001E-4</v>
      </c>
      <c r="CK25">
        <v>1.3638999999999999E-4</v>
      </c>
      <c r="CL25">
        <v>8.9373000000000002E-4</v>
      </c>
      <c r="CU25">
        <v>24</v>
      </c>
      <c r="CV25">
        <v>3.6676999999999999E-4</v>
      </c>
      <c r="CW25">
        <v>6.2839999999999999E-4</v>
      </c>
      <c r="CX25">
        <v>6.1739E-4</v>
      </c>
      <c r="CY25">
        <v>6.0888999999999995E-4</v>
      </c>
      <c r="CZ25">
        <v>5.9157000000000003E-4</v>
      </c>
      <c r="DA25">
        <v>5.7697E-4</v>
      </c>
      <c r="DB25">
        <v>5.6515999999999999E-4</v>
      </c>
      <c r="DC25">
        <v>5.3837000000000004E-4</v>
      </c>
      <c r="DD25">
        <v>5.1334000000000004E-4</v>
      </c>
      <c r="DE25">
        <v>4.8908000000000003E-4</v>
      </c>
      <c r="DF25">
        <v>4.3766999999999998E-4</v>
      </c>
      <c r="DG25">
        <v>3.8928999999999998E-4</v>
      </c>
      <c r="DH25">
        <v>8.5983999999999995E-4</v>
      </c>
    </row>
    <row r="26" spans="19:112" x14ac:dyDescent="0.3">
      <c r="S26">
        <v>25</v>
      </c>
      <c r="T26">
        <v>5.3388999999999997E-3</v>
      </c>
      <c r="U26">
        <v>1.3683000000000001E-2</v>
      </c>
      <c r="V26">
        <v>1.3594E-2</v>
      </c>
      <c r="W26">
        <v>1.3573E-2</v>
      </c>
      <c r="X26">
        <v>1.3361E-2</v>
      </c>
      <c r="CB26">
        <v>25</v>
      </c>
      <c r="CC26" s="30">
        <v>9.2837999999999994E-5</v>
      </c>
      <c r="CD26">
        <v>3.2398000000000003E-4</v>
      </c>
      <c r="CE26">
        <v>3.0091999999999999E-4</v>
      </c>
      <c r="CF26">
        <v>2.9174000000000002E-4</v>
      </c>
      <c r="CG26">
        <v>2.6025000000000001E-4</v>
      </c>
      <c r="CH26">
        <v>2.4211E-4</v>
      </c>
      <c r="CI26">
        <v>2.2167000000000001E-4</v>
      </c>
      <c r="CJ26">
        <v>1.8220000000000001E-4</v>
      </c>
      <c r="CK26">
        <v>1.4012000000000001E-4</v>
      </c>
      <c r="CL26">
        <v>9.3358999999999998E-4</v>
      </c>
      <c r="CU26">
        <v>25</v>
      </c>
      <c r="CV26">
        <v>3.8359000000000001E-4</v>
      </c>
      <c r="CW26">
        <v>6.5722999999999997E-4</v>
      </c>
      <c r="CX26">
        <v>6.4561000000000002E-4</v>
      </c>
      <c r="CY26">
        <v>6.3652999999999995E-4</v>
      </c>
      <c r="CZ26">
        <v>6.1846999999999998E-4</v>
      </c>
      <c r="DA26">
        <v>6.0351999999999997E-4</v>
      </c>
      <c r="DB26">
        <v>5.9121E-4</v>
      </c>
      <c r="DC26">
        <v>5.6263999999999999E-4</v>
      </c>
      <c r="DD26">
        <v>5.3664999999999995E-4</v>
      </c>
      <c r="DE26">
        <v>5.1108999999999996E-4</v>
      </c>
      <c r="DF26">
        <v>4.5707000000000001E-4</v>
      </c>
      <c r="DG26">
        <v>4.0586000000000002E-4</v>
      </c>
      <c r="DH26">
        <v>9.0050999999999998E-4</v>
      </c>
    </row>
    <row r="27" spans="19:112" x14ac:dyDescent="0.3">
      <c r="S27">
        <v>26</v>
      </c>
      <c r="T27">
        <v>5.5526999999999998E-3</v>
      </c>
      <c r="U27">
        <v>1.4233000000000001E-2</v>
      </c>
      <c r="V27">
        <v>1.4165000000000001E-2</v>
      </c>
      <c r="W27">
        <v>1.4111E-2</v>
      </c>
      <c r="X27">
        <v>1.392E-2</v>
      </c>
      <c r="CB27">
        <v>26</v>
      </c>
      <c r="CC27" s="30">
        <v>9.4239000000000004E-5</v>
      </c>
      <c r="CD27">
        <v>3.3358999999999998E-4</v>
      </c>
      <c r="CE27">
        <v>3.1024999999999998E-4</v>
      </c>
      <c r="CF27">
        <v>3.0093999999999997E-4</v>
      </c>
      <c r="CG27">
        <v>2.6861000000000002E-4</v>
      </c>
      <c r="CH27">
        <v>2.4949E-4</v>
      </c>
      <c r="CI27">
        <v>2.2770000000000001E-4</v>
      </c>
      <c r="CJ27">
        <v>1.8704999999999999E-4</v>
      </c>
      <c r="CK27">
        <v>1.4433999999999999E-4</v>
      </c>
      <c r="CL27">
        <v>9.7656999999999996E-4</v>
      </c>
      <c r="CU27">
        <v>26</v>
      </c>
      <c r="CV27">
        <v>4.0013000000000001E-4</v>
      </c>
      <c r="CW27">
        <v>6.8533999999999999E-4</v>
      </c>
      <c r="CX27">
        <v>6.7334000000000003E-4</v>
      </c>
      <c r="CY27">
        <v>6.6408000000000005E-4</v>
      </c>
      <c r="CZ27">
        <v>6.4513999999999999E-4</v>
      </c>
      <c r="DA27">
        <v>6.2892000000000004E-4</v>
      </c>
      <c r="DB27">
        <v>6.1598000000000002E-4</v>
      </c>
      <c r="DC27">
        <v>5.8682000000000005E-4</v>
      </c>
      <c r="DD27">
        <v>5.5997999999999996E-4</v>
      </c>
      <c r="DE27">
        <v>5.3344000000000004E-4</v>
      </c>
      <c r="DF27">
        <v>4.7729000000000001E-4</v>
      </c>
      <c r="DG27">
        <v>4.2443E-4</v>
      </c>
      <c r="DH27">
        <v>9.4047E-4</v>
      </c>
    </row>
    <row r="28" spans="19:112" x14ac:dyDescent="0.3">
      <c r="S28">
        <v>27</v>
      </c>
      <c r="T28">
        <v>5.7724999999999999E-3</v>
      </c>
      <c r="U28">
        <v>1.4767000000000001E-2</v>
      </c>
      <c r="V28">
        <v>1.4710000000000001E-2</v>
      </c>
      <c r="W28">
        <v>1.4664999999999999E-2</v>
      </c>
      <c r="X28">
        <v>1.4413E-2</v>
      </c>
      <c r="CB28">
        <v>27</v>
      </c>
      <c r="CC28" s="30">
        <v>9.5674000000000006E-5</v>
      </c>
      <c r="CD28">
        <v>3.4215999999999999E-4</v>
      </c>
      <c r="CE28">
        <v>3.1839999999999999E-4</v>
      </c>
      <c r="CF28">
        <v>3.0881000000000002E-4</v>
      </c>
      <c r="CG28">
        <v>2.7505999999999999E-4</v>
      </c>
      <c r="CH28">
        <v>2.5554000000000001E-4</v>
      </c>
      <c r="CI28">
        <v>2.3379E-4</v>
      </c>
      <c r="CJ28">
        <v>1.9201E-4</v>
      </c>
      <c r="CK28">
        <v>1.4789E-4</v>
      </c>
      <c r="CL28">
        <v>1.0129E-3</v>
      </c>
      <c r="CU28">
        <v>27</v>
      </c>
      <c r="CV28">
        <v>4.1601000000000002E-4</v>
      </c>
      <c r="CW28">
        <v>7.1226000000000004E-4</v>
      </c>
      <c r="CX28">
        <v>6.9956E-4</v>
      </c>
      <c r="CY28">
        <v>6.8973999999999999E-4</v>
      </c>
      <c r="CZ28">
        <v>6.7024999999999995E-4</v>
      </c>
      <c r="DA28">
        <v>6.5404000000000005E-4</v>
      </c>
      <c r="DB28">
        <v>6.4066999999999998E-4</v>
      </c>
      <c r="DC28">
        <v>6.0974E-4</v>
      </c>
      <c r="DD28">
        <v>5.8146999999999995E-4</v>
      </c>
      <c r="DE28">
        <v>5.5418999999999998E-4</v>
      </c>
      <c r="DF28">
        <v>4.9571000000000001E-4</v>
      </c>
      <c r="DG28">
        <v>4.4024999999999999E-4</v>
      </c>
      <c r="DH28">
        <v>9.7689999999999995E-4</v>
      </c>
    </row>
    <row r="29" spans="19:112" x14ac:dyDescent="0.3">
      <c r="S29">
        <v>28</v>
      </c>
      <c r="T29">
        <v>5.9886000000000002E-3</v>
      </c>
      <c r="U29">
        <v>1.5327E-2</v>
      </c>
      <c r="V29">
        <v>1.5273E-2</v>
      </c>
      <c r="W29">
        <v>1.5217E-2</v>
      </c>
      <c r="X29">
        <v>1.4997999999999999E-2</v>
      </c>
      <c r="CB29">
        <v>28</v>
      </c>
      <c r="CC29" s="30">
        <v>9.7916000000000002E-5</v>
      </c>
      <c r="CD29">
        <v>3.5125E-4</v>
      </c>
      <c r="CE29">
        <v>3.2639000000000002E-4</v>
      </c>
      <c r="CF29">
        <v>3.1647000000000001E-4</v>
      </c>
      <c r="CG29">
        <v>2.8232000000000002E-4</v>
      </c>
      <c r="CH29">
        <v>2.6248999999999999E-4</v>
      </c>
      <c r="CI29">
        <v>2.4012E-4</v>
      </c>
      <c r="CJ29">
        <v>1.9717000000000001E-4</v>
      </c>
      <c r="CK29">
        <v>1.5181E-4</v>
      </c>
      <c r="CL29">
        <v>1.0508E-3</v>
      </c>
      <c r="CU29">
        <v>28</v>
      </c>
      <c r="CV29">
        <v>4.3234000000000002E-4</v>
      </c>
      <c r="CW29">
        <v>7.4032999999999998E-4</v>
      </c>
      <c r="CX29">
        <v>7.2738000000000002E-4</v>
      </c>
      <c r="CY29">
        <v>7.1748999999999999E-4</v>
      </c>
      <c r="CZ29">
        <v>6.9735000000000001E-4</v>
      </c>
      <c r="DA29">
        <v>6.7995999999999996E-4</v>
      </c>
      <c r="DB29">
        <v>6.6567999999999998E-4</v>
      </c>
      <c r="DC29">
        <v>6.3358000000000002E-4</v>
      </c>
      <c r="DD29">
        <v>6.0433000000000004E-4</v>
      </c>
      <c r="DE29">
        <v>5.7589000000000002E-4</v>
      </c>
      <c r="DF29">
        <v>5.1531999999999999E-4</v>
      </c>
      <c r="DG29">
        <v>4.5813000000000001E-4</v>
      </c>
      <c r="DH29">
        <v>1.0183E-3</v>
      </c>
    </row>
    <row r="30" spans="19:112" x14ac:dyDescent="0.3">
      <c r="S30">
        <v>29</v>
      </c>
      <c r="T30">
        <v>6.2078000000000003E-3</v>
      </c>
      <c r="U30">
        <v>1.5904000000000001E-2</v>
      </c>
      <c r="V30">
        <v>1.5833E-2</v>
      </c>
      <c r="W30">
        <v>1.5800000000000002E-2</v>
      </c>
      <c r="X30">
        <v>1.5563E-2</v>
      </c>
      <c r="CB30">
        <v>29</v>
      </c>
      <c r="CC30" s="30">
        <v>9.9902999999999995E-5</v>
      </c>
      <c r="CD30">
        <v>3.6094000000000002E-4</v>
      </c>
      <c r="CE30">
        <v>3.3513E-4</v>
      </c>
      <c r="CF30">
        <v>3.2495000000000001E-4</v>
      </c>
      <c r="CG30">
        <v>2.8992999999999998E-4</v>
      </c>
      <c r="CH30">
        <v>2.6934000000000002E-4</v>
      </c>
      <c r="CI30">
        <v>2.4610000000000002E-4</v>
      </c>
      <c r="CJ30">
        <v>2.0269E-4</v>
      </c>
      <c r="CK30">
        <v>1.5610999999999999E-4</v>
      </c>
      <c r="CL30">
        <v>1.0912999999999999E-3</v>
      </c>
      <c r="CU30">
        <v>29</v>
      </c>
      <c r="CV30">
        <v>4.4911000000000001E-4</v>
      </c>
      <c r="CW30">
        <v>7.6893999999999997E-4</v>
      </c>
      <c r="CX30">
        <v>7.5544000000000002E-4</v>
      </c>
      <c r="CY30">
        <v>7.4512999999999999E-4</v>
      </c>
      <c r="CZ30">
        <v>7.2420999999999998E-4</v>
      </c>
      <c r="DA30">
        <v>7.0622999999999997E-4</v>
      </c>
      <c r="DB30">
        <v>6.9165999999999997E-4</v>
      </c>
      <c r="DC30">
        <v>6.5872000000000001E-4</v>
      </c>
      <c r="DD30">
        <v>6.2812000000000002E-4</v>
      </c>
      <c r="DE30">
        <v>5.9847999999999998E-4</v>
      </c>
      <c r="DF30">
        <v>5.3558999999999996E-4</v>
      </c>
      <c r="DG30">
        <v>4.7587999999999998E-4</v>
      </c>
      <c r="DH30">
        <v>1.0539E-3</v>
      </c>
    </row>
    <row r="31" spans="19:112" x14ac:dyDescent="0.3">
      <c r="S31">
        <v>30</v>
      </c>
      <c r="T31">
        <v>6.4044999999999996E-3</v>
      </c>
      <c r="U31">
        <v>1.6428999999999999E-2</v>
      </c>
      <c r="V31">
        <v>1.6351999999999998E-2</v>
      </c>
      <c r="W31">
        <v>1.6312E-2</v>
      </c>
      <c r="X31">
        <v>1.6093E-2</v>
      </c>
      <c r="CB31">
        <v>30</v>
      </c>
      <c r="CC31">
        <v>1.0194E-4</v>
      </c>
      <c r="CD31">
        <v>3.7054999999999998E-4</v>
      </c>
      <c r="CE31">
        <v>3.4461000000000002E-4</v>
      </c>
      <c r="CF31">
        <v>3.3431999999999998E-4</v>
      </c>
      <c r="CG31">
        <v>2.9838E-4</v>
      </c>
      <c r="CH31">
        <v>2.7713999999999999E-4</v>
      </c>
      <c r="CI31">
        <v>2.5312000000000002E-4</v>
      </c>
      <c r="CJ31">
        <v>2.0798E-4</v>
      </c>
      <c r="CK31">
        <v>1.6030999999999999E-4</v>
      </c>
      <c r="CL31">
        <v>1.1297E-3</v>
      </c>
      <c r="CU31">
        <v>30</v>
      </c>
      <c r="CV31">
        <v>4.6589E-4</v>
      </c>
      <c r="CW31">
        <v>7.9743999999999995E-4</v>
      </c>
      <c r="CX31">
        <v>7.8357000000000003E-4</v>
      </c>
      <c r="CY31">
        <v>7.7300000000000003E-4</v>
      </c>
      <c r="CZ31">
        <v>7.5133000000000003E-4</v>
      </c>
      <c r="DA31">
        <v>7.3253000000000001E-4</v>
      </c>
      <c r="DB31">
        <v>7.1719999999999998E-4</v>
      </c>
      <c r="DC31">
        <v>6.8263999999999998E-4</v>
      </c>
      <c r="DD31">
        <v>6.5078E-4</v>
      </c>
      <c r="DE31">
        <v>6.2012999999999999E-4</v>
      </c>
      <c r="DF31">
        <v>5.5460999999999998E-4</v>
      </c>
      <c r="DG31">
        <v>4.9264999999999997E-4</v>
      </c>
      <c r="DH31">
        <v>1.0916000000000001E-3</v>
      </c>
    </row>
    <row r="32" spans="19:112" x14ac:dyDescent="0.3">
      <c r="S32">
        <v>31</v>
      </c>
      <c r="T32">
        <v>6.5960000000000003E-3</v>
      </c>
      <c r="U32">
        <v>1.6975000000000001E-2</v>
      </c>
      <c r="V32">
        <v>1.6879000000000002E-2</v>
      </c>
      <c r="W32">
        <v>1.6857E-2</v>
      </c>
      <c r="X32">
        <v>1.6643999999999999E-2</v>
      </c>
      <c r="CB32">
        <v>31</v>
      </c>
      <c r="CC32">
        <v>1.0409E-4</v>
      </c>
      <c r="CD32">
        <v>3.8042000000000002E-4</v>
      </c>
      <c r="CE32">
        <v>3.5352000000000002E-4</v>
      </c>
      <c r="CF32">
        <v>3.4268999999999999E-4</v>
      </c>
      <c r="CG32">
        <v>3.055E-4</v>
      </c>
      <c r="CH32">
        <v>2.8411000000000002E-4</v>
      </c>
      <c r="CI32">
        <v>2.5993000000000001E-4</v>
      </c>
      <c r="CJ32">
        <v>2.1374999999999999E-4</v>
      </c>
      <c r="CK32">
        <v>1.6430000000000001E-4</v>
      </c>
      <c r="CL32">
        <v>1.1677E-3</v>
      </c>
      <c r="CU32">
        <v>31</v>
      </c>
      <c r="CV32">
        <v>4.8193999999999998E-4</v>
      </c>
      <c r="CW32">
        <v>8.2505999999999996E-4</v>
      </c>
      <c r="CX32">
        <v>8.1044000000000005E-4</v>
      </c>
      <c r="CY32">
        <v>7.9931999999999996E-4</v>
      </c>
      <c r="CZ32">
        <v>7.7684E-4</v>
      </c>
      <c r="DA32">
        <v>7.5789E-4</v>
      </c>
      <c r="DB32">
        <v>7.4235000000000002E-4</v>
      </c>
      <c r="DC32">
        <v>7.0642000000000003E-4</v>
      </c>
      <c r="DD32">
        <v>6.7341999999999999E-4</v>
      </c>
      <c r="DE32">
        <v>6.4196999999999995E-4</v>
      </c>
      <c r="DF32">
        <v>5.7415999999999999E-4</v>
      </c>
      <c r="DG32">
        <v>5.1015999999999995E-4</v>
      </c>
      <c r="DH32">
        <v>1.1366E-3</v>
      </c>
    </row>
    <row r="33" spans="4:112" x14ac:dyDescent="0.3">
      <c r="AL33" t="s">
        <v>46</v>
      </c>
      <c r="AM33" t="s">
        <v>47</v>
      </c>
      <c r="AN33" t="s">
        <v>48</v>
      </c>
      <c r="AO33" t="s">
        <v>49</v>
      </c>
      <c r="AP33" t="s">
        <v>50</v>
      </c>
      <c r="CB33">
        <v>32</v>
      </c>
      <c r="CC33">
        <v>1.0624999999999999E-4</v>
      </c>
      <c r="CD33">
        <v>3.9136999999999999E-4</v>
      </c>
      <c r="CE33">
        <v>3.6359000000000001E-4</v>
      </c>
      <c r="CF33">
        <v>3.5264999999999998E-4</v>
      </c>
      <c r="CG33">
        <v>3.1516999999999998E-4</v>
      </c>
      <c r="CH33">
        <v>2.9311000000000002E-4</v>
      </c>
      <c r="CI33">
        <v>2.6771E-4</v>
      </c>
      <c r="CJ33">
        <v>2.1982999999999999E-4</v>
      </c>
      <c r="CK33">
        <v>1.6977E-4</v>
      </c>
      <c r="CL33">
        <v>1.2133999999999999E-3</v>
      </c>
      <c r="CU33">
        <v>32</v>
      </c>
      <c r="CV33">
        <v>4.9916999999999995E-4</v>
      </c>
      <c r="CW33">
        <v>8.5501999999999996E-4</v>
      </c>
      <c r="CX33">
        <v>8.4011999999999997E-4</v>
      </c>
      <c r="CY33">
        <v>8.2874999999999995E-4</v>
      </c>
      <c r="CZ33">
        <v>8.0531999999999999E-4</v>
      </c>
      <c r="DA33">
        <v>7.8507999999999996E-4</v>
      </c>
      <c r="DB33">
        <v>7.6880000000000004E-4</v>
      </c>
      <c r="DC33">
        <v>7.3183000000000005E-4</v>
      </c>
      <c r="DD33">
        <v>6.9795999999999996E-4</v>
      </c>
      <c r="DE33">
        <v>6.6496999999999997E-4</v>
      </c>
      <c r="DF33">
        <v>5.9462999999999996E-4</v>
      </c>
      <c r="DG33">
        <v>5.2839E-4</v>
      </c>
      <c r="DH33">
        <v>1.1743999999999999E-3</v>
      </c>
    </row>
    <row r="34" spans="4:112" x14ac:dyDescent="0.3">
      <c r="AK34">
        <v>1</v>
      </c>
      <c r="AL34" s="30">
        <v>8.1829999999999994E-6</v>
      </c>
      <c r="AM34" s="30">
        <v>2.1977999999999999E-5</v>
      </c>
      <c r="AN34" s="30">
        <v>1.8802000000000001E-5</v>
      </c>
      <c r="AO34" s="30">
        <v>5.0207000000000001E-6</v>
      </c>
      <c r="AP34" s="30">
        <v>5.0297000000000003E-6</v>
      </c>
      <c r="CB34">
        <v>33</v>
      </c>
      <c r="CC34">
        <v>1.0801E-4</v>
      </c>
      <c r="CD34">
        <v>4.0053000000000002E-4</v>
      </c>
      <c r="CE34">
        <v>3.7282E-4</v>
      </c>
      <c r="CF34">
        <v>3.6172999999999999E-4</v>
      </c>
      <c r="CG34">
        <v>3.2280999999999998E-4</v>
      </c>
      <c r="CH34">
        <v>3.0005E-4</v>
      </c>
      <c r="CI34">
        <v>2.7434999999999997E-4</v>
      </c>
      <c r="CJ34">
        <v>2.2533000000000001E-4</v>
      </c>
      <c r="CK34">
        <v>1.738E-4</v>
      </c>
      <c r="CL34">
        <v>1.2503E-3</v>
      </c>
      <c r="CU34">
        <v>33</v>
      </c>
      <c r="CV34">
        <v>5.1559000000000002E-4</v>
      </c>
      <c r="CW34">
        <v>8.8323000000000004E-4</v>
      </c>
      <c r="CX34">
        <v>8.6766999999999996E-4</v>
      </c>
      <c r="CY34">
        <v>8.5579000000000004E-4</v>
      </c>
      <c r="CZ34">
        <v>8.3155999999999996E-4</v>
      </c>
      <c r="DA34">
        <v>8.1086999999999999E-4</v>
      </c>
      <c r="DB34">
        <v>7.9427999999999996E-4</v>
      </c>
      <c r="DC34">
        <v>7.5588000000000001E-4</v>
      </c>
      <c r="DD34">
        <v>7.2048000000000001E-4</v>
      </c>
      <c r="DE34">
        <v>6.8654999999999996E-4</v>
      </c>
      <c r="DF34">
        <v>6.1423000000000001E-4</v>
      </c>
      <c r="DG34">
        <v>5.4531999999999996E-4</v>
      </c>
      <c r="DH34">
        <v>1.2130999999999999E-3</v>
      </c>
    </row>
    <row r="35" spans="4:112" x14ac:dyDescent="0.3">
      <c r="AK35">
        <v>2</v>
      </c>
      <c r="AL35" s="30">
        <v>2.2113E-5</v>
      </c>
      <c r="AM35" s="30">
        <v>4.8610999999999999E-5</v>
      </c>
      <c r="AN35" s="30">
        <v>3.9764000000000001E-5</v>
      </c>
      <c r="AO35" s="30">
        <v>1.0699999999999999E-5</v>
      </c>
      <c r="AP35" s="30">
        <v>1.1092E-5</v>
      </c>
      <c r="CB35">
        <v>34</v>
      </c>
      <c r="CC35">
        <v>1.1192999999999999E-4</v>
      </c>
      <c r="CD35">
        <v>4.1248000000000001E-4</v>
      </c>
      <c r="CE35">
        <v>3.8384999999999998E-4</v>
      </c>
      <c r="CF35">
        <v>3.7241999999999999E-4</v>
      </c>
      <c r="CG35">
        <v>3.3249000000000001E-4</v>
      </c>
      <c r="CH35">
        <v>3.0915000000000001E-4</v>
      </c>
      <c r="CI35">
        <v>2.8268E-4</v>
      </c>
      <c r="CJ35">
        <v>2.3242E-4</v>
      </c>
      <c r="CK35">
        <v>1.7895000000000001E-4</v>
      </c>
      <c r="CL35">
        <v>1.2841E-3</v>
      </c>
      <c r="CU35">
        <v>34</v>
      </c>
      <c r="CV35">
        <v>5.3175E-4</v>
      </c>
      <c r="CW35">
        <v>9.1124000000000001E-4</v>
      </c>
      <c r="CX35">
        <v>8.9528999999999997E-4</v>
      </c>
      <c r="CY35">
        <v>8.8301999999999999E-4</v>
      </c>
      <c r="CZ35">
        <v>8.5789000000000004E-4</v>
      </c>
      <c r="DA35">
        <v>8.3651000000000005E-4</v>
      </c>
      <c r="DB35">
        <v>8.1946000000000005E-4</v>
      </c>
      <c r="DC35">
        <v>7.8014999999999996E-4</v>
      </c>
      <c r="DD35">
        <v>7.4377999999999998E-4</v>
      </c>
      <c r="DE35">
        <v>7.0861999999999997E-4</v>
      </c>
      <c r="DF35">
        <v>6.3387000000000003E-4</v>
      </c>
      <c r="DG35">
        <v>5.6300000000000002E-4</v>
      </c>
      <c r="DH35">
        <v>1.2534E-3</v>
      </c>
    </row>
    <row r="36" spans="4:112" x14ac:dyDescent="0.3">
      <c r="AK36">
        <v>3</v>
      </c>
      <c r="AL36" s="30">
        <v>3.3837000000000001E-5</v>
      </c>
      <c r="AM36" s="30">
        <v>7.2849999999999995E-5</v>
      </c>
      <c r="AN36" s="30">
        <v>5.9339000000000002E-5</v>
      </c>
      <c r="AO36" s="30">
        <v>1.5023E-5</v>
      </c>
      <c r="AP36" s="30">
        <v>1.5800000000000001E-5</v>
      </c>
      <c r="CB36">
        <v>35</v>
      </c>
      <c r="CC36">
        <v>1.1511E-4</v>
      </c>
      <c r="CD36">
        <v>4.2475E-4</v>
      </c>
      <c r="CE36">
        <v>3.9478000000000001E-4</v>
      </c>
      <c r="CF36">
        <v>3.8288999999999999E-4</v>
      </c>
      <c r="CG36">
        <v>3.4178000000000002E-4</v>
      </c>
      <c r="CH36">
        <v>3.1777999999999998E-4</v>
      </c>
      <c r="CI36">
        <v>2.9074999999999999E-4</v>
      </c>
      <c r="CJ36">
        <v>2.3897999999999999E-4</v>
      </c>
      <c r="CK36">
        <v>1.8422999999999999E-4</v>
      </c>
      <c r="CL36">
        <v>1.3286999999999999E-3</v>
      </c>
      <c r="CU36">
        <v>35</v>
      </c>
      <c r="CV36">
        <v>5.4869000000000001E-4</v>
      </c>
      <c r="CW36">
        <v>9.4012999999999996E-4</v>
      </c>
      <c r="CX36">
        <v>9.2356000000000003E-4</v>
      </c>
      <c r="CY36">
        <v>9.1096000000000005E-4</v>
      </c>
      <c r="CZ36">
        <v>8.8548999999999995E-4</v>
      </c>
      <c r="DA36">
        <v>8.6373000000000005E-4</v>
      </c>
      <c r="DB36">
        <v>8.4601000000000001E-4</v>
      </c>
      <c r="DC36">
        <v>8.0475000000000002E-4</v>
      </c>
      <c r="DD36">
        <v>7.6745000000000003E-4</v>
      </c>
      <c r="DE36">
        <v>7.3143000000000004E-4</v>
      </c>
      <c r="DF36">
        <v>6.5393000000000005E-4</v>
      </c>
      <c r="DG36">
        <v>5.8146000000000001E-4</v>
      </c>
      <c r="DH36">
        <v>1.2926999999999999E-3</v>
      </c>
    </row>
    <row r="37" spans="4:112" x14ac:dyDescent="0.3">
      <c r="AK37">
        <v>4</v>
      </c>
      <c r="AL37" s="30">
        <v>4.5908999999999997E-5</v>
      </c>
      <c r="AM37" s="30">
        <v>9.6674000000000003E-5</v>
      </c>
      <c r="AN37" s="30">
        <v>7.8262000000000004E-5</v>
      </c>
      <c r="AO37" s="30">
        <v>2.0962E-5</v>
      </c>
      <c r="AP37" s="30">
        <v>2.1888000000000001E-5</v>
      </c>
      <c r="CB37">
        <v>36</v>
      </c>
      <c r="CC37">
        <v>1.1854E-4</v>
      </c>
      <c r="CD37">
        <v>4.3689999999999999E-4</v>
      </c>
      <c r="CE37">
        <v>4.0591999999999999E-4</v>
      </c>
      <c r="CF37">
        <v>3.9372000000000002E-4</v>
      </c>
      <c r="CG37">
        <v>3.5188E-4</v>
      </c>
      <c r="CH37">
        <v>3.2730999999999998E-4</v>
      </c>
      <c r="CI37">
        <v>2.9902999999999999E-4</v>
      </c>
      <c r="CJ37">
        <v>2.4569000000000001E-4</v>
      </c>
      <c r="CK37">
        <v>1.8961E-4</v>
      </c>
      <c r="CL37">
        <v>1.3674E-3</v>
      </c>
      <c r="CU37">
        <v>36</v>
      </c>
      <c r="CV37">
        <v>5.6508999999999997E-4</v>
      </c>
      <c r="CW37">
        <v>9.6790000000000005E-4</v>
      </c>
      <c r="CX37">
        <v>9.5102000000000001E-4</v>
      </c>
      <c r="CY37">
        <v>9.3809999999999998E-4</v>
      </c>
      <c r="CZ37">
        <v>9.1168E-4</v>
      </c>
      <c r="DA37">
        <v>8.8889000000000004E-4</v>
      </c>
      <c r="DB37">
        <v>8.7049999999999996E-4</v>
      </c>
      <c r="DC37">
        <v>8.2852999999999996E-4</v>
      </c>
      <c r="DD37">
        <v>7.8989000000000001E-4</v>
      </c>
      <c r="DE37">
        <v>7.5268000000000004E-4</v>
      </c>
      <c r="DF37">
        <v>6.7327999999999995E-4</v>
      </c>
      <c r="DG37">
        <v>5.9800999999999995E-4</v>
      </c>
      <c r="DH37">
        <v>1.3326E-3</v>
      </c>
    </row>
    <row r="38" spans="4:112" x14ac:dyDescent="0.3">
      <c r="AK38">
        <v>5</v>
      </c>
      <c r="AL38" s="30">
        <v>5.7694E-5</v>
      </c>
      <c r="AM38">
        <v>1.1841E-4</v>
      </c>
      <c r="AN38" s="30">
        <v>9.5489999999999995E-5</v>
      </c>
      <c r="AO38" s="30">
        <v>2.5479000000000001E-5</v>
      </c>
      <c r="AP38" s="30">
        <v>2.6718000000000001E-5</v>
      </c>
      <c r="CB38">
        <v>37</v>
      </c>
      <c r="CC38">
        <v>1.2265E-4</v>
      </c>
      <c r="CD38">
        <v>4.5009E-4</v>
      </c>
      <c r="CE38">
        <v>4.1894000000000002E-4</v>
      </c>
      <c r="CF38">
        <v>4.0654999999999999E-4</v>
      </c>
      <c r="CG38">
        <v>3.6298999999999999E-4</v>
      </c>
      <c r="CH38">
        <v>3.3747999999999997E-4</v>
      </c>
      <c r="CI38">
        <v>3.0852000000000001E-4</v>
      </c>
      <c r="CJ38">
        <v>2.5331000000000003E-4</v>
      </c>
      <c r="CK38">
        <v>1.9540000000000001E-4</v>
      </c>
      <c r="CL38">
        <v>1.4034E-3</v>
      </c>
      <c r="CU38">
        <v>37</v>
      </c>
      <c r="CV38">
        <v>5.8270999999999996E-4</v>
      </c>
      <c r="CW38">
        <v>9.9796999999999993E-4</v>
      </c>
      <c r="CX38">
        <v>9.8035000000000006E-4</v>
      </c>
      <c r="CY38">
        <v>9.6694999999999995E-4</v>
      </c>
      <c r="CZ38">
        <v>9.3985E-4</v>
      </c>
      <c r="DA38">
        <v>9.1664999999999997E-4</v>
      </c>
      <c r="DB38">
        <v>8.9769000000000003E-4</v>
      </c>
      <c r="DC38">
        <v>8.5393000000000003E-4</v>
      </c>
      <c r="DD38">
        <v>8.1408000000000001E-4</v>
      </c>
      <c r="DE38">
        <v>7.7594999999999997E-4</v>
      </c>
      <c r="DF38">
        <v>6.9351999999999999E-4</v>
      </c>
      <c r="DG38">
        <v>6.1587000000000002E-4</v>
      </c>
      <c r="DH38">
        <v>1.3726999999999999E-3</v>
      </c>
    </row>
    <row r="39" spans="4:112" x14ac:dyDescent="0.3">
      <c r="AK39">
        <v>6</v>
      </c>
      <c r="AL39" s="30">
        <v>6.8647999999999997E-5</v>
      </c>
      <c r="AM39">
        <v>1.4263000000000001E-4</v>
      </c>
      <c r="AN39">
        <v>1.1567E-4</v>
      </c>
      <c r="AO39" s="30">
        <v>3.0593000000000003E-5</v>
      </c>
      <c r="AP39" s="30">
        <v>3.2020000000000002E-5</v>
      </c>
      <c r="CB39">
        <v>38</v>
      </c>
      <c r="CC39">
        <v>1.2699E-4</v>
      </c>
      <c r="CD39">
        <v>4.6442E-4</v>
      </c>
      <c r="CE39">
        <v>4.3272999999999999E-4</v>
      </c>
      <c r="CF39">
        <v>4.2009000000000003E-4</v>
      </c>
      <c r="CG39">
        <v>3.7524999999999999E-4</v>
      </c>
      <c r="CH39">
        <v>3.4877999999999998E-4</v>
      </c>
      <c r="CI39">
        <v>3.188E-4</v>
      </c>
      <c r="CJ39">
        <v>2.6170000000000002E-4</v>
      </c>
      <c r="CK39">
        <v>2.0212E-4</v>
      </c>
      <c r="CL39">
        <v>1.4441E-3</v>
      </c>
      <c r="CU39">
        <v>38</v>
      </c>
      <c r="CV39">
        <v>5.9984999999999997E-4</v>
      </c>
      <c r="CW39">
        <v>1.0275E-3</v>
      </c>
      <c r="CX39">
        <v>1.0093999999999999E-3</v>
      </c>
      <c r="CY39">
        <v>9.9587000000000005E-4</v>
      </c>
      <c r="CZ39">
        <v>9.6818000000000002E-4</v>
      </c>
      <c r="DA39">
        <v>9.4377999999999997E-4</v>
      </c>
      <c r="DB39">
        <v>9.2400000000000002E-4</v>
      </c>
      <c r="DC39">
        <v>8.7927999999999997E-4</v>
      </c>
      <c r="DD39">
        <v>8.3836999999999996E-4</v>
      </c>
      <c r="DE39">
        <v>7.9865000000000003E-4</v>
      </c>
      <c r="DF39">
        <v>7.1392000000000005E-4</v>
      </c>
      <c r="DG39">
        <v>6.3382E-4</v>
      </c>
      <c r="DH39">
        <v>1.4074999999999999E-3</v>
      </c>
    </row>
    <row r="40" spans="4:112" x14ac:dyDescent="0.3">
      <c r="AK40">
        <v>7</v>
      </c>
      <c r="AL40" s="30">
        <v>8.0625999999999997E-5</v>
      </c>
      <c r="AM40">
        <v>1.6747999999999999E-4</v>
      </c>
      <c r="AN40">
        <v>1.3553999999999999E-4</v>
      </c>
      <c r="AO40" s="30">
        <v>3.6891000000000003E-5</v>
      </c>
      <c r="AP40" s="30">
        <v>3.8396000000000003E-5</v>
      </c>
      <c r="CB40">
        <v>39</v>
      </c>
      <c r="CC40">
        <v>1.3265E-4</v>
      </c>
      <c r="CD40">
        <v>4.8108E-4</v>
      </c>
      <c r="CE40">
        <v>4.4799E-4</v>
      </c>
      <c r="CF40">
        <v>4.349E-4</v>
      </c>
      <c r="CG40">
        <v>3.8911000000000002E-4</v>
      </c>
      <c r="CH40">
        <v>3.6191000000000001E-4</v>
      </c>
      <c r="CI40">
        <v>3.3037000000000002E-4</v>
      </c>
      <c r="CJ40">
        <v>2.7066999999999998E-4</v>
      </c>
      <c r="CK40">
        <v>2.0971E-4</v>
      </c>
      <c r="CL40">
        <v>1.4829000000000001E-3</v>
      </c>
      <c r="CU40">
        <v>39</v>
      </c>
      <c r="CV40">
        <v>6.1720000000000004E-4</v>
      </c>
      <c r="CW40">
        <v>1.0568000000000001E-3</v>
      </c>
      <c r="CX40">
        <v>1.0383E-3</v>
      </c>
      <c r="CY40">
        <v>1.0242999999999999E-3</v>
      </c>
      <c r="CZ40">
        <v>9.9562999999999995E-4</v>
      </c>
      <c r="DA40">
        <v>9.7092000000000001E-4</v>
      </c>
      <c r="DB40">
        <v>9.5091000000000001E-4</v>
      </c>
      <c r="DC40">
        <v>9.0463000000000002E-4</v>
      </c>
      <c r="DD40">
        <v>8.6249000000000004E-4</v>
      </c>
      <c r="DE40">
        <v>8.2178999999999998E-4</v>
      </c>
      <c r="DF40">
        <v>7.3494999999999995E-4</v>
      </c>
      <c r="DG40">
        <v>6.5275999999999995E-4</v>
      </c>
      <c r="DH40">
        <v>1.4452E-3</v>
      </c>
    </row>
    <row r="41" spans="4:112" x14ac:dyDescent="0.3">
      <c r="AK41">
        <v>8</v>
      </c>
      <c r="AL41" s="30">
        <v>9.0536000000000002E-5</v>
      </c>
      <c r="AM41">
        <v>1.9175999999999999E-4</v>
      </c>
      <c r="AN41">
        <v>1.5479E-4</v>
      </c>
      <c r="AO41" s="30">
        <v>4.1449999999999998E-5</v>
      </c>
      <c r="AP41" s="30">
        <v>4.3531E-5</v>
      </c>
      <c r="CB41">
        <v>40</v>
      </c>
      <c r="CC41">
        <v>1.3996000000000001E-4</v>
      </c>
      <c r="CD41">
        <v>5.0168999999999995E-4</v>
      </c>
      <c r="CE41">
        <v>4.6783000000000003E-4</v>
      </c>
      <c r="CF41">
        <v>4.5438999999999999E-4</v>
      </c>
      <c r="CG41">
        <v>4.0695E-4</v>
      </c>
      <c r="CH41">
        <v>3.7824000000000001E-4</v>
      </c>
      <c r="CI41">
        <v>3.4478999999999998E-4</v>
      </c>
      <c r="CJ41">
        <v>2.8211000000000002E-4</v>
      </c>
      <c r="CK41">
        <v>2.1913999999999999E-4</v>
      </c>
      <c r="CL41">
        <v>1.5229E-3</v>
      </c>
      <c r="CU41">
        <v>40</v>
      </c>
      <c r="CV41">
        <v>6.3425999999999999E-4</v>
      </c>
      <c r="CW41">
        <v>1.0861E-3</v>
      </c>
      <c r="CX41">
        <v>1.0671000000000001E-3</v>
      </c>
      <c r="CY41">
        <v>1.0526999999999999E-3</v>
      </c>
      <c r="CZ41">
        <v>1.0234E-3</v>
      </c>
      <c r="DA41">
        <v>9.9796999999999993E-4</v>
      </c>
      <c r="DB41">
        <v>9.7725999999999998E-4</v>
      </c>
      <c r="DC41">
        <v>9.2964999999999996E-4</v>
      </c>
      <c r="DD41">
        <v>8.8668000000000004E-4</v>
      </c>
      <c r="DE41">
        <v>8.4411000000000002E-4</v>
      </c>
      <c r="DF41">
        <v>7.5489000000000003E-4</v>
      </c>
      <c r="DG41">
        <v>6.7100000000000005E-4</v>
      </c>
      <c r="DH41">
        <v>1.4913999999999999E-3</v>
      </c>
    </row>
    <row r="42" spans="4:112" x14ac:dyDescent="0.3">
      <c r="AK42">
        <v>9</v>
      </c>
      <c r="AL42">
        <v>1.0067E-4</v>
      </c>
      <c r="AM42">
        <v>2.1610999999999999E-4</v>
      </c>
      <c r="AN42">
        <v>1.7521E-4</v>
      </c>
      <c r="AO42" s="30">
        <v>4.6904999999999999E-5</v>
      </c>
      <c r="AP42" s="30">
        <v>4.9259999999999999E-5</v>
      </c>
      <c r="CB42">
        <v>41</v>
      </c>
      <c r="CC42">
        <v>1.5033000000000001E-4</v>
      </c>
      <c r="CD42">
        <v>5.2930000000000002E-4</v>
      </c>
      <c r="CE42">
        <v>4.9437000000000005E-4</v>
      </c>
      <c r="CF42">
        <v>4.8050000000000002E-4</v>
      </c>
      <c r="CG42">
        <v>4.3096999999999998E-4</v>
      </c>
      <c r="CH42">
        <v>4.0063000000000002E-4</v>
      </c>
      <c r="CI42">
        <v>3.6461000000000002E-4</v>
      </c>
      <c r="CJ42">
        <v>2.9688000000000002E-4</v>
      </c>
      <c r="CK42">
        <v>2.3154E-4</v>
      </c>
      <c r="CL42">
        <v>1.5685E-3</v>
      </c>
      <c r="CU42">
        <v>41</v>
      </c>
      <c r="CV42">
        <v>6.5194000000000005E-4</v>
      </c>
      <c r="CW42">
        <v>1.1167E-3</v>
      </c>
      <c r="CX42">
        <v>1.0969E-3</v>
      </c>
      <c r="CY42">
        <v>1.0820000000000001E-3</v>
      </c>
      <c r="CZ42">
        <v>1.0517E-3</v>
      </c>
      <c r="DA42">
        <v>1.0256E-3</v>
      </c>
      <c r="DB42">
        <v>1.0045E-3</v>
      </c>
      <c r="DC42">
        <v>9.5569999999999997E-4</v>
      </c>
      <c r="DD42">
        <v>9.1116999999999999E-4</v>
      </c>
      <c r="DE42">
        <v>8.6759999999999995E-4</v>
      </c>
      <c r="DF42">
        <v>7.7558E-4</v>
      </c>
      <c r="DG42">
        <v>6.891E-4</v>
      </c>
      <c r="DH42">
        <v>1.5288000000000001E-3</v>
      </c>
    </row>
    <row r="43" spans="4:112" x14ac:dyDescent="0.3">
      <c r="D43">
        <v>2</v>
      </c>
      <c r="E43">
        <v>0.2</v>
      </c>
      <c r="AK43">
        <v>10</v>
      </c>
      <c r="AL43">
        <v>1.1014999999999999E-4</v>
      </c>
      <c r="AM43">
        <v>2.4044999999999999E-4</v>
      </c>
      <c r="AN43">
        <v>1.9455000000000001E-4</v>
      </c>
      <c r="AO43" s="30">
        <v>5.2369E-5</v>
      </c>
      <c r="AP43" s="30">
        <v>5.4999E-5</v>
      </c>
      <c r="CB43">
        <v>42</v>
      </c>
      <c r="CC43">
        <v>1.6495E-4</v>
      </c>
      <c r="CD43">
        <v>5.6393999999999997E-4</v>
      </c>
      <c r="CE43">
        <v>5.2859999999999995E-4</v>
      </c>
      <c r="CF43">
        <v>5.1468E-4</v>
      </c>
      <c r="CG43">
        <v>4.6365000000000002E-4</v>
      </c>
      <c r="CH43">
        <v>4.3158999999999998E-4</v>
      </c>
      <c r="CI43">
        <v>3.9229999999999999E-4</v>
      </c>
      <c r="CJ43">
        <v>3.1728000000000003E-4</v>
      </c>
      <c r="CK43">
        <v>2.4896E-4</v>
      </c>
      <c r="CL43">
        <v>1.6083E-3</v>
      </c>
      <c r="CU43">
        <v>42</v>
      </c>
      <c r="CV43">
        <v>6.6865999999999996E-4</v>
      </c>
      <c r="CW43">
        <v>1.1454E-3</v>
      </c>
      <c r="CX43">
        <v>1.1257000000000001E-3</v>
      </c>
      <c r="CY43">
        <v>1.1104999999999999E-3</v>
      </c>
      <c r="CZ43">
        <v>1.0792E-3</v>
      </c>
      <c r="DA43">
        <v>1.0521E-3</v>
      </c>
      <c r="DB43">
        <v>1.0303000000000001E-3</v>
      </c>
      <c r="DC43">
        <v>9.801600000000001E-4</v>
      </c>
      <c r="DD43">
        <v>9.3419E-4</v>
      </c>
      <c r="DE43">
        <v>8.8988999999999995E-4</v>
      </c>
      <c r="DF43">
        <v>7.9544000000000001E-4</v>
      </c>
      <c r="DG43">
        <v>7.0662000000000003E-4</v>
      </c>
      <c r="DH43">
        <v>1.5662E-3</v>
      </c>
    </row>
    <row r="44" spans="4:112" x14ac:dyDescent="0.3">
      <c r="AK44">
        <v>11</v>
      </c>
      <c r="AL44">
        <v>1.198E-4</v>
      </c>
      <c r="AM44">
        <v>2.6689999999999998E-4</v>
      </c>
      <c r="AN44">
        <v>2.1628000000000001E-4</v>
      </c>
      <c r="AO44" s="30">
        <v>5.834E-5</v>
      </c>
      <c r="AP44" s="30">
        <v>6.0989999999999997E-5</v>
      </c>
      <c r="CB44">
        <v>43</v>
      </c>
      <c r="CC44">
        <v>1.9226000000000001E-4</v>
      </c>
      <c r="CD44">
        <v>6.2361000000000003E-4</v>
      </c>
      <c r="CE44">
        <v>5.8943000000000005E-4</v>
      </c>
      <c r="CF44">
        <v>5.7614999999999999E-4</v>
      </c>
      <c r="CG44">
        <v>5.2724E-4</v>
      </c>
      <c r="CH44">
        <v>4.9567000000000003E-4</v>
      </c>
      <c r="CI44">
        <v>4.5569000000000002E-4</v>
      </c>
      <c r="CJ44">
        <v>3.6696E-4</v>
      </c>
      <c r="CK44">
        <v>2.8774999999999997E-4</v>
      </c>
      <c r="CL44">
        <v>1.6463999999999999E-3</v>
      </c>
      <c r="CU44">
        <v>43</v>
      </c>
      <c r="CV44">
        <v>6.8566000000000005E-4</v>
      </c>
      <c r="CW44">
        <v>1.1747999999999999E-3</v>
      </c>
      <c r="CX44">
        <v>1.1543E-3</v>
      </c>
      <c r="CY44">
        <v>1.1386E-3</v>
      </c>
      <c r="CZ44">
        <v>1.1062999999999999E-3</v>
      </c>
      <c r="DA44">
        <v>1.0788E-3</v>
      </c>
      <c r="DB44">
        <v>1.0564999999999999E-3</v>
      </c>
      <c r="DC44">
        <v>1.0047999999999999E-3</v>
      </c>
      <c r="DD44">
        <v>9.5797999999999999E-4</v>
      </c>
      <c r="DE44">
        <v>9.1235999999999997E-4</v>
      </c>
      <c r="DF44">
        <v>8.1539999999999998E-4</v>
      </c>
      <c r="DG44">
        <v>7.2386E-4</v>
      </c>
      <c r="DH44">
        <v>1.6077999999999999E-3</v>
      </c>
    </row>
    <row r="45" spans="4:112" x14ac:dyDescent="0.3">
      <c r="D45">
        <f>U1*$D$43</f>
        <v>1.03896E-3</v>
      </c>
      <c r="E45">
        <f>E1*$E$43</f>
        <v>1.6848000000000001E-4</v>
      </c>
      <c r="AK45">
        <v>12</v>
      </c>
      <c r="AL45">
        <v>1.2902000000000001E-4</v>
      </c>
      <c r="AM45">
        <v>2.9083000000000001E-4</v>
      </c>
      <c r="AN45">
        <v>2.3591000000000001E-4</v>
      </c>
      <c r="AO45" s="30">
        <v>6.3301999999999998E-5</v>
      </c>
      <c r="AP45" s="30">
        <v>6.6371000000000005E-5</v>
      </c>
      <c r="CB45">
        <v>44</v>
      </c>
      <c r="CC45">
        <v>2.3524E-4</v>
      </c>
      <c r="CD45">
        <v>7.1801999999999999E-4</v>
      </c>
      <c r="CE45">
        <v>6.8796999999999999E-4</v>
      </c>
      <c r="CF45">
        <v>6.7608999999999996E-4</v>
      </c>
      <c r="CG45">
        <v>6.3170000000000001E-4</v>
      </c>
      <c r="CH45">
        <v>6.0300000000000002E-4</v>
      </c>
      <c r="CI45">
        <v>5.6599000000000005E-4</v>
      </c>
      <c r="CJ45">
        <v>4.5738000000000002E-4</v>
      </c>
      <c r="CK45">
        <v>3.5966999999999998E-4</v>
      </c>
      <c r="CL45">
        <v>1.6915999999999999E-3</v>
      </c>
      <c r="CU45">
        <v>44</v>
      </c>
      <c r="CV45">
        <v>7.0401000000000003E-4</v>
      </c>
      <c r="CW45">
        <v>1.2064000000000001E-3</v>
      </c>
      <c r="CX45">
        <v>1.1850000000000001E-3</v>
      </c>
      <c r="CY45">
        <v>1.1689999999999999E-3</v>
      </c>
      <c r="CZ45">
        <v>1.1366E-3</v>
      </c>
      <c r="DA45">
        <v>1.1081999999999999E-3</v>
      </c>
      <c r="DB45">
        <v>1.0847000000000001E-3</v>
      </c>
      <c r="DC45">
        <v>1.0315000000000001E-3</v>
      </c>
      <c r="DD45">
        <v>9.8380999999999989E-4</v>
      </c>
      <c r="DE45">
        <v>9.3703000000000005E-4</v>
      </c>
      <c r="DF45">
        <v>8.3776E-4</v>
      </c>
      <c r="DG45">
        <v>7.4405000000000001E-4</v>
      </c>
      <c r="DH45">
        <v>1.6477E-3</v>
      </c>
    </row>
    <row r="46" spans="4:112" x14ac:dyDescent="0.3">
      <c r="D46">
        <f t="shared" ref="D46:D59" si="3">U2*$D$43</f>
        <v>2.2036E-3</v>
      </c>
      <c r="E46">
        <f t="shared" ref="E46:E59" si="4">E2*$E$43</f>
        <v>4.3508000000000002E-4</v>
      </c>
      <c r="AK46">
        <v>13</v>
      </c>
      <c r="AL46">
        <v>1.3892E-4</v>
      </c>
      <c r="AM46">
        <v>3.1538999999999997E-4</v>
      </c>
      <c r="AN46">
        <v>2.5527999999999998E-4</v>
      </c>
      <c r="AO46" s="30">
        <v>6.8801999999999996E-5</v>
      </c>
      <c r="AP46" s="30">
        <v>7.2168000000000004E-5</v>
      </c>
      <c r="CB46">
        <v>45</v>
      </c>
      <c r="CC46">
        <v>2.7274999999999999E-4</v>
      </c>
      <c r="CD46">
        <v>8.0048000000000001E-4</v>
      </c>
      <c r="CE46">
        <v>7.7265000000000005E-4</v>
      </c>
      <c r="CF46">
        <v>7.6170999999999997E-4</v>
      </c>
      <c r="CG46">
        <v>7.2161000000000002E-4</v>
      </c>
      <c r="CH46">
        <v>6.9563999999999997E-4</v>
      </c>
      <c r="CI46">
        <v>6.6171999999999997E-4</v>
      </c>
      <c r="CJ46">
        <v>5.4504E-4</v>
      </c>
      <c r="CK46">
        <v>4.3512999999999999E-4</v>
      </c>
      <c r="CL46">
        <v>1.7315E-3</v>
      </c>
      <c r="CU46">
        <v>45</v>
      </c>
      <c r="CV46">
        <v>7.2073999999999999E-4</v>
      </c>
      <c r="CW46">
        <v>1.2352999999999999E-3</v>
      </c>
      <c r="CX46">
        <v>1.2137000000000001E-3</v>
      </c>
      <c r="CY46">
        <v>1.1972E-3</v>
      </c>
      <c r="CZ46">
        <v>1.1638E-3</v>
      </c>
      <c r="DA46">
        <v>1.1348E-3</v>
      </c>
      <c r="DB46">
        <v>1.111E-3</v>
      </c>
      <c r="DC46">
        <v>1.0563E-3</v>
      </c>
      <c r="DD46">
        <v>1.0070000000000001E-3</v>
      </c>
      <c r="DE46">
        <v>9.5934000000000004E-4</v>
      </c>
      <c r="DF46">
        <v>8.5711000000000001E-4</v>
      </c>
      <c r="DG46">
        <v>7.6174000000000001E-4</v>
      </c>
      <c r="DH46">
        <v>1.6858000000000001E-3</v>
      </c>
    </row>
    <row r="47" spans="4:112" x14ac:dyDescent="0.3">
      <c r="D47">
        <f t="shared" si="3"/>
        <v>3.2934000000000001E-3</v>
      </c>
      <c r="E47">
        <f t="shared" si="4"/>
        <v>6.8278000000000002E-4</v>
      </c>
      <c r="AK47">
        <v>14</v>
      </c>
      <c r="AL47">
        <v>1.4859000000000001E-4</v>
      </c>
      <c r="AM47">
        <v>3.4081999999999998E-4</v>
      </c>
      <c r="AN47">
        <v>2.7600999999999998E-4</v>
      </c>
      <c r="AO47" s="30">
        <v>7.4901000000000007E-5</v>
      </c>
      <c r="AP47" s="30">
        <v>7.8458E-5</v>
      </c>
      <c r="CB47">
        <v>46</v>
      </c>
      <c r="CC47">
        <v>2.9986999999999999E-4</v>
      </c>
      <c r="CD47">
        <v>8.6160999999999996E-4</v>
      </c>
      <c r="CE47">
        <v>8.3560000000000004E-4</v>
      </c>
      <c r="CF47">
        <v>8.2541999999999999E-4</v>
      </c>
      <c r="CG47">
        <v>7.8759999999999995E-4</v>
      </c>
      <c r="CH47">
        <v>7.6292000000000005E-4</v>
      </c>
      <c r="CI47">
        <v>7.3054000000000001E-4</v>
      </c>
      <c r="CJ47">
        <v>6.0964000000000005E-4</v>
      </c>
      <c r="CK47">
        <v>4.9103999999999999E-4</v>
      </c>
      <c r="CL47">
        <v>1.7699E-3</v>
      </c>
      <c r="CU47">
        <v>46</v>
      </c>
      <c r="CV47">
        <v>7.3744000000000001E-4</v>
      </c>
      <c r="CW47">
        <v>1.2639000000000001E-3</v>
      </c>
      <c r="CX47">
        <v>1.2417999999999999E-3</v>
      </c>
      <c r="CY47">
        <v>1.2251E-3</v>
      </c>
      <c r="CZ47">
        <v>1.191E-3</v>
      </c>
      <c r="DA47">
        <v>1.1609999999999999E-3</v>
      </c>
      <c r="DB47">
        <v>1.1366E-3</v>
      </c>
      <c r="DC47">
        <v>1.0807E-3</v>
      </c>
      <c r="DD47">
        <v>1.0302E-3</v>
      </c>
      <c r="DE47">
        <v>9.8060000000000009E-4</v>
      </c>
      <c r="DF47">
        <v>8.7670000000000001E-4</v>
      </c>
      <c r="DG47">
        <v>7.7853999999999998E-4</v>
      </c>
      <c r="DH47">
        <v>1.7255E-3</v>
      </c>
    </row>
    <row r="48" spans="4:112" x14ac:dyDescent="0.3">
      <c r="D48">
        <f t="shared" si="3"/>
        <v>4.3384000000000001E-3</v>
      </c>
      <c r="E48">
        <f t="shared" si="4"/>
        <v>9.1602000000000003E-4</v>
      </c>
      <c r="AK48">
        <v>15</v>
      </c>
      <c r="AL48">
        <v>1.5768999999999999E-4</v>
      </c>
      <c r="AM48">
        <v>3.6557000000000001E-4</v>
      </c>
      <c r="AN48">
        <v>2.9584000000000001E-4</v>
      </c>
      <c r="AO48" s="30">
        <v>7.9401999999999996E-5</v>
      </c>
      <c r="AP48" s="30">
        <v>8.3499999999999997E-5</v>
      </c>
      <c r="CB48">
        <v>47</v>
      </c>
      <c r="CC48">
        <v>3.2325000000000002E-4</v>
      </c>
      <c r="CD48">
        <v>9.1447000000000002E-4</v>
      </c>
      <c r="CE48">
        <v>8.8962000000000004E-4</v>
      </c>
      <c r="CF48">
        <v>8.7993000000000001E-4</v>
      </c>
      <c r="CG48">
        <v>8.4367999999999997E-4</v>
      </c>
      <c r="CH48">
        <v>8.1968999999999998E-4</v>
      </c>
      <c r="CI48">
        <v>7.8804000000000005E-4</v>
      </c>
      <c r="CJ48">
        <v>6.6310000000000002E-4</v>
      </c>
      <c r="CK48">
        <v>5.3733999999999997E-4</v>
      </c>
      <c r="CL48">
        <v>1.8090000000000001E-3</v>
      </c>
      <c r="CU48">
        <v>47</v>
      </c>
      <c r="CV48">
        <v>7.5475E-4</v>
      </c>
      <c r="CW48">
        <v>1.2933E-3</v>
      </c>
      <c r="CX48">
        <v>1.2704999999999999E-3</v>
      </c>
      <c r="CY48">
        <v>1.2534E-3</v>
      </c>
      <c r="CZ48">
        <v>1.2186E-3</v>
      </c>
      <c r="DA48">
        <v>1.188E-3</v>
      </c>
      <c r="DB48">
        <v>1.1631E-3</v>
      </c>
      <c r="DC48">
        <v>1.1057E-3</v>
      </c>
      <c r="DD48">
        <v>1.0537999999999999E-3</v>
      </c>
      <c r="DE48">
        <v>1.0032999999999999E-3</v>
      </c>
      <c r="DF48">
        <v>8.9654000000000003E-4</v>
      </c>
      <c r="DG48">
        <v>7.9622000000000004E-4</v>
      </c>
      <c r="DH48">
        <v>1.7631000000000001E-3</v>
      </c>
    </row>
    <row r="49" spans="4:112" x14ac:dyDescent="0.3">
      <c r="D49">
        <f t="shared" si="3"/>
        <v>5.3083999999999996E-3</v>
      </c>
      <c r="E49">
        <f t="shared" si="4"/>
        <v>1.1512E-3</v>
      </c>
      <c r="CB49">
        <v>48</v>
      </c>
      <c r="CC49">
        <v>3.4462000000000002E-4</v>
      </c>
      <c r="CD49">
        <v>9.6358999999999995E-4</v>
      </c>
      <c r="CE49">
        <v>9.3959999999999996E-4</v>
      </c>
      <c r="CF49">
        <v>9.3024999999999998E-4</v>
      </c>
      <c r="CG49">
        <v>8.9532999999999995E-4</v>
      </c>
      <c r="CH49">
        <v>8.7200999999999999E-4</v>
      </c>
      <c r="CI49">
        <v>8.4084999999999997E-4</v>
      </c>
      <c r="CJ49">
        <v>7.1252000000000002E-4</v>
      </c>
      <c r="CK49">
        <v>5.7994999999999998E-4</v>
      </c>
      <c r="CL49">
        <v>1.8489999999999999E-3</v>
      </c>
      <c r="CU49">
        <v>48</v>
      </c>
      <c r="CV49">
        <v>7.6981E-4</v>
      </c>
      <c r="CW49">
        <v>1.3194999999999999E-3</v>
      </c>
      <c r="CX49">
        <v>1.2964999999999999E-3</v>
      </c>
      <c r="CY49">
        <v>1.279E-3</v>
      </c>
      <c r="CZ49">
        <v>1.2432000000000001E-3</v>
      </c>
      <c r="DA49">
        <v>1.2114000000000001E-3</v>
      </c>
      <c r="DB49">
        <v>1.1858999999999999E-3</v>
      </c>
      <c r="DC49">
        <v>1.1280000000000001E-3</v>
      </c>
      <c r="DD49">
        <v>1.0747E-3</v>
      </c>
      <c r="DE49">
        <v>1.0231000000000001E-3</v>
      </c>
      <c r="DF49">
        <v>9.1412999999999998E-4</v>
      </c>
      <c r="DG49">
        <v>8.1209999999999995E-4</v>
      </c>
      <c r="DH49">
        <v>1.8014000000000001E-3</v>
      </c>
    </row>
    <row r="50" spans="4:112" x14ac:dyDescent="0.3">
      <c r="D50">
        <f t="shared" si="3"/>
        <v>6.3794000000000003E-3</v>
      </c>
      <c r="E50">
        <f t="shared" si="4"/>
        <v>1.3756000000000003E-3</v>
      </c>
      <c r="BD50" t="s">
        <v>51</v>
      </c>
      <c r="BF50" t="s">
        <v>52</v>
      </c>
      <c r="BH50" t="s">
        <v>46</v>
      </c>
      <c r="BJ50" t="s">
        <v>47</v>
      </c>
      <c r="CB50">
        <v>49</v>
      </c>
      <c r="CC50">
        <v>3.6633E-4</v>
      </c>
      <c r="CD50">
        <v>1.013E-3</v>
      </c>
      <c r="CE50">
        <v>9.8963999999999996E-4</v>
      </c>
      <c r="CF50">
        <v>9.805599999999999E-4</v>
      </c>
      <c r="CG50">
        <v>9.4645999999999999E-4</v>
      </c>
      <c r="CH50">
        <v>9.2358999999999996E-4</v>
      </c>
      <c r="CI50">
        <v>8.9298000000000003E-4</v>
      </c>
      <c r="CJ50">
        <v>7.6148000000000003E-4</v>
      </c>
      <c r="CK50">
        <v>6.2319999999999997E-4</v>
      </c>
      <c r="CL50">
        <v>1.8879000000000001E-3</v>
      </c>
      <c r="CU50">
        <v>49</v>
      </c>
      <c r="CV50">
        <v>7.8726999999999996E-4</v>
      </c>
      <c r="CW50">
        <v>1.3485000000000001E-3</v>
      </c>
      <c r="CX50">
        <v>1.3246E-3</v>
      </c>
      <c r="CY50">
        <v>1.3068000000000001E-3</v>
      </c>
      <c r="CZ50">
        <v>1.2704999999999999E-3</v>
      </c>
      <c r="DA50">
        <v>1.2382000000000001E-3</v>
      </c>
      <c r="DB50">
        <v>1.2122000000000001E-3</v>
      </c>
      <c r="DC50">
        <v>1.1524E-3</v>
      </c>
      <c r="DD50">
        <v>1.098E-3</v>
      </c>
      <c r="DE50">
        <v>1.0456E-3</v>
      </c>
      <c r="DF50">
        <v>9.3389000000000005E-4</v>
      </c>
      <c r="DG50">
        <v>8.2936000000000001E-4</v>
      </c>
      <c r="DH50">
        <v>1.8454000000000001E-3</v>
      </c>
    </row>
    <row r="51" spans="4:112" x14ac:dyDescent="0.3">
      <c r="D51">
        <f t="shared" si="3"/>
        <v>7.4644000000000004E-3</v>
      </c>
      <c r="E51">
        <f t="shared" si="4"/>
        <v>1.5868000000000002E-3</v>
      </c>
      <c r="BD51">
        <f>BD2-BD$2</f>
        <v>0</v>
      </c>
      <c r="BE51">
        <f t="shared" ref="BE51:BK51" si="5">BE2-BE$2</f>
        <v>0</v>
      </c>
      <c r="BF51">
        <f t="shared" si="5"/>
        <v>0</v>
      </c>
      <c r="BG51">
        <f t="shared" si="5"/>
        <v>0</v>
      </c>
      <c r="BH51">
        <f t="shared" si="5"/>
        <v>0</v>
      </c>
      <c r="BI51">
        <f t="shared" si="5"/>
        <v>0</v>
      </c>
      <c r="BJ51">
        <f t="shared" si="5"/>
        <v>0</v>
      </c>
      <c r="BK51">
        <f t="shared" si="5"/>
        <v>0</v>
      </c>
      <c r="CB51">
        <v>50</v>
      </c>
      <c r="CC51">
        <v>3.8865999999999998E-4</v>
      </c>
      <c r="CD51">
        <v>1.0652000000000001E-3</v>
      </c>
      <c r="CE51">
        <v>1.0424E-3</v>
      </c>
      <c r="CF51">
        <v>1.0334999999999999E-3</v>
      </c>
      <c r="CG51">
        <v>9.9988000000000008E-4</v>
      </c>
      <c r="CH51">
        <v>9.7736000000000003E-4</v>
      </c>
      <c r="CI51">
        <v>9.4720000000000004E-4</v>
      </c>
      <c r="CJ51">
        <v>8.1253E-4</v>
      </c>
      <c r="CK51">
        <v>6.6896999999999996E-4</v>
      </c>
      <c r="CL51">
        <v>1.933E-3</v>
      </c>
      <c r="CU51">
        <v>50</v>
      </c>
      <c r="CV51">
        <v>8.0276999999999996E-4</v>
      </c>
      <c r="CW51">
        <v>1.3749000000000001E-3</v>
      </c>
      <c r="CX51">
        <v>1.3507E-3</v>
      </c>
      <c r="CY51">
        <v>1.3324999999999999E-3</v>
      </c>
      <c r="CZ51">
        <v>1.2955E-3</v>
      </c>
      <c r="DA51">
        <v>1.2625E-3</v>
      </c>
      <c r="DB51">
        <v>1.2358E-3</v>
      </c>
      <c r="DC51">
        <v>1.1751000000000001E-3</v>
      </c>
      <c r="DD51">
        <v>1.1192000000000001E-3</v>
      </c>
      <c r="DE51">
        <v>1.0656999999999999E-3</v>
      </c>
      <c r="DF51">
        <v>9.5169000000000004E-4</v>
      </c>
      <c r="DG51">
        <v>8.4570000000000001E-4</v>
      </c>
      <c r="DH51">
        <v>1.8839E-3</v>
      </c>
    </row>
    <row r="52" spans="4:112" x14ac:dyDescent="0.3">
      <c r="D52">
        <f t="shared" si="3"/>
        <v>8.5418000000000004E-3</v>
      </c>
      <c r="E52">
        <f t="shared" si="4"/>
        <v>1.7919000000000001E-3</v>
      </c>
      <c r="BD52">
        <f t="shared" ref="BD52:BK52" si="6">BD3-BD$2</f>
        <v>1.3929999999999997E-3</v>
      </c>
      <c r="BE52">
        <f t="shared" si="6"/>
        <v>10.047775268554702</v>
      </c>
      <c r="BF52">
        <f t="shared" si="6"/>
        <v>5.9179999999999986E-4</v>
      </c>
      <c r="BG52">
        <f t="shared" si="6"/>
        <v>5.3805665969848091</v>
      </c>
      <c r="BH52">
        <f t="shared" si="6"/>
        <v>1.2521700000000001E-3</v>
      </c>
      <c r="BI52">
        <f t="shared" si="6"/>
        <v>10.566511809825908</v>
      </c>
      <c r="BJ52">
        <f t="shared" si="6"/>
        <v>5.6802999999999997E-4</v>
      </c>
      <c r="BK52">
        <f t="shared" si="6"/>
        <v>4.4141058921813991</v>
      </c>
      <c r="CB52">
        <v>51</v>
      </c>
      <c r="CC52">
        <v>4.1015000000000002E-4</v>
      </c>
      <c r="CD52">
        <v>1.1142999999999999E-3</v>
      </c>
      <c r="CE52">
        <v>1.0920000000000001E-3</v>
      </c>
      <c r="CF52">
        <v>1.0831E-3</v>
      </c>
      <c r="CG52">
        <v>1.0499000000000001E-3</v>
      </c>
      <c r="CH52">
        <v>1.0279E-3</v>
      </c>
      <c r="CI52">
        <v>9.9836999999999994E-4</v>
      </c>
      <c r="CJ52">
        <v>8.6145999999999998E-4</v>
      </c>
      <c r="CK52">
        <v>7.1423000000000005E-4</v>
      </c>
      <c r="CL52">
        <v>1.9708E-3</v>
      </c>
      <c r="CU52">
        <v>51</v>
      </c>
      <c r="CV52">
        <v>8.1753000000000001E-4</v>
      </c>
      <c r="CW52">
        <v>1.4005000000000001E-3</v>
      </c>
      <c r="CX52">
        <v>1.3761999999999999E-3</v>
      </c>
      <c r="CY52">
        <v>1.3577999999999999E-3</v>
      </c>
      <c r="CZ52">
        <v>1.3194999999999999E-3</v>
      </c>
      <c r="DA52">
        <v>1.2857999999999999E-3</v>
      </c>
      <c r="DB52">
        <v>1.2587E-3</v>
      </c>
      <c r="DC52">
        <v>1.1965000000000001E-3</v>
      </c>
      <c r="DD52">
        <v>1.1398999999999999E-3</v>
      </c>
      <c r="DE52">
        <v>1.0854E-3</v>
      </c>
      <c r="DF52">
        <v>9.6918000000000004E-4</v>
      </c>
      <c r="DG52">
        <v>8.6083000000000004E-4</v>
      </c>
      <c r="DH52">
        <v>1.92E-3</v>
      </c>
    </row>
    <row r="53" spans="4:112" x14ac:dyDescent="0.3">
      <c r="D53">
        <f t="shared" si="3"/>
        <v>9.6480000000000003E-3</v>
      </c>
      <c r="E53">
        <f t="shared" si="4"/>
        <v>1.9846200000000003E-3</v>
      </c>
      <c r="BD53">
        <f t="shared" ref="BD53:BK53" si="7">BD4-BD$2</f>
        <v>2.5653999999999998E-3</v>
      </c>
      <c r="BE53">
        <f t="shared" si="7"/>
        <v>19.925989151000898</v>
      </c>
      <c r="BF53">
        <f t="shared" si="7"/>
        <v>1.1305E-3</v>
      </c>
      <c r="BG53">
        <f t="shared" si="7"/>
        <v>10.663848549127522</v>
      </c>
      <c r="BH53">
        <f t="shared" si="7"/>
        <v>2.4131700000000001E-3</v>
      </c>
      <c r="BI53">
        <f t="shared" si="7"/>
        <v>20.119903266429905</v>
      </c>
      <c r="BJ53">
        <f t="shared" si="7"/>
        <v>1.0874299999999999E-3</v>
      </c>
      <c r="BK53">
        <f t="shared" si="7"/>
        <v>9.7058525085449201</v>
      </c>
      <c r="CU53">
        <v>52</v>
      </c>
      <c r="CV53">
        <v>8.3268000000000003E-4</v>
      </c>
      <c r="CW53">
        <v>1.4265E-3</v>
      </c>
      <c r="CX53">
        <v>1.4017999999999999E-3</v>
      </c>
      <c r="CY53">
        <v>1.3831E-3</v>
      </c>
      <c r="CZ53">
        <v>1.3447000000000001E-3</v>
      </c>
      <c r="DA53">
        <v>1.3102999999999999E-3</v>
      </c>
      <c r="DB53">
        <v>1.2822E-3</v>
      </c>
      <c r="DC53">
        <v>1.2185E-3</v>
      </c>
      <c r="DD53">
        <v>1.1608E-3</v>
      </c>
      <c r="DE53">
        <v>1.1046999999999999E-3</v>
      </c>
      <c r="DF53">
        <v>9.8633000000000011E-4</v>
      </c>
      <c r="DG53">
        <v>8.7582999999999997E-4</v>
      </c>
      <c r="DH53">
        <v>1.9621E-3</v>
      </c>
    </row>
    <row r="54" spans="4:112" x14ac:dyDescent="0.3">
      <c r="D54">
        <f t="shared" si="3"/>
        <v>1.07732E-2</v>
      </c>
      <c r="E54">
        <f t="shared" si="4"/>
        <v>2.1795999999999999E-3</v>
      </c>
      <c r="BD54">
        <f t="shared" ref="BD54:BK54" si="8">BD5-BD$2</f>
        <v>3.7726000000000001E-3</v>
      </c>
      <c r="BE54">
        <f t="shared" si="8"/>
        <v>29.114316463470409</v>
      </c>
      <c r="BF54">
        <f t="shared" si="8"/>
        <v>1.6599000000000002E-3</v>
      </c>
      <c r="BG54">
        <f t="shared" si="8"/>
        <v>15.236983299255311</v>
      </c>
      <c r="BH54">
        <f t="shared" si="8"/>
        <v>3.5430700000000006E-3</v>
      </c>
      <c r="BI54">
        <f t="shared" si="8"/>
        <v>28.998412787914308</v>
      </c>
      <c r="BJ54">
        <f t="shared" si="8"/>
        <v>1.5824299999999999E-3</v>
      </c>
      <c r="BK54">
        <f t="shared" si="8"/>
        <v>14.474488735198982</v>
      </c>
      <c r="CU54">
        <v>53</v>
      </c>
      <c r="CV54">
        <v>8.4829999999999997E-4</v>
      </c>
      <c r="CW54">
        <v>1.4538000000000001E-3</v>
      </c>
      <c r="CX54">
        <v>1.4285999999999999E-3</v>
      </c>
      <c r="CY54">
        <v>1.4094999999999999E-3</v>
      </c>
      <c r="CZ54">
        <v>1.3703000000000001E-3</v>
      </c>
      <c r="DA54">
        <v>1.335E-3</v>
      </c>
      <c r="DB54">
        <v>1.3064000000000001E-3</v>
      </c>
      <c r="DC54">
        <v>1.2413000000000001E-3</v>
      </c>
      <c r="DD54">
        <v>1.1820999999999999E-3</v>
      </c>
      <c r="DE54">
        <v>1.1251E-3</v>
      </c>
      <c r="DF54">
        <v>1.0041E-3</v>
      </c>
      <c r="DG54">
        <v>8.9154999999999996E-4</v>
      </c>
      <c r="DH54">
        <v>1.9976E-3</v>
      </c>
    </row>
    <row r="55" spans="4:112" x14ac:dyDescent="0.3">
      <c r="D55">
        <f t="shared" si="3"/>
        <v>1.18864E-2</v>
      </c>
      <c r="E55">
        <f t="shared" si="4"/>
        <v>2.3686000000000002E-3</v>
      </c>
      <c r="BD55">
        <f t="shared" ref="BD55:BK55" si="9">BD6-BD$2</f>
        <v>4.9510999999999999E-3</v>
      </c>
      <c r="BE55">
        <f t="shared" si="9"/>
        <v>38.862556457519467</v>
      </c>
      <c r="BF55">
        <f t="shared" si="9"/>
        <v>2.1429000000000001E-3</v>
      </c>
      <c r="BG55">
        <f t="shared" si="9"/>
        <v>20.25587177276606</v>
      </c>
      <c r="BH55">
        <f t="shared" si="9"/>
        <v>4.6194700000000005E-3</v>
      </c>
      <c r="BI55">
        <f t="shared" si="9"/>
        <v>38.821880042552905</v>
      </c>
      <c r="BJ55">
        <f t="shared" si="9"/>
        <v>2.13013E-3</v>
      </c>
      <c r="BK55">
        <f t="shared" si="9"/>
        <v>18.8030686378479</v>
      </c>
      <c r="CU55">
        <v>54</v>
      </c>
      <c r="CV55">
        <v>8.6598000000000003E-4</v>
      </c>
      <c r="CW55">
        <v>1.4840000000000001E-3</v>
      </c>
      <c r="CX55">
        <v>1.4580999999999999E-3</v>
      </c>
      <c r="CY55">
        <v>1.4385999999999999E-3</v>
      </c>
      <c r="CZ55">
        <v>1.3986000000000001E-3</v>
      </c>
      <c r="DA55">
        <v>1.3629E-3</v>
      </c>
      <c r="DB55">
        <v>1.3336000000000001E-3</v>
      </c>
      <c r="DC55">
        <v>1.2666999999999999E-3</v>
      </c>
      <c r="DD55">
        <v>1.2064000000000001E-3</v>
      </c>
      <c r="DE55">
        <v>1.1483000000000001E-3</v>
      </c>
      <c r="DF55">
        <v>1.0245E-3</v>
      </c>
      <c r="DG55">
        <v>9.1001000000000005E-4</v>
      </c>
      <c r="DH55">
        <v>2.0346000000000001E-3</v>
      </c>
    </row>
    <row r="56" spans="4:112" x14ac:dyDescent="0.3">
      <c r="D56">
        <f t="shared" si="3"/>
        <v>1.2947200000000001E-2</v>
      </c>
      <c r="E56">
        <f t="shared" si="4"/>
        <v>2.5540000000000003E-3</v>
      </c>
      <c r="BD56">
        <f t="shared" ref="BD56:BK56" si="10">BD7-BD$2</f>
        <v>6.0464999999999998E-3</v>
      </c>
      <c r="BE56">
        <f t="shared" si="10"/>
        <v>48.633640289306598</v>
      </c>
      <c r="BF56">
        <f t="shared" si="10"/>
        <v>2.6811000000000001E-3</v>
      </c>
      <c r="BG56">
        <f t="shared" si="10"/>
        <v>24.674869537353501</v>
      </c>
      <c r="BH56">
        <f t="shared" si="10"/>
        <v>5.5893700000000006E-3</v>
      </c>
      <c r="BI56">
        <f t="shared" si="10"/>
        <v>48.935302436351805</v>
      </c>
      <c r="BJ56">
        <f t="shared" si="10"/>
        <v>2.6611300000000003E-3</v>
      </c>
      <c r="BK56">
        <f t="shared" si="10"/>
        <v>23.926384449005102</v>
      </c>
      <c r="CU56">
        <v>55</v>
      </c>
      <c r="CV56">
        <v>8.8285000000000002E-4</v>
      </c>
      <c r="CW56">
        <v>1.513E-3</v>
      </c>
      <c r="CX56">
        <v>1.487E-3</v>
      </c>
      <c r="CY56">
        <v>1.4672000000000001E-3</v>
      </c>
      <c r="CZ56">
        <v>1.4262999999999999E-3</v>
      </c>
      <c r="DA56">
        <v>1.3894999999999999E-3</v>
      </c>
      <c r="DB56">
        <v>1.3595E-3</v>
      </c>
      <c r="DC56">
        <v>1.2909E-3</v>
      </c>
      <c r="DD56">
        <v>1.2289E-3</v>
      </c>
      <c r="DE56">
        <v>1.1697999999999999E-3</v>
      </c>
      <c r="DF56">
        <v>1.0434000000000001E-3</v>
      </c>
      <c r="DG56">
        <v>9.2685E-4</v>
      </c>
      <c r="DH56">
        <v>2.0798000000000001E-3</v>
      </c>
    </row>
    <row r="57" spans="4:112" x14ac:dyDescent="0.3">
      <c r="D57">
        <f t="shared" si="3"/>
        <v>1.40544E-2</v>
      </c>
      <c r="E57">
        <f t="shared" si="4"/>
        <v>2.7490000000000001E-3</v>
      </c>
      <c r="BD57">
        <f t="shared" ref="BD57:BK57" si="11">BD8-BD$2</f>
        <v>7.2442999999999995E-3</v>
      </c>
      <c r="BE57">
        <f t="shared" si="11"/>
        <v>58.832437515258704</v>
      </c>
      <c r="BF57">
        <f t="shared" si="11"/>
        <v>3.2333000000000001E-3</v>
      </c>
      <c r="BG57">
        <f t="shared" si="11"/>
        <v>29.511577606201101</v>
      </c>
      <c r="BH57">
        <f t="shared" si="11"/>
        <v>6.5287700000000006E-3</v>
      </c>
      <c r="BI57">
        <f t="shared" si="11"/>
        <v>58.249114692211108</v>
      </c>
      <c r="BJ57">
        <f t="shared" si="11"/>
        <v>3.1863300000000002E-3</v>
      </c>
      <c r="BK57">
        <f t="shared" si="11"/>
        <v>28.570415973663302</v>
      </c>
      <c r="CU57">
        <v>56</v>
      </c>
      <c r="CV57">
        <v>9.0076999999999996E-4</v>
      </c>
      <c r="CW57">
        <v>1.5437000000000001E-3</v>
      </c>
      <c r="CX57">
        <v>1.5169000000000001E-3</v>
      </c>
      <c r="CY57">
        <v>1.4966999999999999E-3</v>
      </c>
      <c r="CZ57">
        <v>1.4549000000000001E-3</v>
      </c>
      <c r="DA57">
        <v>1.4170999999999999E-3</v>
      </c>
      <c r="DB57">
        <v>1.3864999999999999E-3</v>
      </c>
      <c r="DC57">
        <v>1.3163999999999999E-3</v>
      </c>
      <c r="DD57">
        <v>1.2532999999999999E-3</v>
      </c>
      <c r="DE57">
        <v>1.1926E-3</v>
      </c>
      <c r="DF57">
        <v>1.0640000000000001E-3</v>
      </c>
      <c r="DG57">
        <v>9.4466999999999999E-4</v>
      </c>
      <c r="DH57">
        <v>2.1189E-3</v>
      </c>
    </row>
    <row r="58" spans="4:112" x14ac:dyDescent="0.3">
      <c r="D58">
        <f t="shared" si="3"/>
        <v>1.5169999999999999E-2</v>
      </c>
      <c r="E58">
        <f t="shared" si="4"/>
        <v>2.9364000000000005E-3</v>
      </c>
      <c r="BD58">
        <f t="shared" ref="BD58:BK58" si="12">BD9-BD$2</f>
        <v>8.235300000000001E-3</v>
      </c>
      <c r="BE58">
        <f t="shared" si="12"/>
        <v>68.624393463134595</v>
      </c>
      <c r="BF58">
        <f t="shared" si="12"/>
        <v>3.7727999999999998E-3</v>
      </c>
      <c r="BG58">
        <f t="shared" si="12"/>
        <v>33.848405838012596</v>
      </c>
      <c r="BH58">
        <f t="shared" si="12"/>
        <v>7.4458700000000011E-3</v>
      </c>
      <c r="BI58">
        <f t="shared" si="12"/>
        <v>67.875617682933807</v>
      </c>
      <c r="BJ58">
        <f t="shared" si="12"/>
        <v>3.7865300000000006E-3</v>
      </c>
      <c r="BK58">
        <f t="shared" si="12"/>
        <v>33.634680271148696</v>
      </c>
      <c r="CU58">
        <v>57</v>
      </c>
      <c r="CV58">
        <v>9.1841999999999998E-4</v>
      </c>
      <c r="CW58">
        <v>1.5732999999999999E-3</v>
      </c>
      <c r="CX58">
        <v>1.5462E-3</v>
      </c>
      <c r="CY58">
        <v>1.5257000000000001E-3</v>
      </c>
      <c r="CZ58">
        <v>1.4829000000000001E-3</v>
      </c>
      <c r="DA58">
        <v>1.4444E-3</v>
      </c>
      <c r="DB58">
        <v>1.4131E-3</v>
      </c>
      <c r="DC58">
        <v>1.3406E-3</v>
      </c>
      <c r="DD58">
        <v>1.276E-3</v>
      </c>
      <c r="DE58">
        <v>1.2141000000000001E-3</v>
      </c>
      <c r="DF58">
        <v>1.0826E-3</v>
      </c>
      <c r="DG58">
        <v>9.6084000000000002E-4</v>
      </c>
      <c r="DH58">
        <v>2.1549E-3</v>
      </c>
    </row>
    <row r="59" spans="4:112" x14ac:dyDescent="0.3">
      <c r="D59">
        <f t="shared" si="3"/>
        <v>1.6275600000000001E-2</v>
      </c>
      <c r="E59">
        <f t="shared" si="4"/>
        <v>3.1152000000000003E-3</v>
      </c>
      <c r="BD59">
        <f t="shared" ref="BD59:BK59" si="13">BD10-BD$2</f>
        <v>9.2487000000000003E-3</v>
      </c>
      <c r="BE59">
        <f t="shared" si="13"/>
        <v>77.335414886474609</v>
      </c>
      <c r="BF59">
        <f t="shared" si="13"/>
        <v>4.3141000000000004E-3</v>
      </c>
      <c r="BG59">
        <f t="shared" si="13"/>
        <v>39.326517105102496</v>
      </c>
      <c r="BH59">
        <f t="shared" si="13"/>
        <v>8.3762699999999999E-3</v>
      </c>
      <c r="BI59">
        <f t="shared" si="13"/>
        <v>76.940169990062714</v>
      </c>
      <c r="BJ59">
        <f t="shared" si="13"/>
        <v>4.3176300000000003E-3</v>
      </c>
      <c r="BK59">
        <f t="shared" si="13"/>
        <v>37.972731113433795</v>
      </c>
      <c r="CU59">
        <v>58</v>
      </c>
      <c r="CV59">
        <v>9.3689999999999995E-4</v>
      </c>
      <c r="CW59">
        <v>1.6052E-3</v>
      </c>
      <c r="CX59">
        <v>1.5778000000000001E-3</v>
      </c>
      <c r="CY59">
        <v>1.5567999999999999E-3</v>
      </c>
      <c r="CZ59">
        <v>1.5129E-3</v>
      </c>
      <c r="DA59">
        <v>1.4735E-3</v>
      </c>
      <c r="DB59">
        <v>1.4415999999999999E-3</v>
      </c>
      <c r="DC59">
        <v>1.3669999999999999E-3</v>
      </c>
      <c r="DD59">
        <v>1.3009E-3</v>
      </c>
      <c r="DE59">
        <v>1.2375999999999999E-3</v>
      </c>
      <c r="DF59">
        <v>1.1034E-3</v>
      </c>
      <c r="DG59">
        <v>9.7969000000000007E-4</v>
      </c>
      <c r="DH59">
        <v>2.1979999999999999E-3</v>
      </c>
    </row>
    <row r="60" spans="4:112" x14ac:dyDescent="0.3">
      <c r="BD60">
        <f t="shared" ref="BD60:BK60" si="14">BD11-BD$2</f>
        <v>1.0196700000000001E-2</v>
      </c>
      <c r="BE60">
        <f t="shared" si="14"/>
        <v>88.334671020507798</v>
      </c>
      <c r="BF60">
        <f t="shared" si="14"/>
        <v>4.8549999999999999E-3</v>
      </c>
      <c r="BG60">
        <f t="shared" si="14"/>
        <v>44.131031036376896</v>
      </c>
      <c r="BH60">
        <f t="shared" si="14"/>
        <v>9.2863699999999987E-3</v>
      </c>
      <c r="BI60">
        <f t="shared" si="14"/>
        <v>86.961959540844006</v>
      </c>
      <c r="BJ60">
        <f t="shared" si="14"/>
        <v>4.8770300000000001E-3</v>
      </c>
      <c r="BK60">
        <f t="shared" si="14"/>
        <v>42.7392258644104</v>
      </c>
      <c r="CU60">
        <v>59</v>
      </c>
      <c r="CV60">
        <v>9.5673999999999998E-4</v>
      </c>
      <c r="CW60">
        <v>1.6387999999999999E-3</v>
      </c>
      <c r="CX60">
        <v>1.6103999999999999E-3</v>
      </c>
      <c r="CY60">
        <v>1.5892E-3</v>
      </c>
      <c r="CZ60">
        <v>1.5447E-3</v>
      </c>
      <c r="DA60">
        <v>1.5042E-3</v>
      </c>
      <c r="DB60">
        <v>1.4710999999999999E-3</v>
      </c>
      <c r="DC60">
        <v>1.3944000000000001E-3</v>
      </c>
      <c r="DD60">
        <v>1.3263999999999999E-3</v>
      </c>
      <c r="DE60">
        <v>1.2616999999999999E-3</v>
      </c>
      <c r="DF60">
        <v>1.1241999999999999E-3</v>
      </c>
      <c r="DG60">
        <v>9.9785E-4</v>
      </c>
      <c r="DH60">
        <v>2.2385E-3</v>
      </c>
    </row>
    <row r="61" spans="4:112" x14ac:dyDescent="0.3">
      <c r="BD61">
        <f t="shared" ref="BD61:BK61" si="15">BD12-BD$2</f>
        <v>1.11617E-2</v>
      </c>
      <c r="BE61">
        <f t="shared" si="15"/>
        <v>97.581977844238196</v>
      </c>
      <c r="BF61">
        <f t="shared" si="15"/>
        <v>5.4427E-3</v>
      </c>
      <c r="BG61">
        <f t="shared" si="15"/>
        <v>48.7570571899413</v>
      </c>
      <c r="BH61">
        <f t="shared" si="15"/>
        <v>1.009737E-2</v>
      </c>
      <c r="BI61">
        <f t="shared" si="15"/>
        <v>95.965011298656506</v>
      </c>
      <c r="BJ61">
        <f t="shared" si="15"/>
        <v>5.4356300000000003E-3</v>
      </c>
      <c r="BK61">
        <f t="shared" si="15"/>
        <v>47.510206699371302</v>
      </c>
      <c r="CU61">
        <v>60</v>
      </c>
      <c r="CV61">
        <v>9.7561999999999996E-4</v>
      </c>
      <c r="CW61">
        <v>1.6711E-3</v>
      </c>
      <c r="CX61">
        <v>1.6425000000000001E-3</v>
      </c>
      <c r="CY61">
        <v>1.6207999999999999E-3</v>
      </c>
      <c r="CZ61">
        <v>1.5754E-3</v>
      </c>
      <c r="DA61">
        <v>1.5338999999999999E-3</v>
      </c>
      <c r="DB61">
        <v>1.4997000000000001E-3</v>
      </c>
      <c r="DC61">
        <v>1.4199E-3</v>
      </c>
      <c r="DD61">
        <v>1.3504000000000001E-3</v>
      </c>
      <c r="DE61">
        <v>1.2846999999999999E-3</v>
      </c>
      <c r="DF61">
        <v>1.1433000000000001E-3</v>
      </c>
      <c r="DG61">
        <v>1.0150999999999999E-3</v>
      </c>
      <c r="DH61">
        <v>2.2774000000000002E-3</v>
      </c>
    </row>
    <row r="62" spans="4:112" x14ac:dyDescent="0.3">
      <c r="BD62">
        <f t="shared" ref="BD62:BK62" si="16">BD13-BD$2</f>
        <v>1.2083700000000001E-2</v>
      </c>
      <c r="BE62">
        <f t="shared" si="16"/>
        <v>107.09600067138669</v>
      </c>
      <c r="BF62">
        <f t="shared" si="16"/>
        <v>5.9746E-3</v>
      </c>
      <c r="BG62">
        <f t="shared" si="16"/>
        <v>53.109199523925696</v>
      </c>
      <c r="BH62">
        <f t="shared" si="16"/>
        <v>1.0688369999999999E-2</v>
      </c>
      <c r="BI62">
        <f t="shared" si="16"/>
        <v>106.63466614484831</v>
      </c>
      <c r="BJ62">
        <f t="shared" si="16"/>
        <v>5.9609300000000006E-3</v>
      </c>
      <c r="BK62">
        <f t="shared" si="16"/>
        <v>52.187738895416295</v>
      </c>
      <c r="CU62">
        <v>61</v>
      </c>
      <c r="CV62">
        <v>9.9577999999999993E-4</v>
      </c>
      <c r="CW62">
        <v>1.7052E-3</v>
      </c>
      <c r="CX62">
        <v>1.6756E-3</v>
      </c>
      <c r="CY62">
        <v>1.6535E-3</v>
      </c>
      <c r="CZ62">
        <v>1.6076E-3</v>
      </c>
      <c r="DA62">
        <v>1.5646E-3</v>
      </c>
      <c r="DB62">
        <v>1.5288000000000001E-3</v>
      </c>
      <c r="DC62">
        <v>1.4457999999999999E-3</v>
      </c>
      <c r="DD62">
        <v>1.3743E-3</v>
      </c>
      <c r="DE62">
        <v>1.307E-3</v>
      </c>
      <c r="DF62">
        <v>1.1626E-3</v>
      </c>
      <c r="DG62">
        <v>1.0309E-3</v>
      </c>
      <c r="DH62">
        <v>2.3173E-3</v>
      </c>
    </row>
    <row r="63" spans="4:112" x14ac:dyDescent="0.3">
      <c r="BD63">
        <f t="shared" ref="BD63:BK63" si="17">BD14-BD$2</f>
        <v>1.3073700000000001E-2</v>
      </c>
      <c r="BE63">
        <f t="shared" si="17"/>
        <v>117.85605621337891</v>
      </c>
      <c r="BF63">
        <f t="shared" si="17"/>
        <v>6.5202999999999997E-3</v>
      </c>
      <c r="BG63">
        <f t="shared" si="17"/>
        <v>58.499641418456896</v>
      </c>
      <c r="BH63">
        <f t="shared" si="17"/>
        <v>1.1328369999999999E-2</v>
      </c>
      <c r="BI63">
        <f t="shared" si="17"/>
        <v>115.6128384470943</v>
      </c>
      <c r="BJ63">
        <f t="shared" si="17"/>
        <v>6.5372299999999998E-3</v>
      </c>
      <c r="BK63">
        <f t="shared" si="17"/>
        <v>57.220888614654491</v>
      </c>
      <c r="CU63">
        <v>62</v>
      </c>
      <c r="CV63">
        <v>1.0166000000000001E-3</v>
      </c>
      <c r="CW63">
        <v>1.7407E-3</v>
      </c>
      <c r="CX63">
        <v>1.7106000000000001E-3</v>
      </c>
      <c r="CY63">
        <v>1.6881000000000001E-3</v>
      </c>
      <c r="CZ63">
        <v>1.6410999999999999E-3</v>
      </c>
      <c r="DA63">
        <v>1.5968E-3</v>
      </c>
      <c r="DB63">
        <v>1.5587999999999999E-3</v>
      </c>
      <c r="DC63">
        <v>1.4702999999999999E-3</v>
      </c>
      <c r="DD63">
        <v>1.3967999999999999E-3</v>
      </c>
      <c r="DE63">
        <v>1.3269E-3</v>
      </c>
      <c r="DF63">
        <v>1.1797000000000001E-3</v>
      </c>
      <c r="DG63">
        <v>1.0460000000000001E-3</v>
      </c>
      <c r="DH63">
        <v>2.3544999999999998E-3</v>
      </c>
    </row>
    <row r="64" spans="4:112" x14ac:dyDescent="0.3">
      <c r="BD64">
        <f t="shared" ref="BD64:BK64" si="18">BD15-BD$2</f>
        <v>1.4040700000000001E-2</v>
      </c>
      <c r="BE64">
        <f t="shared" si="18"/>
        <v>127.2028274536132</v>
      </c>
      <c r="BF64">
        <f t="shared" si="18"/>
        <v>7.0853000000000001E-3</v>
      </c>
      <c r="BG64">
        <f t="shared" si="18"/>
        <v>61.9566040039062</v>
      </c>
      <c r="BH64">
        <f t="shared" si="18"/>
        <v>1.204037E-2</v>
      </c>
      <c r="BI64">
        <f t="shared" si="18"/>
        <v>126.6741864085193</v>
      </c>
      <c r="BJ64">
        <f t="shared" si="18"/>
        <v>7.0981300000000002E-3</v>
      </c>
      <c r="BK64">
        <f t="shared" si="18"/>
        <v>62.120436191558802</v>
      </c>
      <c r="CU64">
        <v>63</v>
      </c>
      <c r="CV64">
        <v>1.0403999999999999E-3</v>
      </c>
      <c r="CW64">
        <v>1.7799999999999999E-3</v>
      </c>
      <c r="CX64">
        <v>1.7496E-3</v>
      </c>
      <c r="CY64">
        <v>1.7275999999999999E-3</v>
      </c>
      <c r="CZ64">
        <v>1.6815999999999999E-3</v>
      </c>
      <c r="DA64">
        <v>1.6375000000000001E-3</v>
      </c>
      <c r="DB64">
        <v>1.5969000000000001E-3</v>
      </c>
      <c r="DC64">
        <v>1.4898999999999999E-3</v>
      </c>
      <c r="DD64">
        <v>1.4113000000000001E-3</v>
      </c>
      <c r="DE64">
        <v>1.3404000000000001E-3</v>
      </c>
      <c r="DF64">
        <v>1.1904000000000001E-3</v>
      </c>
      <c r="DG64">
        <v>1.0558E-3</v>
      </c>
      <c r="DH64">
        <v>2.3917999999999999E-3</v>
      </c>
    </row>
    <row r="65" spans="56:112" x14ac:dyDescent="0.3">
      <c r="BD65">
        <f t="shared" ref="BD65:BK65" si="19">BD16-BD$2</f>
        <v>1.4950699999999999E-2</v>
      </c>
      <c r="BE65">
        <f t="shared" si="19"/>
        <v>136.8136215209947</v>
      </c>
      <c r="BF65">
        <f t="shared" si="19"/>
        <v>7.6354999999999999E-3</v>
      </c>
      <c r="BG65">
        <f t="shared" si="19"/>
        <v>67.27680587768549</v>
      </c>
      <c r="BH65">
        <f t="shared" si="19"/>
        <v>1.2655369999999999E-2</v>
      </c>
      <c r="BI65">
        <f t="shared" si="19"/>
        <v>135.73349732160531</v>
      </c>
      <c r="BJ65">
        <f t="shared" si="19"/>
        <v>7.6372300000000009E-3</v>
      </c>
      <c r="BK65">
        <f t="shared" si="19"/>
        <v>66.9505486488342</v>
      </c>
      <c r="CU65">
        <v>64</v>
      </c>
      <c r="CV65">
        <v>1.0708E-3</v>
      </c>
      <c r="CW65">
        <v>1.8297999999999999E-3</v>
      </c>
      <c r="CX65">
        <v>1.7968999999999999E-3</v>
      </c>
      <c r="CY65">
        <v>1.774E-3</v>
      </c>
      <c r="CZ65">
        <v>1.7282E-3</v>
      </c>
      <c r="DA65">
        <v>1.6844E-3</v>
      </c>
      <c r="DB65">
        <v>1.6394999999999999E-3</v>
      </c>
      <c r="DC65">
        <v>1.4931E-3</v>
      </c>
      <c r="DD65">
        <v>1.4062E-3</v>
      </c>
      <c r="DE65">
        <v>1.333E-3</v>
      </c>
      <c r="DF65">
        <v>1.1795E-3</v>
      </c>
      <c r="DG65">
        <v>1.0441999999999999E-3</v>
      </c>
      <c r="DH65">
        <v>2.4436000000000002E-3</v>
      </c>
    </row>
    <row r="66" spans="56:112" x14ac:dyDescent="0.3">
      <c r="CU66">
        <v>65</v>
      </c>
      <c r="CV66">
        <v>1.1232E-3</v>
      </c>
      <c r="CW66">
        <v>1.9239999999999999E-3</v>
      </c>
      <c r="CX66">
        <v>1.8929000000000001E-3</v>
      </c>
      <c r="CY66">
        <v>1.8722000000000001E-3</v>
      </c>
      <c r="CZ66">
        <v>1.8320999999999999E-3</v>
      </c>
      <c r="DA66">
        <v>1.7928E-3</v>
      </c>
      <c r="DB66">
        <v>1.7531999999999999E-3</v>
      </c>
      <c r="DC66">
        <v>1.4243999999999999E-3</v>
      </c>
      <c r="DD66">
        <v>1.3190000000000001E-3</v>
      </c>
      <c r="DE66">
        <v>1.23E-3</v>
      </c>
      <c r="DF66">
        <v>1.0732999999999999E-3</v>
      </c>
      <c r="DG66">
        <v>9.4651999999999996E-4</v>
      </c>
      <c r="DH66">
        <v>2.4767000000000001E-3</v>
      </c>
    </row>
    <row r="67" spans="56:112" x14ac:dyDescent="0.3">
      <c r="CU67">
        <v>66</v>
      </c>
      <c r="CV67" s="30">
        <v>6.6138000000000001E-7</v>
      </c>
      <c r="CW67" s="30">
        <v>-4.2037000000000001E-6</v>
      </c>
      <c r="CX67" s="30">
        <v>3.6837E-5</v>
      </c>
      <c r="CY67" s="30">
        <v>-1.6889E-5</v>
      </c>
      <c r="CZ67" s="30">
        <v>-9.7371E-5</v>
      </c>
      <c r="DA67" s="30">
        <v>3.8166E-5</v>
      </c>
      <c r="DB67">
        <v>2.6219999999999998E-4</v>
      </c>
      <c r="DC67">
        <v>2.2755E-4</v>
      </c>
      <c r="DD67">
        <v>1.7378000000000001E-4</v>
      </c>
      <c r="DE67" s="30">
        <v>8.3385000000000002E-5</v>
      </c>
      <c r="DF67" s="30">
        <v>4.9941999999999997E-5</v>
      </c>
      <c r="DG67" s="30">
        <v>4.6366000000000003E-5</v>
      </c>
      <c r="DH67">
        <v>2.5232000000000002E-3</v>
      </c>
    </row>
    <row r="74" spans="56:112" x14ac:dyDescent="0.3">
      <c r="BD74">
        <f>(BE58/ (2.5*15)-BE52/ (2.5*15))/(BD58-BD52)</f>
        <v>228.29211695708514</v>
      </c>
      <c r="BF74">
        <f>(BG65/ (2.5*15)-BG52/ (2.5*15))/(BF65-BF52)</f>
        <v>234.33229422301983</v>
      </c>
      <c r="BH74">
        <f>(BI58/ (2.5*15)-BI52/ (2.5*15))/(BH58-BH52)</f>
        <v>246.74149914959997</v>
      </c>
      <c r="BJ74">
        <f>(BK65/ (2.5*15)-BK52/ (2.5*15))/(BJ65-BJ52)</f>
        <v>235.90200779589503</v>
      </c>
    </row>
    <row r="99" spans="80:99" x14ac:dyDescent="0.3">
      <c r="CC99">
        <v>1</v>
      </c>
      <c r="CD99">
        <v>2</v>
      </c>
      <c r="CE99">
        <v>3</v>
      </c>
      <c r="CF99">
        <v>4</v>
      </c>
      <c r="CG99">
        <v>5</v>
      </c>
      <c r="CH99">
        <v>6</v>
      </c>
      <c r="CI99">
        <v>7</v>
      </c>
      <c r="CJ99">
        <v>8</v>
      </c>
      <c r="CK99">
        <v>9</v>
      </c>
      <c r="CM99">
        <v>1</v>
      </c>
      <c r="CN99">
        <v>2</v>
      </c>
      <c r="CO99">
        <v>3</v>
      </c>
      <c r="CP99">
        <v>4</v>
      </c>
      <c r="CQ99">
        <v>5</v>
      </c>
      <c r="CR99">
        <v>6</v>
      </c>
      <c r="CS99">
        <v>7</v>
      </c>
      <c r="CT99">
        <v>8</v>
      </c>
      <c r="CU99">
        <v>9</v>
      </c>
    </row>
    <row r="100" spans="80:99" x14ac:dyDescent="0.3">
      <c r="CB100">
        <v>1</v>
      </c>
      <c r="CC100" s="30">
        <v>1.5442000000000001E-17</v>
      </c>
      <c r="CD100" s="30">
        <v>3.0568999999999998E-17</v>
      </c>
      <c r="CE100" s="30">
        <v>3.5830000000000001E-17</v>
      </c>
      <c r="CF100" s="30">
        <v>3.7949E-17</v>
      </c>
      <c r="CG100" s="30">
        <v>4.5134999999999999E-17</v>
      </c>
      <c r="CH100" s="30">
        <v>5.0968000000000002E-17</v>
      </c>
      <c r="CI100" s="30">
        <v>5.7669999999999996E-17</v>
      </c>
      <c r="CJ100" s="30">
        <v>5.2216E-17</v>
      </c>
      <c r="CK100" s="30">
        <v>3.3815000000000001E-17</v>
      </c>
      <c r="CL100">
        <v>1</v>
      </c>
      <c r="CM100" s="30">
        <v>1.5442000000000001E-17</v>
      </c>
      <c r="CN100" s="30">
        <v>3.0568999999999998E-17</v>
      </c>
      <c r="CO100" s="30">
        <v>3.5830000000000001E-17</v>
      </c>
      <c r="CP100" s="30">
        <v>3.7949E-17</v>
      </c>
      <c r="CQ100" s="30">
        <v>4.5134999999999999E-17</v>
      </c>
      <c r="CR100" s="30">
        <v>5.0968000000000002E-17</v>
      </c>
      <c r="CS100" s="30">
        <v>5.7669999999999996E-17</v>
      </c>
      <c r="CT100" s="30">
        <v>5.2216E-17</v>
      </c>
      <c r="CU100" s="30">
        <v>3.3815000000000001E-17</v>
      </c>
    </row>
    <row r="101" spans="80:99" x14ac:dyDescent="0.3">
      <c r="CB101">
        <v>2</v>
      </c>
      <c r="CC101">
        <v>4.7385999999999999E-4</v>
      </c>
      <c r="CD101">
        <v>1.2917E-3</v>
      </c>
      <c r="CE101">
        <v>1.2974E-3</v>
      </c>
      <c r="CF101">
        <v>1.3097E-3</v>
      </c>
      <c r="CG101">
        <v>1.3419E-3</v>
      </c>
      <c r="CH101">
        <v>1.3592000000000001E-3</v>
      </c>
      <c r="CI101">
        <v>1.3717E-3</v>
      </c>
      <c r="CJ101">
        <v>1.415E-3</v>
      </c>
      <c r="CK101">
        <v>1.3511E-3</v>
      </c>
      <c r="CL101">
        <v>2</v>
      </c>
      <c r="CM101">
        <v>4.7385999999999999E-4</v>
      </c>
      <c r="CN101">
        <v>1.2917E-3</v>
      </c>
      <c r="CO101">
        <v>1.2974E-3</v>
      </c>
      <c r="CP101">
        <v>1.3097E-3</v>
      </c>
      <c r="CQ101">
        <v>1.3419E-3</v>
      </c>
      <c r="CR101">
        <v>1.3592000000000001E-3</v>
      </c>
      <c r="CS101">
        <v>1.3717E-3</v>
      </c>
      <c r="CT101">
        <v>1.415E-3</v>
      </c>
      <c r="CU101">
        <v>1.3511E-3</v>
      </c>
    </row>
    <row r="102" spans="80:99" x14ac:dyDescent="0.3">
      <c r="CB102">
        <v>3</v>
      </c>
      <c r="CC102">
        <v>9.3150999999999998E-4</v>
      </c>
      <c r="CD102">
        <v>2.568E-3</v>
      </c>
      <c r="CE102">
        <v>2.5303000000000001E-3</v>
      </c>
      <c r="CF102">
        <v>2.5425000000000001E-3</v>
      </c>
      <c r="CG102">
        <v>2.5699E-3</v>
      </c>
      <c r="CH102">
        <v>2.5869999999999999E-3</v>
      </c>
      <c r="CI102">
        <v>2.5796E-3</v>
      </c>
      <c r="CJ102">
        <v>2.6212000000000002E-3</v>
      </c>
      <c r="CK102">
        <v>2.6112000000000002E-3</v>
      </c>
      <c r="CL102">
        <v>3</v>
      </c>
      <c r="CM102">
        <v>9.3150999999999998E-4</v>
      </c>
      <c r="CN102">
        <v>2.568E-3</v>
      </c>
      <c r="CO102">
        <v>2.5303000000000001E-3</v>
      </c>
      <c r="CP102">
        <v>2.5425000000000001E-3</v>
      </c>
      <c r="CQ102">
        <v>2.5699E-3</v>
      </c>
      <c r="CR102">
        <v>2.5869999999999999E-3</v>
      </c>
      <c r="CS102">
        <v>2.5796E-3</v>
      </c>
      <c r="CT102">
        <v>2.6212000000000002E-3</v>
      </c>
      <c r="CU102">
        <v>2.6112000000000002E-3</v>
      </c>
    </row>
    <row r="103" spans="80:99" x14ac:dyDescent="0.3">
      <c r="CB103">
        <v>4</v>
      </c>
      <c r="CC103">
        <v>1.3225000000000001E-3</v>
      </c>
      <c r="CD103">
        <v>3.7288999999999998E-3</v>
      </c>
      <c r="CE103">
        <v>3.6893999999999998E-3</v>
      </c>
      <c r="CF103">
        <v>3.705E-3</v>
      </c>
      <c r="CG103">
        <v>3.7173000000000002E-3</v>
      </c>
      <c r="CH103">
        <v>3.7639000000000001E-3</v>
      </c>
      <c r="CI103">
        <v>3.7854E-3</v>
      </c>
      <c r="CJ103">
        <v>3.8208000000000001E-3</v>
      </c>
      <c r="CK103">
        <v>3.7284000000000002E-3</v>
      </c>
      <c r="CL103">
        <v>4</v>
      </c>
      <c r="CM103">
        <v>1.3225000000000001E-3</v>
      </c>
      <c r="CN103">
        <v>3.7288999999999998E-3</v>
      </c>
      <c r="CO103">
        <v>3.6893999999999998E-3</v>
      </c>
      <c r="CP103">
        <v>3.705E-3</v>
      </c>
      <c r="CQ103">
        <v>3.7173000000000002E-3</v>
      </c>
      <c r="CR103">
        <v>3.7639000000000001E-3</v>
      </c>
      <c r="CS103">
        <v>3.7854E-3</v>
      </c>
      <c r="CT103">
        <v>3.8208000000000001E-3</v>
      </c>
      <c r="CU103">
        <v>3.7284000000000002E-3</v>
      </c>
    </row>
    <row r="104" spans="80:99" x14ac:dyDescent="0.3">
      <c r="CB104">
        <v>5</v>
      </c>
      <c r="CC104">
        <v>1.7252000000000001E-3</v>
      </c>
      <c r="CD104">
        <v>4.9198000000000002E-3</v>
      </c>
      <c r="CE104">
        <v>4.8555999999999998E-3</v>
      </c>
      <c r="CF104">
        <v>4.8681000000000002E-3</v>
      </c>
      <c r="CG104">
        <v>4.8764999999999998E-3</v>
      </c>
      <c r="CH104">
        <v>4.9259000000000004E-3</v>
      </c>
      <c r="CI104">
        <v>4.9223000000000001E-3</v>
      </c>
      <c r="CJ104">
        <v>5.0004000000000003E-3</v>
      </c>
      <c r="CK104">
        <v>4.9816000000000001E-3</v>
      </c>
      <c r="CL104">
        <v>5</v>
      </c>
      <c r="CM104">
        <v>1.7252000000000001E-3</v>
      </c>
      <c r="CN104">
        <v>4.9198000000000002E-3</v>
      </c>
      <c r="CO104">
        <v>4.8555999999999998E-3</v>
      </c>
      <c r="CP104">
        <v>4.8681000000000002E-3</v>
      </c>
      <c r="CQ104">
        <v>4.8764999999999998E-3</v>
      </c>
      <c r="CR104">
        <v>4.9259000000000004E-3</v>
      </c>
      <c r="CS104">
        <v>4.9223000000000001E-3</v>
      </c>
      <c r="CT104">
        <v>5.0004000000000003E-3</v>
      </c>
      <c r="CU104">
        <v>4.9816000000000001E-3</v>
      </c>
    </row>
    <row r="105" spans="80:99" x14ac:dyDescent="0.3">
      <c r="CB105">
        <v>6</v>
      </c>
      <c r="CC105">
        <v>2.1059999999999998E-3</v>
      </c>
      <c r="CD105">
        <v>6.0356999999999997E-3</v>
      </c>
      <c r="CE105">
        <v>5.9654E-3</v>
      </c>
      <c r="CF105">
        <v>5.9895E-3</v>
      </c>
      <c r="CG105">
        <v>5.9896000000000003E-3</v>
      </c>
      <c r="CH105">
        <v>6.0309999999999999E-3</v>
      </c>
      <c r="CI105">
        <v>6.0245999999999997E-3</v>
      </c>
      <c r="CJ105">
        <v>6.1199999999999996E-3</v>
      </c>
      <c r="CK105">
        <v>6.0863999999999996E-3</v>
      </c>
      <c r="CL105">
        <v>6</v>
      </c>
      <c r="CM105">
        <v>2.1059999999999998E-3</v>
      </c>
      <c r="CN105">
        <v>6.0356999999999997E-3</v>
      </c>
      <c r="CO105">
        <v>5.9654E-3</v>
      </c>
      <c r="CP105">
        <v>5.9895E-3</v>
      </c>
      <c r="CQ105">
        <v>5.9896000000000003E-3</v>
      </c>
      <c r="CR105">
        <v>6.0309999999999999E-3</v>
      </c>
      <c r="CS105">
        <v>6.0245999999999997E-3</v>
      </c>
      <c r="CT105">
        <v>6.1199999999999996E-3</v>
      </c>
      <c r="CU105">
        <v>6.0863999999999996E-3</v>
      </c>
    </row>
    <row r="106" spans="80:99" x14ac:dyDescent="0.3">
      <c r="CB106">
        <v>7</v>
      </c>
      <c r="CC106">
        <v>2.4491999999999999E-3</v>
      </c>
      <c r="CD106">
        <v>7.1164000000000002E-3</v>
      </c>
      <c r="CE106">
        <v>7.0353000000000004E-3</v>
      </c>
      <c r="CF106">
        <v>7.0673000000000003E-3</v>
      </c>
      <c r="CG106">
        <v>7.0923000000000002E-3</v>
      </c>
      <c r="CH106">
        <v>7.1732999999999996E-3</v>
      </c>
      <c r="CI106">
        <v>7.2062999999999997E-3</v>
      </c>
      <c r="CJ106">
        <v>7.3045000000000002E-3</v>
      </c>
      <c r="CK106">
        <v>7.2735999999999999E-3</v>
      </c>
      <c r="CL106">
        <v>7</v>
      </c>
      <c r="CM106">
        <v>2.4491999999999999E-3</v>
      </c>
      <c r="CN106">
        <v>7.1164000000000002E-3</v>
      </c>
      <c r="CO106">
        <v>7.0353000000000004E-3</v>
      </c>
      <c r="CP106">
        <v>7.0673000000000003E-3</v>
      </c>
      <c r="CQ106">
        <v>7.0923000000000002E-3</v>
      </c>
      <c r="CR106">
        <v>7.1732999999999996E-3</v>
      </c>
      <c r="CS106">
        <v>7.2062999999999997E-3</v>
      </c>
      <c r="CT106">
        <v>7.3045000000000002E-3</v>
      </c>
      <c r="CU106">
        <v>7.2735999999999999E-3</v>
      </c>
    </row>
    <row r="107" spans="80:99" x14ac:dyDescent="0.3">
      <c r="CB107">
        <v>8</v>
      </c>
      <c r="CC107">
        <v>2.7428000000000001E-3</v>
      </c>
      <c r="CD107">
        <v>8.1004000000000007E-3</v>
      </c>
      <c r="CE107">
        <v>8.0360999999999991E-3</v>
      </c>
      <c r="CF107">
        <v>8.0733000000000003E-3</v>
      </c>
      <c r="CG107">
        <v>8.0919000000000008E-3</v>
      </c>
      <c r="CH107">
        <v>8.1811000000000002E-3</v>
      </c>
      <c r="CI107">
        <v>8.1843999999999997E-3</v>
      </c>
      <c r="CJ107">
        <v>8.3076000000000001E-3</v>
      </c>
      <c r="CK107">
        <v>8.3227000000000006E-3</v>
      </c>
      <c r="CL107">
        <v>8</v>
      </c>
      <c r="CM107">
        <v>2.7428000000000001E-3</v>
      </c>
      <c r="CN107">
        <v>8.1004000000000007E-3</v>
      </c>
      <c r="CO107">
        <v>8.0360999999999991E-3</v>
      </c>
      <c r="CP107">
        <v>8.0733000000000003E-3</v>
      </c>
      <c r="CQ107">
        <v>8.0919000000000008E-3</v>
      </c>
      <c r="CR107">
        <v>8.1811000000000002E-3</v>
      </c>
      <c r="CS107">
        <v>8.1843999999999997E-3</v>
      </c>
      <c r="CT107">
        <v>8.3076000000000001E-3</v>
      </c>
      <c r="CU107">
        <v>8.3227000000000006E-3</v>
      </c>
    </row>
    <row r="108" spans="80:99" x14ac:dyDescent="0.3">
      <c r="CB108">
        <v>9</v>
      </c>
      <c r="CC108">
        <v>3.081E-3</v>
      </c>
      <c r="CD108">
        <v>9.1354999999999995E-3</v>
      </c>
      <c r="CE108">
        <v>9.0425999999999996E-3</v>
      </c>
      <c r="CF108">
        <v>9.0667000000000005E-3</v>
      </c>
      <c r="CG108">
        <v>9.0270000000000003E-3</v>
      </c>
      <c r="CH108">
        <v>9.1211999999999994E-3</v>
      </c>
      <c r="CI108">
        <v>9.1534000000000008E-3</v>
      </c>
      <c r="CJ108">
        <v>9.3281000000000006E-3</v>
      </c>
      <c r="CK108">
        <v>9.2738000000000004E-3</v>
      </c>
    </row>
    <row r="109" spans="80:99" x14ac:dyDescent="0.3">
      <c r="CB109">
        <v>10</v>
      </c>
      <c r="CC109">
        <v>3.3243999999999999E-3</v>
      </c>
      <c r="CD109">
        <v>1.0041E-2</v>
      </c>
      <c r="CE109">
        <v>9.9666000000000008E-3</v>
      </c>
      <c r="CF109">
        <v>1.0012999999999999E-2</v>
      </c>
      <c r="CG109">
        <v>1.0007E-2</v>
      </c>
      <c r="CH109">
        <v>1.0102E-2</v>
      </c>
      <c r="CI109">
        <v>1.0118E-2</v>
      </c>
      <c r="CJ109">
        <v>1.027E-2</v>
      </c>
      <c r="CK109">
        <v>1.0208999999999999E-2</v>
      </c>
    </row>
    <row r="110" spans="80:99" x14ac:dyDescent="0.3">
      <c r="CB110">
        <v>11</v>
      </c>
      <c r="CC110">
        <v>3.5964E-3</v>
      </c>
      <c r="CD110">
        <v>1.1015E-2</v>
      </c>
      <c r="CE110">
        <v>1.0956E-2</v>
      </c>
      <c r="CF110">
        <v>1.1004E-2</v>
      </c>
      <c r="CG110">
        <v>1.1010000000000001E-2</v>
      </c>
      <c r="CH110">
        <v>1.1117E-2</v>
      </c>
      <c r="CI110">
        <v>1.1112E-2</v>
      </c>
      <c r="CJ110">
        <v>1.1213000000000001E-2</v>
      </c>
      <c r="CK110">
        <v>1.116E-2</v>
      </c>
    </row>
    <row r="111" spans="80:99" x14ac:dyDescent="0.3">
      <c r="CB111">
        <v>12</v>
      </c>
      <c r="CC111">
        <v>3.8957000000000002E-3</v>
      </c>
      <c r="CD111">
        <v>1.1969E-2</v>
      </c>
      <c r="CE111">
        <v>1.1863E-2</v>
      </c>
      <c r="CF111">
        <v>1.1898000000000001E-2</v>
      </c>
      <c r="CG111">
        <v>1.1853000000000001E-2</v>
      </c>
      <c r="CH111">
        <v>1.1967E-2</v>
      </c>
      <c r="CI111">
        <v>1.1982E-2</v>
      </c>
      <c r="CJ111">
        <v>1.2144E-2</v>
      </c>
      <c r="CK111">
        <v>1.2130999999999999E-2</v>
      </c>
    </row>
    <row r="112" spans="80:99" x14ac:dyDescent="0.3">
      <c r="CB112">
        <v>13</v>
      </c>
      <c r="CC112">
        <v>4.1986999999999997E-3</v>
      </c>
      <c r="CD112">
        <v>1.2944000000000001E-2</v>
      </c>
      <c r="CE112">
        <v>1.2825E-2</v>
      </c>
      <c r="CF112">
        <v>1.2874E-2</v>
      </c>
      <c r="CG112">
        <v>1.2855999999999999E-2</v>
      </c>
      <c r="CH112">
        <v>1.2971999999999999E-2</v>
      </c>
      <c r="CI112">
        <v>1.2971999999999999E-2</v>
      </c>
      <c r="CJ112">
        <v>1.3138E-2</v>
      </c>
      <c r="CK112">
        <v>1.3135000000000001E-2</v>
      </c>
    </row>
    <row r="113" spans="80:111" x14ac:dyDescent="0.3">
      <c r="CB113">
        <v>14</v>
      </c>
      <c r="CC113">
        <v>4.4792E-3</v>
      </c>
      <c r="CD113">
        <v>1.3882E-2</v>
      </c>
      <c r="CE113">
        <v>1.3767E-2</v>
      </c>
      <c r="CF113">
        <v>1.3818E-2</v>
      </c>
      <c r="CG113">
        <v>1.3780000000000001E-2</v>
      </c>
      <c r="CH113">
        <v>1.3894E-2</v>
      </c>
      <c r="CI113">
        <v>1.3903E-2</v>
      </c>
      <c r="CJ113">
        <v>1.4121E-2</v>
      </c>
      <c r="CK113">
        <v>1.4121999999999999E-2</v>
      </c>
    </row>
    <row r="114" spans="80:111" x14ac:dyDescent="0.3">
      <c r="CB114">
        <v>15</v>
      </c>
      <c r="CC114">
        <v>4.7476999999999997E-3</v>
      </c>
      <c r="CD114">
        <v>1.4805E-2</v>
      </c>
      <c r="CE114">
        <v>1.4678999999999999E-2</v>
      </c>
      <c r="CF114">
        <v>1.4732E-2</v>
      </c>
      <c r="CG114">
        <v>1.468E-2</v>
      </c>
      <c r="CH114">
        <v>1.4819000000000001E-2</v>
      </c>
      <c r="CI114">
        <v>1.4836E-2</v>
      </c>
      <c r="CJ114">
        <v>1.5025E-2</v>
      </c>
      <c r="CK114">
        <v>1.5043000000000001E-2</v>
      </c>
    </row>
    <row r="115" spans="80:111" x14ac:dyDescent="0.3">
      <c r="CB115">
        <v>16</v>
      </c>
      <c r="CC115">
        <v>4.9480000000000001E-3</v>
      </c>
      <c r="CD115">
        <v>1.5626000000000001E-2</v>
      </c>
      <c r="CE115">
        <v>1.5484E-2</v>
      </c>
      <c r="CF115">
        <v>1.5547E-2</v>
      </c>
      <c r="CG115">
        <v>1.5509E-2</v>
      </c>
      <c r="CH115">
        <v>1.5633000000000001E-2</v>
      </c>
      <c r="CI115">
        <v>1.5640000000000001E-2</v>
      </c>
      <c r="CJ115">
        <v>1.5876000000000001E-2</v>
      </c>
      <c r="CK115">
        <v>1.5893999999999998E-2</v>
      </c>
    </row>
    <row r="116" spans="80:111" x14ac:dyDescent="0.3">
      <c r="CB116">
        <v>17</v>
      </c>
      <c r="CC116">
        <v>4.9995999999999999E-3</v>
      </c>
      <c r="CD116">
        <v>1.6296000000000001E-2</v>
      </c>
      <c r="CE116">
        <v>1.6152E-2</v>
      </c>
      <c r="CF116">
        <v>1.6215E-2</v>
      </c>
      <c r="CG116">
        <v>1.6197E-2</v>
      </c>
      <c r="CH116">
        <v>1.6334999999999999E-2</v>
      </c>
      <c r="CI116">
        <v>1.6327999999999999E-2</v>
      </c>
      <c r="CJ116">
        <v>1.6514999999999998E-2</v>
      </c>
      <c r="CK116">
        <v>1.6570999999999999E-2</v>
      </c>
      <c r="CV116">
        <v>1</v>
      </c>
      <c r="CW116">
        <v>2</v>
      </c>
      <c r="CX116">
        <v>3</v>
      </c>
      <c r="CY116">
        <v>4</v>
      </c>
      <c r="CZ116">
        <v>5</v>
      </c>
      <c r="DA116">
        <v>6</v>
      </c>
      <c r="DB116">
        <v>7</v>
      </c>
      <c r="DC116">
        <v>8</v>
      </c>
      <c r="DD116">
        <v>9</v>
      </c>
      <c r="DE116">
        <v>10</v>
      </c>
      <c r="DF116">
        <v>11</v>
      </c>
      <c r="DG116">
        <v>12</v>
      </c>
    </row>
    <row r="117" spans="80:111" x14ac:dyDescent="0.3">
      <c r="CB117">
        <v>18</v>
      </c>
      <c r="CC117">
        <v>5.0897E-3</v>
      </c>
      <c r="CD117">
        <v>1.6931000000000002E-2</v>
      </c>
      <c r="CE117">
        <v>1.6788000000000001E-2</v>
      </c>
      <c r="CF117">
        <v>1.6858000000000001E-2</v>
      </c>
      <c r="CG117">
        <v>1.6829E-2</v>
      </c>
      <c r="CH117">
        <v>1.6979000000000001E-2</v>
      </c>
      <c r="CI117">
        <v>1.6983999999999999E-2</v>
      </c>
      <c r="CJ117">
        <v>1.721E-2</v>
      </c>
      <c r="CK117">
        <v>1.7222999999999999E-2</v>
      </c>
      <c r="CU117">
        <v>1</v>
      </c>
      <c r="CV117" s="30">
        <v>2.3076E-18</v>
      </c>
      <c r="CW117" s="30">
        <v>2.6515000000000001E-18</v>
      </c>
      <c r="CX117" s="30">
        <v>1.1158000000000001E-18</v>
      </c>
      <c r="CY117" s="30">
        <v>9.5350999999999991E-19</v>
      </c>
      <c r="CZ117" s="30">
        <v>-1.3702E-18</v>
      </c>
      <c r="DA117" s="30">
        <v>-3.0935000000000001E-18</v>
      </c>
      <c r="DB117" s="30">
        <v>-6.1792999999999999E-18</v>
      </c>
      <c r="DC117" s="30">
        <v>-9.9468000000000001E-18</v>
      </c>
      <c r="DD117" s="30">
        <v>-1.4438E-17</v>
      </c>
      <c r="DE117" s="30">
        <v>-1.6680999999999999E-17</v>
      </c>
      <c r="DF117" s="30">
        <v>-1.2678E-17</v>
      </c>
      <c r="DG117" s="30">
        <v>1.0073E-18</v>
      </c>
    </row>
    <row r="118" spans="80:111" x14ac:dyDescent="0.3">
      <c r="CB118">
        <v>19</v>
      </c>
      <c r="CC118">
        <v>5.1942999999999998E-3</v>
      </c>
      <c r="CD118">
        <v>1.7582E-2</v>
      </c>
      <c r="CE118">
        <v>1.7447000000000001E-2</v>
      </c>
      <c r="CF118">
        <v>1.7510999999999999E-2</v>
      </c>
      <c r="CG118">
        <v>1.7454999999999998E-2</v>
      </c>
      <c r="CH118">
        <v>1.7625999999999999E-2</v>
      </c>
      <c r="CI118">
        <v>1.7656000000000002E-2</v>
      </c>
      <c r="CJ118">
        <v>1.7839000000000001E-2</v>
      </c>
      <c r="CK118">
        <v>1.7821E-2</v>
      </c>
      <c r="CU118">
        <v>2</v>
      </c>
      <c r="CV118">
        <v>3.2742999999999997E-4</v>
      </c>
      <c r="CW118">
        <v>5.7574999999999998E-4</v>
      </c>
      <c r="CX118">
        <v>5.7313999999999998E-4</v>
      </c>
      <c r="CY118">
        <v>5.7056999999999995E-4</v>
      </c>
      <c r="CZ118">
        <v>5.7607999999999997E-4</v>
      </c>
      <c r="DA118">
        <v>5.7629000000000003E-4</v>
      </c>
      <c r="DB118">
        <v>5.708E-4</v>
      </c>
      <c r="DC118">
        <v>5.6713E-4</v>
      </c>
      <c r="DD118">
        <v>5.7242000000000003E-4</v>
      </c>
      <c r="DE118">
        <v>5.6557999999999999E-4</v>
      </c>
      <c r="DF118">
        <v>5.6683999999999999E-4</v>
      </c>
      <c r="DG118">
        <v>5.8179E-4</v>
      </c>
    </row>
    <row r="119" spans="80:111" x14ac:dyDescent="0.3">
      <c r="CB119">
        <v>20</v>
      </c>
      <c r="CC119">
        <v>5.2500999999999997E-3</v>
      </c>
      <c r="CD119">
        <v>1.8133E-2</v>
      </c>
      <c r="CE119">
        <v>1.7989999999999999E-2</v>
      </c>
      <c r="CF119">
        <v>1.8058000000000001E-2</v>
      </c>
      <c r="CG119">
        <v>1.8020000000000001E-2</v>
      </c>
      <c r="CH119">
        <v>1.8176000000000001E-2</v>
      </c>
      <c r="CI119">
        <v>1.8147E-2</v>
      </c>
      <c r="CJ119">
        <v>1.8356999999999998E-2</v>
      </c>
      <c r="CK119">
        <v>1.8408000000000001E-2</v>
      </c>
      <c r="CU119">
        <v>3</v>
      </c>
      <c r="CV119">
        <v>6.1275000000000001E-4</v>
      </c>
      <c r="CW119">
        <v>1.0842E-3</v>
      </c>
      <c r="CX119">
        <v>1.0862000000000001E-3</v>
      </c>
      <c r="CY119">
        <v>1.0824000000000001E-3</v>
      </c>
      <c r="CZ119">
        <v>1.0851000000000001E-3</v>
      </c>
      <c r="DA119">
        <v>1.0778000000000001E-3</v>
      </c>
      <c r="DB119">
        <v>1.0758E-3</v>
      </c>
      <c r="DC119">
        <v>1.0755999999999999E-3</v>
      </c>
      <c r="DD119">
        <v>1.0816999999999999E-3</v>
      </c>
      <c r="DE119">
        <v>1.0919E-3</v>
      </c>
      <c r="DF119">
        <v>1.0947000000000001E-3</v>
      </c>
      <c r="DG119">
        <v>1.0878999999999999E-3</v>
      </c>
    </row>
    <row r="120" spans="80:111" x14ac:dyDescent="0.3">
      <c r="CB120">
        <v>21</v>
      </c>
      <c r="CC120">
        <v>5.2889E-3</v>
      </c>
      <c r="CD120">
        <v>1.8591E-2</v>
      </c>
      <c r="CE120">
        <v>1.8450000000000001E-2</v>
      </c>
      <c r="CF120">
        <v>1.8523000000000001E-2</v>
      </c>
      <c r="CG120">
        <v>1.8457000000000001E-2</v>
      </c>
      <c r="CH120">
        <v>1.8622E-2</v>
      </c>
      <c r="CI120">
        <v>1.8645999999999999E-2</v>
      </c>
      <c r="CJ120">
        <v>1.8901999999999999E-2</v>
      </c>
      <c r="CK120">
        <v>1.8897000000000001E-2</v>
      </c>
      <c r="CU120">
        <v>4</v>
      </c>
      <c r="CV120">
        <v>8.9167999999999995E-4</v>
      </c>
      <c r="CW120">
        <v>1.5781E-3</v>
      </c>
      <c r="CX120">
        <v>1.5854E-3</v>
      </c>
      <c r="CY120">
        <v>1.5816000000000001E-3</v>
      </c>
      <c r="CZ120">
        <v>1.5876E-3</v>
      </c>
      <c r="DA120">
        <v>1.5803E-3</v>
      </c>
      <c r="DB120">
        <v>1.578E-3</v>
      </c>
      <c r="DC120">
        <v>1.5747999999999999E-3</v>
      </c>
      <c r="DD120">
        <v>1.5820000000000001E-3</v>
      </c>
      <c r="DE120">
        <v>1.578E-3</v>
      </c>
      <c r="DF120">
        <v>1.5801999999999999E-3</v>
      </c>
      <c r="DG120">
        <v>1.5885000000000001E-3</v>
      </c>
    </row>
    <row r="121" spans="80:111" x14ac:dyDescent="0.3">
      <c r="CB121">
        <v>22</v>
      </c>
      <c r="CC121">
        <v>5.3578999999999996E-3</v>
      </c>
      <c r="CD121">
        <v>1.9115E-2</v>
      </c>
      <c r="CE121">
        <v>1.8959E-2</v>
      </c>
      <c r="CF121">
        <v>1.9029000000000001E-2</v>
      </c>
      <c r="CG121">
        <v>1.8988000000000001E-2</v>
      </c>
      <c r="CH121">
        <v>1.9167E-2</v>
      </c>
      <c r="CI121">
        <v>1.9177E-2</v>
      </c>
      <c r="CJ121">
        <v>1.942E-2</v>
      </c>
      <c r="CK121">
        <v>1.9397000000000001E-2</v>
      </c>
      <c r="CU121">
        <v>5</v>
      </c>
      <c r="CV121">
        <v>1.2041E-3</v>
      </c>
      <c r="CW121">
        <v>2.1312000000000002E-3</v>
      </c>
      <c r="CX121">
        <v>2.1380000000000001E-3</v>
      </c>
      <c r="CY121">
        <v>2.1286999999999999E-3</v>
      </c>
      <c r="CZ121">
        <v>2.1304000000000002E-3</v>
      </c>
      <c r="DA121">
        <v>2.1237999999999999E-3</v>
      </c>
      <c r="DB121">
        <v>2.1251999999999998E-3</v>
      </c>
      <c r="DC121">
        <v>2.1156999999999999E-3</v>
      </c>
      <c r="DD121">
        <v>2.1209000000000002E-3</v>
      </c>
      <c r="DE121">
        <v>2.1262E-3</v>
      </c>
      <c r="DF121">
        <v>2.1161000000000001E-3</v>
      </c>
      <c r="DG121">
        <v>2.1194999999999999E-3</v>
      </c>
    </row>
    <row r="122" spans="80:111" x14ac:dyDescent="0.3">
      <c r="CB122">
        <v>23</v>
      </c>
      <c r="CC122">
        <v>5.4305000000000004E-3</v>
      </c>
      <c r="CD122">
        <v>1.9647999999999999E-2</v>
      </c>
      <c r="CE122">
        <v>1.9508999999999999E-2</v>
      </c>
      <c r="CF122">
        <v>1.959E-2</v>
      </c>
      <c r="CG122">
        <v>1.9553999999999998E-2</v>
      </c>
      <c r="CH122">
        <v>1.9716000000000001E-2</v>
      </c>
      <c r="CI122">
        <v>1.9692000000000001E-2</v>
      </c>
      <c r="CJ122">
        <v>1.9983999999999998E-2</v>
      </c>
      <c r="CK122">
        <v>2.0005999999999999E-2</v>
      </c>
      <c r="CU122">
        <v>6</v>
      </c>
      <c r="CV122">
        <v>1.5119E-3</v>
      </c>
      <c r="CW122">
        <v>2.6627E-3</v>
      </c>
      <c r="CX122">
        <v>2.6684999999999999E-3</v>
      </c>
      <c r="CY122">
        <v>2.6586000000000001E-3</v>
      </c>
      <c r="CZ122">
        <v>2.6605999999999999E-3</v>
      </c>
      <c r="DA122">
        <v>2.6467999999999999E-3</v>
      </c>
      <c r="DB122">
        <v>2.6486000000000001E-3</v>
      </c>
      <c r="DC122">
        <v>2.6354999999999998E-3</v>
      </c>
      <c r="DD122">
        <v>2.6475000000000001E-3</v>
      </c>
      <c r="DE122">
        <v>2.6491000000000002E-3</v>
      </c>
      <c r="DF122">
        <v>2.6494999999999999E-3</v>
      </c>
      <c r="DG122">
        <v>2.6765999999999999E-3</v>
      </c>
    </row>
    <row r="123" spans="80:111" x14ac:dyDescent="0.3">
      <c r="CB123">
        <v>24</v>
      </c>
      <c r="CC123">
        <v>5.5100000000000001E-3</v>
      </c>
      <c r="CD123">
        <v>2.0205000000000001E-2</v>
      </c>
      <c r="CE123">
        <v>2.0059E-2</v>
      </c>
      <c r="CF123">
        <v>2.0135E-2</v>
      </c>
      <c r="CG123">
        <v>2.0066000000000001E-2</v>
      </c>
      <c r="CH123">
        <v>2.0239E-2</v>
      </c>
      <c r="CI123">
        <v>2.0256E-2</v>
      </c>
      <c r="CJ123">
        <v>2.0518999999999999E-2</v>
      </c>
      <c r="CK123">
        <v>2.051E-2</v>
      </c>
      <c r="CU123">
        <v>7</v>
      </c>
      <c r="CV123">
        <v>1.8087000000000001E-3</v>
      </c>
      <c r="CW123">
        <v>3.1825E-3</v>
      </c>
      <c r="CX123">
        <v>3.1917999999999998E-3</v>
      </c>
      <c r="CY123">
        <v>3.1811999999999999E-3</v>
      </c>
      <c r="CZ123">
        <v>3.1879999999999999E-3</v>
      </c>
      <c r="DA123">
        <v>3.1779999999999998E-3</v>
      </c>
      <c r="DB123">
        <v>3.1817E-3</v>
      </c>
      <c r="DC123">
        <v>3.1667000000000002E-3</v>
      </c>
      <c r="DD123">
        <v>3.1759000000000002E-3</v>
      </c>
      <c r="DE123">
        <v>3.1876999999999999E-3</v>
      </c>
      <c r="DF123">
        <v>3.1722999999999999E-3</v>
      </c>
      <c r="DG123">
        <v>3.1876000000000001E-3</v>
      </c>
    </row>
    <row r="124" spans="80:111" x14ac:dyDescent="0.3">
      <c r="CB124">
        <v>25</v>
      </c>
      <c r="CC124">
        <v>5.5759E-3</v>
      </c>
      <c r="CD124">
        <v>2.0701000000000001E-2</v>
      </c>
      <c r="CE124">
        <v>2.0539999999999999E-2</v>
      </c>
      <c r="CF124">
        <v>2.0618000000000001E-2</v>
      </c>
      <c r="CG124">
        <v>2.0573000000000001E-2</v>
      </c>
      <c r="CH124">
        <v>2.0781999999999998E-2</v>
      </c>
      <c r="CI124">
        <v>2.0813999999999999E-2</v>
      </c>
      <c r="CJ124">
        <v>2.1063999999999999E-2</v>
      </c>
      <c r="CK124">
        <v>2.1070999999999999E-2</v>
      </c>
      <c r="CU124">
        <v>8</v>
      </c>
      <c r="CV124">
        <v>2.1456000000000001E-3</v>
      </c>
      <c r="CW124">
        <v>3.7783999999999999E-3</v>
      </c>
      <c r="CX124">
        <v>3.7886999999999999E-3</v>
      </c>
      <c r="CY124">
        <v>3.7777000000000002E-3</v>
      </c>
      <c r="CZ124">
        <v>3.7889E-3</v>
      </c>
      <c r="DA124">
        <v>3.7710999999999999E-3</v>
      </c>
      <c r="DB124">
        <v>3.7756999999999999E-3</v>
      </c>
      <c r="DC124">
        <v>3.7696000000000001E-3</v>
      </c>
      <c r="DD124">
        <v>3.7808E-3</v>
      </c>
      <c r="DE124">
        <v>3.7921999999999999E-3</v>
      </c>
      <c r="DF124">
        <v>3.7780000000000001E-3</v>
      </c>
      <c r="DG124">
        <v>3.7989E-3</v>
      </c>
    </row>
    <row r="125" spans="80:111" x14ac:dyDescent="0.3">
      <c r="CB125">
        <v>26</v>
      </c>
      <c r="CC125">
        <v>5.6600000000000001E-3</v>
      </c>
      <c r="CD125">
        <v>2.1316000000000002E-2</v>
      </c>
      <c r="CE125">
        <v>2.1177000000000001E-2</v>
      </c>
      <c r="CF125">
        <v>2.1267999999999999E-2</v>
      </c>
      <c r="CG125">
        <v>2.1233999999999999E-2</v>
      </c>
      <c r="CH125">
        <v>2.1415E-2</v>
      </c>
      <c r="CI125">
        <v>2.138E-2</v>
      </c>
      <c r="CJ125">
        <v>2.1624000000000001E-2</v>
      </c>
      <c r="CK125">
        <v>2.1704999999999999E-2</v>
      </c>
      <c r="CU125">
        <v>9</v>
      </c>
      <c r="CV125">
        <v>2.4447000000000002E-3</v>
      </c>
      <c r="CW125">
        <v>4.3019E-3</v>
      </c>
      <c r="CX125">
        <v>4.3169999999999997E-3</v>
      </c>
      <c r="CY125">
        <v>4.3040999999999999E-3</v>
      </c>
      <c r="CZ125">
        <v>4.3153999999999996E-3</v>
      </c>
      <c r="DA125">
        <v>4.3004999999999996E-3</v>
      </c>
      <c r="DB125">
        <v>4.3061000000000002E-3</v>
      </c>
      <c r="DC125">
        <v>4.2975000000000001E-3</v>
      </c>
      <c r="DD125">
        <v>4.3076E-3</v>
      </c>
      <c r="DE125">
        <v>4.3241E-3</v>
      </c>
      <c r="DF125">
        <v>4.3054E-3</v>
      </c>
      <c r="DG125">
        <v>4.3305000000000001E-3</v>
      </c>
    </row>
    <row r="126" spans="80:111" x14ac:dyDescent="0.3">
      <c r="CB126">
        <v>27</v>
      </c>
      <c r="CC126">
        <v>5.7461999999999999E-3</v>
      </c>
      <c r="CD126">
        <v>2.1863E-2</v>
      </c>
      <c r="CE126">
        <v>2.1734E-2</v>
      </c>
      <c r="CF126">
        <v>2.1824E-2</v>
      </c>
      <c r="CG126">
        <v>2.1743999999999999E-2</v>
      </c>
      <c r="CH126">
        <v>2.1935E-2</v>
      </c>
      <c r="CI126">
        <v>2.1951999999999999E-2</v>
      </c>
      <c r="CJ126">
        <v>2.2197999999999999E-2</v>
      </c>
      <c r="CK126">
        <v>2.2239999999999999E-2</v>
      </c>
      <c r="CU126">
        <v>10</v>
      </c>
      <c r="CV126">
        <v>2.7640999999999998E-3</v>
      </c>
      <c r="CW126">
        <v>4.8706000000000001E-3</v>
      </c>
      <c r="CX126">
        <v>4.8845E-3</v>
      </c>
      <c r="CY126">
        <v>4.8700000000000002E-3</v>
      </c>
      <c r="CZ126">
        <v>4.8859999999999997E-3</v>
      </c>
      <c r="DA126">
        <v>4.8659000000000003E-3</v>
      </c>
      <c r="DB126">
        <v>4.8665999999999996E-3</v>
      </c>
      <c r="DC126">
        <v>4.8449000000000001E-3</v>
      </c>
      <c r="DD126">
        <v>4.8468000000000001E-3</v>
      </c>
      <c r="DE126">
        <v>4.8522000000000001E-3</v>
      </c>
      <c r="DF126">
        <v>4.8390999999999998E-3</v>
      </c>
      <c r="DG126">
        <v>4.8696E-3</v>
      </c>
    </row>
    <row r="127" spans="80:111" x14ac:dyDescent="0.3">
      <c r="CB127">
        <v>28</v>
      </c>
      <c r="CC127">
        <v>5.8808000000000003E-3</v>
      </c>
      <c r="CD127">
        <v>2.2443999999999999E-2</v>
      </c>
      <c r="CE127">
        <v>2.2279E-2</v>
      </c>
      <c r="CF127">
        <v>2.2366E-2</v>
      </c>
      <c r="CG127">
        <v>2.2318000000000001E-2</v>
      </c>
      <c r="CH127">
        <v>2.2530999999999999E-2</v>
      </c>
      <c r="CI127">
        <v>2.2547000000000001E-2</v>
      </c>
      <c r="CJ127">
        <v>2.2794999999999999E-2</v>
      </c>
      <c r="CK127">
        <v>2.2828999999999999E-2</v>
      </c>
      <c r="CU127">
        <v>11</v>
      </c>
      <c r="CV127">
        <v>3.0755000000000001E-3</v>
      </c>
      <c r="CW127">
        <v>5.4213000000000004E-3</v>
      </c>
      <c r="CX127">
        <v>5.4343000000000004E-3</v>
      </c>
      <c r="CY127">
        <v>5.4162999999999998E-3</v>
      </c>
      <c r="CZ127">
        <v>5.4358999999999996E-3</v>
      </c>
      <c r="DA127">
        <v>5.4143999999999998E-3</v>
      </c>
      <c r="DB127">
        <v>5.4161000000000001E-3</v>
      </c>
      <c r="DC127">
        <v>5.3999E-3</v>
      </c>
      <c r="DD127">
        <v>5.4038000000000003E-3</v>
      </c>
      <c r="DE127">
        <v>5.4193000000000002E-3</v>
      </c>
      <c r="DF127">
        <v>5.4035000000000003E-3</v>
      </c>
      <c r="DG127">
        <v>5.4425000000000003E-3</v>
      </c>
    </row>
    <row r="128" spans="80:111" x14ac:dyDescent="0.3">
      <c r="CB128">
        <v>29</v>
      </c>
      <c r="CC128">
        <v>6.0001999999999998E-3</v>
      </c>
      <c r="CD128">
        <v>2.3063E-2</v>
      </c>
      <c r="CE128">
        <v>2.2876000000000001E-2</v>
      </c>
      <c r="CF128">
        <v>2.2964999999999999E-2</v>
      </c>
      <c r="CG128">
        <v>2.2919999999999999E-2</v>
      </c>
      <c r="CH128">
        <v>2.3119000000000001E-2</v>
      </c>
      <c r="CI128">
        <v>2.3108E-2</v>
      </c>
      <c r="CJ128">
        <v>2.3432999999999999E-2</v>
      </c>
      <c r="CK128">
        <v>2.3476E-2</v>
      </c>
      <c r="CU128">
        <v>12</v>
      </c>
      <c r="CV128">
        <v>3.3785E-3</v>
      </c>
      <c r="CW128">
        <v>5.9579000000000003E-3</v>
      </c>
      <c r="CX128">
        <v>5.9740000000000001E-3</v>
      </c>
      <c r="CY128">
        <v>5.9528999999999997E-3</v>
      </c>
      <c r="CZ128">
        <v>5.9664999999999996E-3</v>
      </c>
      <c r="DA128">
        <v>5.9382000000000002E-3</v>
      </c>
      <c r="DB128">
        <v>5.9414999999999997E-3</v>
      </c>
      <c r="DC128">
        <v>5.9224999999999998E-3</v>
      </c>
      <c r="DD128">
        <v>5.9245000000000001E-3</v>
      </c>
      <c r="DE128">
        <v>5.9363999999999997E-3</v>
      </c>
      <c r="DF128">
        <v>5.9220000000000002E-3</v>
      </c>
      <c r="DG128">
        <v>5.9683000000000002E-3</v>
      </c>
    </row>
    <row r="129" spans="80:111" x14ac:dyDescent="0.3">
      <c r="CB129">
        <v>30</v>
      </c>
      <c r="CC129">
        <v>6.1225000000000003E-3</v>
      </c>
      <c r="CD129">
        <v>2.3677E-2</v>
      </c>
      <c r="CE129">
        <v>2.3522999999999999E-2</v>
      </c>
      <c r="CF129">
        <v>2.3626999999999999E-2</v>
      </c>
      <c r="CG129">
        <v>2.3587E-2</v>
      </c>
      <c r="CH129">
        <v>2.3789000000000001E-2</v>
      </c>
      <c r="CI129">
        <v>2.3767E-2</v>
      </c>
      <c r="CJ129">
        <v>2.4043999999999999E-2</v>
      </c>
      <c r="CK129">
        <v>2.4105999999999999E-2</v>
      </c>
      <c r="CU129">
        <v>13</v>
      </c>
      <c r="CV129">
        <v>3.7063999999999999E-3</v>
      </c>
      <c r="CW129">
        <v>6.5262000000000002E-3</v>
      </c>
      <c r="CX129">
        <v>6.5411999999999996E-3</v>
      </c>
      <c r="CY129">
        <v>6.5187999999999999E-3</v>
      </c>
      <c r="CZ129">
        <v>6.5393999999999999E-3</v>
      </c>
      <c r="DA129">
        <v>6.5215000000000004E-3</v>
      </c>
      <c r="DB129">
        <v>6.5312E-3</v>
      </c>
      <c r="DC129">
        <v>6.5088999999999998E-3</v>
      </c>
      <c r="DD129">
        <v>6.5183999999999997E-3</v>
      </c>
      <c r="DE129">
        <v>6.5372E-3</v>
      </c>
      <c r="DF129">
        <v>6.5244999999999999E-3</v>
      </c>
      <c r="DG129">
        <v>6.5642000000000001E-3</v>
      </c>
    </row>
    <row r="130" spans="80:111" x14ac:dyDescent="0.3">
      <c r="CB130">
        <v>31</v>
      </c>
      <c r="CC130">
        <v>6.2519000000000003E-3</v>
      </c>
      <c r="CD130">
        <v>2.4308E-2</v>
      </c>
      <c r="CE130">
        <v>2.4131E-2</v>
      </c>
      <c r="CF130">
        <v>2.4218E-2</v>
      </c>
      <c r="CG130">
        <v>2.4150999999999999E-2</v>
      </c>
      <c r="CH130">
        <v>2.4386999999999999E-2</v>
      </c>
      <c r="CI130">
        <v>2.4407000000000002E-2</v>
      </c>
      <c r="CJ130">
        <v>2.4711E-2</v>
      </c>
      <c r="CK130">
        <v>2.4707E-2</v>
      </c>
      <c r="CU130">
        <v>14</v>
      </c>
      <c r="CV130">
        <v>4.019E-3</v>
      </c>
      <c r="CW130">
        <v>7.0857999999999997E-3</v>
      </c>
      <c r="CX130">
        <v>7.1009000000000003E-3</v>
      </c>
      <c r="CY130">
        <v>7.0774000000000002E-3</v>
      </c>
      <c r="CZ130">
        <v>7.0996999999999996E-3</v>
      </c>
      <c r="DA130">
        <v>7.0717000000000002E-3</v>
      </c>
      <c r="DB130">
        <v>7.0809000000000002E-3</v>
      </c>
      <c r="DC130">
        <v>7.0653000000000001E-3</v>
      </c>
      <c r="DD130">
        <v>7.0796000000000001E-3</v>
      </c>
      <c r="DE130">
        <v>7.1034999999999996E-3</v>
      </c>
      <c r="DF130">
        <v>7.0977999999999996E-3</v>
      </c>
      <c r="DG130">
        <v>7.1358000000000003E-3</v>
      </c>
    </row>
    <row r="131" spans="80:111" x14ac:dyDescent="0.3">
      <c r="CB131">
        <v>32</v>
      </c>
      <c r="CC131">
        <v>6.3816000000000003E-3</v>
      </c>
      <c r="CD131">
        <v>2.5007000000000001E-2</v>
      </c>
      <c r="CE131">
        <v>2.4818E-2</v>
      </c>
      <c r="CF131">
        <v>2.4922E-2</v>
      </c>
      <c r="CG131">
        <v>2.4913999999999999E-2</v>
      </c>
      <c r="CH131">
        <v>2.5159000000000001E-2</v>
      </c>
      <c r="CI131">
        <v>2.5137E-2</v>
      </c>
      <c r="CJ131">
        <v>2.5413999999999999E-2</v>
      </c>
      <c r="CK131">
        <v>2.5529E-2</v>
      </c>
      <c r="CU131">
        <v>15</v>
      </c>
      <c r="CV131">
        <v>4.3233000000000004E-3</v>
      </c>
      <c r="CW131">
        <v>7.6290000000000004E-3</v>
      </c>
      <c r="CX131">
        <v>7.6493000000000004E-3</v>
      </c>
      <c r="CY131">
        <v>7.6204000000000003E-3</v>
      </c>
      <c r="CZ131">
        <v>7.6432000000000002E-3</v>
      </c>
      <c r="DA131">
        <v>7.6210999999999996E-3</v>
      </c>
      <c r="DB131">
        <v>7.6331000000000003E-3</v>
      </c>
      <c r="DC131">
        <v>7.6138000000000004E-3</v>
      </c>
      <c r="DD131">
        <v>7.6236000000000003E-3</v>
      </c>
      <c r="DE131">
        <v>7.6372999999999996E-3</v>
      </c>
      <c r="DF131">
        <v>7.6187E-3</v>
      </c>
      <c r="DG131">
        <v>7.6506999999999999E-3</v>
      </c>
    </row>
    <row r="132" spans="80:111" x14ac:dyDescent="0.3">
      <c r="CB132">
        <v>33</v>
      </c>
      <c r="CC132">
        <v>6.4872000000000003E-3</v>
      </c>
      <c r="CD132">
        <v>2.5593000000000001E-2</v>
      </c>
      <c r="CE132">
        <v>2.5447999999999998E-2</v>
      </c>
      <c r="CF132">
        <v>2.5564E-2</v>
      </c>
      <c r="CG132">
        <v>2.5517999999999999E-2</v>
      </c>
      <c r="CH132">
        <v>2.5756000000000001E-2</v>
      </c>
      <c r="CI132">
        <v>2.5760999999999999E-2</v>
      </c>
      <c r="CJ132">
        <v>2.605E-2</v>
      </c>
      <c r="CK132">
        <v>2.6134999999999999E-2</v>
      </c>
      <c r="CU132">
        <v>16</v>
      </c>
      <c r="CV132">
        <v>4.6293999999999997E-3</v>
      </c>
      <c r="CW132">
        <v>8.1574999999999998E-3</v>
      </c>
      <c r="CX132">
        <v>8.1752000000000005E-3</v>
      </c>
      <c r="CY132">
        <v>8.1472999999999997E-3</v>
      </c>
      <c r="CZ132">
        <v>8.1738000000000002E-3</v>
      </c>
      <c r="DA132">
        <v>8.1440999999999996E-3</v>
      </c>
      <c r="DB132">
        <v>8.1516000000000002E-3</v>
      </c>
      <c r="DC132">
        <v>8.1271999999999994E-3</v>
      </c>
      <c r="DD132">
        <v>8.1323000000000003E-3</v>
      </c>
      <c r="DE132">
        <v>8.1489000000000006E-3</v>
      </c>
      <c r="DF132">
        <v>8.1299000000000007E-3</v>
      </c>
      <c r="DG132">
        <v>8.1797999999999992E-3</v>
      </c>
    </row>
    <row r="133" spans="80:111" x14ac:dyDescent="0.3">
      <c r="CB133">
        <v>34</v>
      </c>
      <c r="CC133">
        <v>6.7225999999999996E-3</v>
      </c>
      <c r="CD133">
        <v>2.6356999999999998E-2</v>
      </c>
      <c r="CE133">
        <v>2.6202E-2</v>
      </c>
      <c r="CF133">
        <v>2.632E-2</v>
      </c>
      <c r="CG133">
        <v>2.6283000000000001E-2</v>
      </c>
      <c r="CH133">
        <v>2.6536000000000001E-2</v>
      </c>
      <c r="CI133">
        <v>2.6543000000000001E-2</v>
      </c>
      <c r="CJ133">
        <v>2.6870000000000002E-2</v>
      </c>
      <c r="CK133">
        <v>2.691E-2</v>
      </c>
      <c r="CU133">
        <v>17</v>
      </c>
      <c r="CV133">
        <v>4.9283E-3</v>
      </c>
      <c r="CW133">
        <v>8.6922000000000006E-3</v>
      </c>
      <c r="CX133">
        <v>8.7138000000000007E-3</v>
      </c>
      <c r="CY133">
        <v>8.6827999999999992E-3</v>
      </c>
      <c r="CZ133">
        <v>8.7089999999999997E-3</v>
      </c>
      <c r="DA133">
        <v>8.6789999999999992E-3</v>
      </c>
      <c r="DB133">
        <v>8.6896999999999999E-3</v>
      </c>
      <c r="DC133">
        <v>8.6672999999999993E-3</v>
      </c>
      <c r="DD133">
        <v>8.6809000000000001E-3</v>
      </c>
      <c r="DE133">
        <v>8.6826000000000004E-3</v>
      </c>
      <c r="DF133">
        <v>8.6575000000000003E-3</v>
      </c>
      <c r="DG133">
        <v>8.7005999999999993E-3</v>
      </c>
    </row>
    <row r="134" spans="80:111" x14ac:dyDescent="0.3">
      <c r="CB134">
        <v>35</v>
      </c>
      <c r="CC134">
        <v>6.9135000000000004E-3</v>
      </c>
      <c r="CD134">
        <v>2.7140000000000001E-2</v>
      </c>
      <c r="CE134">
        <v>2.6948E-2</v>
      </c>
      <c r="CF134">
        <v>2.7059E-2</v>
      </c>
      <c r="CG134">
        <v>2.7018E-2</v>
      </c>
      <c r="CH134">
        <v>2.7276999999999999E-2</v>
      </c>
      <c r="CI134">
        <v>2.7300999999999999E-2</v>
      </c>
      <c r="CJ134">
        <v>2.7626999999999999E-2</v>
      </c>
      <c r="CK134">
        <v>2.7703999999999999E-2</v>
      </c>
      <c r="CU134">
        <v>18</v>
      </c>
      <c r="CV134">
        <v>5.2795999999999997E-3</v>
      </c>
      <c r="CW134">
        <v>9.3030000000000005E-3</v>
      </c>
      <c r="CX134">
        <v>9.3270999999999996E-3</v>
      </c>
      <c r="CY134">
        <v>9.2966000000000003E-3</v>
      </c>
      <c r="CZ134">
        <v>9.3276999999999995E-3</v>
      </c>
      <c r="DA134">
        <v>9.2957999999999999E-3</v>
      </c>
      <c r="DB134">
        <v>9.3056000000000007E-3</v>
      </c>
      <c r="DC134">
        <v>9.2720000000000007E-3</v>
      </c>
      <c r="DD134">
        <v>9.2741000000000004E-3</v>
      </c>
      <c r="DE134">
        <v>9.2946000000000001E-3</v>
      </c>
      <c r="DF134">
        <v>9.2814999999999998E-3</v>
      </c>
      <c r="DG134">
        <v>9.3427000000000007E-3</v>
      </c>
    </row>
    <row r="135" spans="80:111" x14ac:dyDescent="0.3">
      <c r="CB135">
        <v>36</v>
      </c>
      <c r="CC135">
        <v>7.1193000000000003E-3</v>
      </c>
      <c r="CD135">
        <v>2.7917000000000001E-2</v>
      </c>
      <c r="CE135">
        <v>2.7708E-2</v>
      </c>
      <c r="CF135">
        <v>2.7824999999999999E-2</v>
      </c>
      <c r="CG135">
        <v>2.7816E-2</v>
      </c>
      <c r="CH135">
        <v>2.8094999999999998E-2</v>
      </c>
      <c r="CI135">
        <v>2.8077999999999999E-2</v>
      </c>
      <c r="CJ135">
        <v>2.8403000000000001E-2</v>
      </c>
      <c r="CK135">
        <v>2.8513E-2</v>
      </c>
      <c r="CU135">
        <v>19</v>
      </c>
      <c r="CV135">
        <v>5.5785000000000001E-3</v>
      </c>
      <c r="CW135">
        <v>9.8288000000000004E-3</v>
      </c>
      <c r="CX135">
        <v>9.8577999999999999E-3</v>
      </c>
      <c r="CY135">
        <v>9.8251999999999992E-3</v>
      </c>
      <c r="CZ135">
        <v>9.8511999999999992E-3</v>
      </c>
      <c r="DA135">
        <v>9.8128999999999994E-3</v>
      </c>
      <c r="DB135">
        <v>9.8247999999999999E-3</v>
      </c>
      <c r="DC135">
        <v>9.7935000000000001E-3</v>
      </c>
      <c r="DD135">
        <v>9.8048000000000007E-3</v>
      </c>
      <c r="DE135">
        <v>9.8242999999999994E-3</v>
      </c>
      <c r="DF135">
        <v>9.7976999999999995E-3</v>
      </c>
      <c r="DG135">
        <v>9.8505999999999993E-3</v>
      </c>
    </row>
    <row r="136" spans="80:111" x14ac:dyDescent="0.3">
      <c r="CB136">
        <v>37</v>
      </c>
      <c r="CC136">
        <v>7.3664000000000004E-3</v>
      </c>
      <c r="CD136">
        <v>2.8760000000000001E-2</v>
      </c>
      <c r="CE136">
        <v>2.8596E-2</v>
      </c>
      <c r="CF136">
        <v>2.8731E-2</v>
      </c>
      <c r="CG136">
        <v>2.8694999999999998E-2</v>
      </c>
      <c r="CH136">
        <v>2.8968000000000001E-2</v>
      </c>
      <c r="CI136">
        <v>2.8969000000000002E-2</v>
      </c>
      <c r="CJ136">
        <v>2.9284999999999999E-2</v>
      </c>
      <c r="CK136">
        <v>2.9384E-2</v>
      </c>
      <c r="CU136">
        <v>20</v>
      </c>
      <c r="CV136">
        <v>5.9023000000000001E-3</v>
      </c>
      <c r="CW136">
        <v>1.0399E-2</v>
      </c>
      <c r="CX136">
        <v>1.0423999999999999E-2</v>
      </c>
      <c r="CY136">
        <v>1.0388E-2</v>
      </c>
      <c r="CZ136">
        <v>1.0415000000000001E-2</v>
      </c>
      <c r="DA136">
        <v>1.0371E-2</v>
      </c>
      <c r="DB136">
        <v>1.0385E-2</v>
      </c>
      <c r="DC136">
        <v>1.0354E-2</v>
      </c>
      <c r="DD136">
        <v>1.0371999999999999E-2</v>
      </c>
      <c r="DE136">
        <v>1.0390999999999999E-2</v>
      </c>
      <c r="DF136">
        <v>1.0371E-2</v>
      </c>
      <c r="DG136">
        <v>1.0416999999999999E-2</v>
      </c>
    </row>
    <row r="137" spans="80:111" x14ac:dyDescent="0.3">
      <c r="CB137">
        <v>38</v>
      </c>
      <c r="CC137">
        <v>7.6267000000000001E-3</v>
      </c>
      <c r="CD137">
        <v>2.9675E-2</v>
      </c>
      <c r="CE137">
        <v>2.9537999999999998E-2</v>
      </c>
      <c r="CF137">
        <v>2.9687999999999999E-2</v>
      </c>
      <c r="CG137">
        <v>2.9663999999999999E-2</v>
      </c>
      <c r="CH137">
        <v>2.9937999999999999E-2</v>
      </c>
      <c r="CI137">
        <v>2.9933999999999999E-2</v>
      </c>
      <c r="CJ137">
        <v>3.0254E-2</v>
      </c>
      <c r="CK137">
        <v>3.0394000000000001E-2</v>
      </c>
      <c r="CU137">
        <v>21</v>
      </c>
      <c r="CV137">
        <v>6.2043000000000003E-3</v>
      </c>
      <c r="CW137">
        <v>1.0940999999999999E-2</v>
      </c>
      <c r="CX137">
        <v>1.0977000000000001E-2</v>
      </c>
      <c r="CY137">
        <v>1.0940999999999999E-2</v>
      </c>
      <c r="CZ137">
        <v>1.0972000000000001E-2</v>
      </c>
      <c r="DA137">
        <v>1.0936E-2</v>
      </c>
      <c r="DB137">
        <v>1.0951000000000001E-2</v>
      </c>
      <c r="DC137">
        <v>1.0902E-2</v>
      </c>
      <c r="DD137">
        <v>1.0916E-2</v>
      </c>
      <c r="DE137">
        <v>1.0938E-2</v>
      </c>
      <c r="DF137">
        <v>1.0911000000000001E-2</v>
      </c>
      <c r="DG137">
        <v>1.0957E-2</v>
      </c>
    </row>
    <row r="138" spans="80:111" x14ac:dyDescent="0.3">
      <c r="CB138">
        <v>39</v>
      </c>
      <c r="CC138">
        <v>7.9670999999999995E-3</v>
      </c>
      <c r="CD138">
        <v>3.074E-2</v>
      </c>
      <c r="CE138">
        <v>3.0578999999999999E-2</v>
      </c>
      <c r="CF138">
        <v>3.0734999999999998E-2</v>
      </c>
      <c r="CG138">
        <v>3.0759999999999999E-2</v>
      </c>
      <c r="CH138">
        <v>3.1064999999999999E-2</v>
      </c>
      <c r="CI138">
        <v>3.1021E-2</v>
      </c>
      <c r="CJ138">
        <v>3.1292E-2</v>
      </c>
      <c r="CK138">
        <v>3.1535000000000001E-2</v>
      </c>
      <c r="CU138">
        <v>22</v>
      </c>
      <c r="CV138">
        <v>6.5300999999999996E-3</v>
      </c>
      <c r="CW138">
        <v>1.1527000000000001E-2</v>
      </c>
      <c r="CX138">
        <v>1.1561999999999999E-2</v>
      </c>
      <c r="CY138">
        <v>1.1521E-2</v>
      </c>
      <c r="CZ138">
        <v>1.1547999999999999E-2</v>
      </c>
      <c r="DA138">
        <v>1.1505E-2</v>
      </c>
      <c r="DB138">
        <v>1.1518E-2</v>
      </c>
      <c r="DC138">
        <v>1.1483E-2</v>
      </c>
      <c r="DD138">
        <v>1.1483999999999999E-2</v>
      </c>
      <c r="DE138">
        <v>1.1508000000000001E-2</v>
      </c>
      <c r="DF138">
        <v>1.1478E-2</v>
      </c>
      <c r="DG138">
        <v>1.1535999999999999E-2</v>
      </c>
    </row>
    <row r="139" spans="80:111" x14ac:dyDescent="0.3">
      <c r="CB139">
        <v>40</v>
      </c>
      <c r="CC139">
        <v>8.4057000000000003E-3</v>
      </c>
      <c r="CD139">
        <v>3.2057000000000002E-2</v>
      </c>
      <c r="CE139">
        <v>3.1933999999999997E-2</v>
      </c>
      <c r="CF139">
        <v>3.2112000000000002E-2</v>
      </c>
      <c r="CG139">
        <v>3.2169999999999997E-2</v>
      </c>
      <c r="CH139">
        <v>3.2467000000000003E-2</v>
      </c>
      <c r="CI139">
        <v>3.2375000000000001E-2</v>
      </c>
      <c r="CJ139">
        <v>3.2613999999999997E-2</v>
      </c>
      <c r="CK139">
        <v>3.2953000000000003E-2</v>
      </c>
      <c r="CU139">
        <v>23</v>
      </c>
      <c r="CV139">
        <v>6.8404E-3</v>
      </c>
      <c r="CW139">
        <v>1.2066E-2</v>
      </c>
      <c r="CX139">
        <v>1.2095E-2</v>
      </c>
      <c r="CY139">
        <v>1.2050999999999999E-2</v>
      </c>
      <c r="CZ139">
        <v>1.2081E-2</v>
      </c>
      <c r="DA139">
        <v>1.2037000000000001E-2</v>
      </c>
      <c r="DB139">
        <v>1.2054E-2</v>
      </c>
      <c r="DC139">
        <v>1.2022E-2</v>
      </c>
      <c r="DD139">
        <v>1.2026E-2</v>
      </c>
      <c r="DE139">
        <v>1.2050999999999999E-2</v>
      </c>
      <c r="DF139">
        <v>1.2024999999999999E-2</v>
      </c>
      <c r="DG139">
        <v>1.209E-2</v>
      </c>
    </row>
    <row r="140" spans="80:111" x14ac:dyDescent="0.3">
      <c r="CB140">
        <v>41</v>
      </c>
      <c r="CC140">
        <v>9.0285999999999995E-3</v>
      </c>
      <c r="CD140">
        <v>3.3820999999999997E-2</v>
      </c>
      <c r="CE140">
        <v>3.3744999999999997E-2</v>
      </c>
      <c r="CF140">
        <v>3.3958000000000002E-2</v>
      </c>
      <c r="CG140">
        <v>3.4069000000000002E-2</v>
      </c>
      <c r="CH140">
        <v>3.4389000000000003E-2</v>
      </c>
      <c r="CI140">
        <v>3.4236000000000003E-2</v>
      </c>
      <c r="CJ140">
        <v>3.4321999999999998E-2</v>
      </c>
      <c r="CK140">
        <v>3.4819000000000003E-2</v>
      </c>
      <c r="CU140">
        <v>24</v>
      </c>
      <c r="CV140">
        <v>7.1564000000000003E-3</v>
      </c>
      <c r="CW140">
        <v>1.2631E-2</v>
      </c>
      <c r="CX140">
        <v>1.2664E-2</v>
      </c>
      <c r="CY140">
        <v>1.2619999999999999E-2</v>
      </c>
      <c r="CZ140">
        <v>1.2654E-2</v>
      </c>
      <c r="DA140">
        <v>1.2611000000000001E-2</v>
      </c>
      <c r="DB140">
        <v>1.2629E-2</v>
      </c>
      <c r="DC140">
        <v>1.2593E-2</v>
      </c>
      <c r="DD140">
        <v>1.2597000000000001E-2</v>
      </c>
      <c r="DE140">
        <v>1.2622E-2</v>
      </c>
      <c r="DF140">
        <v>1.2595E-2</v>
      </c>
      <c r="DG140">
        <v>1.2659999999999999E-2</v>
      </c>
    </row>
    <row r="141" spans="80:111" x14ac:dyDescent="0.3">
      <c r="CB141">
        <v>42</v>
      </c>
      <c r="CC141">
        <v>9.9068000000000003E-3</v>
      </c>
      <c r="CD141">
        <v>3.6034999999999998E-2</v>
      </c>
      <c r="CE141">
        <v>3.6082000000000003E-2</v>
      </c>
      <c r="CF141">
        <v>3.6373000000000003E-2</v>
      </c>
      <c r="CG141">
        <v>3.6651999999999997E-2</v>
      </c>
      <c r="CH141">
        <v>3.7046000000000003E-2</v>
      </c>
      <c r="CI141">
        <v>3.6835E-2</v>
      </c>
      <c r="CJ141">
        <v>3.6679999999999997E-2</v>
      </c>
      <c r="CK141">
        <v>3.7437999999999999E-2</v>
      </c>
      <c r="CU141">
        <v>25</v>
      </c>
      <c r="CV141">
        <v>7.4847000000000004E-3</v>
      </c>
      <c r="CW141">
        <v>1.3211000000000001E-2</v>
      </c>
      <c r="CX141">
        <v>1.3243E-2</v>
      </c>
      <c r="CY141">
        <v>1.3192000000000001E-2</v>
      </c>
      <c r="CZ141">
        <v>1.3228999999999999E-2</v>
      </c>
      <c r="DA141">
        <v>1.3192000000000001E-2</v>
      </c>
      <c r="DB141">
        <v>1.3211000000000001E-2</v>
      </c>
      <c r="DC141">
        <v>1.3161000000000001E-2</v>
      </c>
      <c r="DD141">
        <v>1.3169E-2</v>
      </c>
      <c r="DE141">
        <v>1.319E-2</v>
      </c>
      <c r="DF141">
        <v>1.3153E-2</v>
      </c>
      <c r="DG141">
        <v>1.3199000000000001E-2</v>
      </c>
    </row>
    <row r="142" spans="80:111" x14ac:dyDescent="0.3">
      <c r="CB142">
        <v>43</v>
      </c>
      <c r="CC142">
        <v>1.1547E-2</v>
      </c>
      <c r="CD142">
        <v>3.9847E-2</v>
      </c>
      <c r="CE142">
        <v>4.0233999999999999E-2</v>
      </c>
      <c r="CF142">
        <v>4.0717000000000003E-2</v>
      </c>
      <c r="CG142">
        <v>4.1679000000000001E-2</v>
      </c>
      <c r="CH142">
        <v>4.2547000000000001E-2</v>
      </c>
      <c r="CI142">
        <v>4.2788E-2</v>
      </c>
      <c r="CJ142">
        <v>4.2423000000000002E-2</v>
      </c>
      <c r="CK142">
        <v>4.3270000000000003E-2</v>
      </c>
      <c r="CU142">
        <v>26</v>
      </c>
      <c r="CV142">
        <v>7.8073999999999999E-3</v>
      </c>
      <c r="CW142">
        <v>1.3776E-2</v>
      </c>
      <c r="CX142">
        <v>1.3812E-2</v>
      </c>
      <c r="CY142">
        <v>1.3762999999999999E-2</v>
      </c>
      <c r="CZ142">
        <v>1.38E-2</v>
      </c>
      <c r="DA142">
        <v>1.3747000000000001E-2</v>
      </c>
      <c r="DB142">
        <v>1.3764999999999999E-2</v>
      </c>
      <c r="DC142">
        <v>1.3727E-2</v>
      </c>
      <c r="DD142">
        <v>1.3742000000000001E-2</v>
      </c>
      <c r="DE142">
        <v>1.3766E-2</v>
      </c>
      <c r="DF142">
        <v>1.3735000000000001E-2</v>
      </c>
      <c r="DG142">
        <v>1.3802E-2</v>
      </c>
    </row>
    <row r="143" spans="80:111" x14ac:dyDescent="0.3">
      <c r="CB143">
        <v>44</v>
      </c>
      <c r="CC143">
        <v>1.4128E-2</v>
      </c>
      <c r="CD143">
        <v>4.5879999999999997E-2</v>
      </c>
      <c r="CE143">
        <v>4.6960000000000002E-2</v>
      </c>
      <c r="CF143">
        <v>4.7780000000000003E-2</v>
      </c>
      <c r="CG143">
        <v>4.9937000000000002E-2</v>
      </c>
      <c r="CH143">
        <v>5.1758999999999999E-2</v>
      </c>
      <c r="CI143">
        <v>5.3143999999999997E-2</v>
      </c>
      <c r="CJ143">
        <v>5.2875999999999999E-2</v>
      </c>
      <c r="CK143">
        <v>5.4085000000000001E-2</v>
      </c>
      <c r="CU143">
        <v>27</v>
      </c>
      <c r="CV143">
        <v>8.1174000000000003E-3</v>
      </c>
      <c r="CW143">
        <v>1.4317E-2</v>
      </c>
      <c r="CX143">
        <v>1.435E-2</v>
      </c>
      <c r="CY143">
        <v>1.4295E-2</v>
      </c>
      <c r="CZ143">
        <v>1.4337000000000001E-2</v>
      </c>
      <c r="DA143">
        <v>1.4296E-2</v>
      </c>
      <c r="DB143">
        <v>1.4317E-2</v>
      </c>
      <c r="DC143">
        <v>1.4263E-2</v>
      </c>
      <c r="DD143">
        <v>1.4269E-2</v>
      </c>
      <c r="DE143">
        <v>1.4302E-2</v>
      </c>
      <c r="DF143">
        <v>1.4265E-2</v>
      </c>
      <c r="DG143">
        <v>1.4317E-2</v>
      </c>
    </row>
    <row r="144" spans="80:111" x14ac:dyDescent="0.3">
      <c r="CB144">
        <v>45</v>
      </c>
      <c r="CC144">
        <v>1.6381E-2</v>
      </c>
      <c r="CD144">
        <v>5.1149E-2</v>
      </c>
      <c r="CE144">
        <v>5.2741000000000003E-2</v>
      </c>
      <c r="CF144">
        <v>5.3830999999999997E-2</v>
      </c>
      <c r="CG144">
        <v>5.7044999999999998E-2</v>
      </c>
      <c r="CH144">
        <v>5.9712000000000001E-2</v>
      </c>
      <c r="CI144">
        <v>6.2133000000000001E-2</v>
      </c>
      <c r="CJ144">
        <v>6.3009999999999997E-2</v>
      </c>
      <c r="CK144">
        <v>6.5433000000000005E-2</v>
      </c>
      <c r="CU144">
        <v>28</v>
      </c>
      <c r="CV144">
        <v>8.4360000000000008E-3</v>
      </c>
      <c r="CW144">
        <v>1.4881E-2</v>
      </c>
      <c r="CX144">
        <v>1.4921E-2</v>
      </c>
      <c r="CY144">
        <v>1.487E-2</v>
      </c>
      <c r="CZ144">
        <v>1.4916E-2</v>
      </c>
      <c r="DA144">
        <v>1.4862E-2</v>
      </c>
      <c r="DB144">
        <v>1.4874999999999999E-2</v>
      </c>
      <c r="DC144">
        <v>1.4821000000000001E-2</v>
      </c>
      <c r="DD144">
        <v>1.4829999999999999E-2</v>
      </c>
      <c r="DE144">
        <v>1.4862E-2</v>
      </c>
      <c r="DF144">
        <v>1.4829E-2</v>
      </c>
      <c r="DG144">
        <v>1.4898E-2</v>
      </c>
    </row>
    <row r="145" spans="80:111" x14ac:dyDescent="0.3">
      <c r="CB145">
        <v>46</v>
      </c>
      <c r="CC145">
        <v>1.8010000000000002E-2</v>
      </c>
      <c r="CD145">
        <v>5.5055E-2</v>
      </c>
      <c r="CE145">
        <v>5.7036999999999997E-2</v>
      </c>
      <c r="CF145">
        <v>5.8333999999999997E-2</v>
      </c>
      <c r="CG145">
        <v>6.2260999999999997E-2</v>
      </c>
      <c r="CH145">
        <v>6.5487000000000004E-2</v>
      </c>
      <c r="CI145">
        <v>6.8596000000000004E-2</v>
      </c>
      <c r="CJ145">
        <v>7.0479E-2</v>
      </c>
      <c r="CK145">
        <v>7.3840000000000003E-2</v>
      </c>
      <c r="CU145">
        <v>29</v>
      </c>
      <c r="CV145">
        <v>8.7630999999999994E-3</v>
      </c>
      <c r="CW145">
        <v>1.5455999999999999E-2</v>
      </c>
      <c r="CX145">
        <v>1.5495999999999999E-2</v>
      </c>
      <c r="CY145">
        <v>1.5443E-2</v>
      </c>
      <c r="CZ145">
        <v>1.5491E-2</v>
      </c>
      <c r="DA145">
        <v>1.5436999999999999E-2</v>
      </c>
      <c r="DB145">
        <v>1.5455999999999999E-2</v>
      </c>
      <c r="DC145">
        <v>1.5409000000000001E-2</v>
      </c>
      <c r="DD145">
        <v>1.5414000000000001E-2</v>
      </c>
      <c r="DE145">
        <v>1.5445E-2</v>
      </c>
      <c r="DF145">
        <v>1.5413E-2</v>
      </c>
      <c r="DG145">
        <v>1.5476E-2</v>
      </c>
    </row>
    <row r="146" spans="80:111" x14ac:dyDescent="0.3">
      <c r="CB146">
        <v>47</v>
      </c>
      <c r="CC146">
        <v>1.9414000000000001E-2</v>
      </c>
      <c r="CD146">
        <v>5.8431999999999998E-2</v>
      </c>
      <c r="CE146">
        <v>6.0725000000000001E-2</v>
      </c>
      <c r="CF146">
        <v>6.2185999999999998E-2</v>
      </c>
      <c r="CG146">
        <v>6.6694000000000003E-2</v>
      </c>
      <c r="CH146">
        <v>7.0360000000000006E-2</v>
      </c>
      <c r="CI146">
        <v>7.3995000000000005E-2</v>
      </c>
      <c r="CJ146">
        <v>7.6659000000000005E-2</v>
      </c>
      <c r="CK146">
        <v>8.0801999999999999E-2</v>
      </c>
      <c r="CU146">
        <v>30</v>
      </c>
      <c r="CV146">
        <v>9.0904999999999996E-3</v>
      </c>
      <c r="CW146">
        <v>1.6029000000000002E-2</v>
      </c>
      <c r="CX146">
        <v>1.6073E-2</v>
      </c>
      <c r="CY146">
        <v>1.6021000000000001E-2</v>
      </c>
      <c r="CZ146">
        <v>1.6070999999999998E-2</v>
      </c>
      <c r="DA146">
        <v>1.6011999999999998E-2</v>
      </c>
      <c r="DB146">
        <v>1.6027E-2</v>
      </c>
      <c r="DC146">
        <v>1.5968E-2</v>
      </c>
      <c r="DD146">
        <v>1.5970000000000002E-2</v>
      </c>
      <c r="DE146">
        <v>1.6003E-2</v>
      </c>
      <c r="DF146">
        <v>1.5959999999999998E-2</v>
      </c>
      <c r="DG146">
        <v>1.6021000000000001E-2</v>
      </c>
    </row>
    <row r="147" spans="80:111" x14ac:dyDescent="0.3">
      <c r="CB147">
        <v>48</v>
      </c>
      <c r="CC147">
        <v>2.0698000000000001E-2</v>
      </c>
      <c r="CD147">
        <v>6.1571000000000001E-2</v>
      </c>
      <c r="CE147">
        <v>6.4135999999999999E-2</v>
      </c>
      <c r="CF147">
        <v>6.5741999999999995E-2</v>
      </c>
      <c r="CG147">
        <v>7.0777000000000007E-2</v>
      </c>
      <c r="CH147">
        <v>7.485E-2</v>
      </c>
      <c r="CI147">
        <v>7.8952999999999995E-2</v>
      </c>
      <c r="CJ147">
        <v>8.2372000000000001E-2</v>
      </c>
      <c r="CK147">
        <v>8.7210999999999997E-2</v>
      </c>
      <c r="CU147">
        <v>31</v>
      </c>
      <c r="CV147">
        <v>9.4036999999999992E-3</v>
      </c>
      <c r="CW147">
        <v>1.6584000000000002E-2</v>
      </c>
      <c r="CX147">
        <v>1.6624E-2</v>
      </c>
      <c r="CY147">
        <v>1.6566000000000001E-2</v>
      </c>
      <c r="CZ147">
        <v>1.6617E-2</v>
      </c>
      <c r="DA147">
        <v>1.6566000000000001E-2</v>
      </c>
      <c r="DB147">
        <v>1.6589E-2</v>
      </c>
      <c r="DC147">
        <v>1.6525000000000001E-2</v>
      </c>
      <c r="DD147">
        <v>1.6525999999999999E-2</v>
      </c>
      <c r="DE147">
        <v>1.6566999999999998E-2</v>
      </c>
      <c r="DF147">
        <v>1.6522999999999999E-2</v>
      </c>
      <c r="DG147">
        <v>1.6590000000000001E-2</v>
      </c>
    </row>
    <row r="148" spans="80:111" x14ac:dyDescent="0.3">
      <c r="CB148">
        <v>49</v>
      </c>
      <c r="CC148">
        <v>2.2002000000000001E-2</v>
      </c>
      <c r="CD148">
        <v>6.4730999999999997E-2</v>
      </c>
      <c r="CE148">
        <v>6.7552000000000001E-2</v>
      </c>
      <c r="CF148">
        <v>6.9296999999999997E-2</v>
      </c>
      <c r="CG148">
        <v>7.4818999999999997E-2</v>
      </c>
      <c r="CH148">
        <v>7.9278000000000001E-2</v>
      </c>
      <c r="CI148">
        <v>8.3848000000000006E-2</v>
      </c>
      <c r="CJ148">
        <v>8.8033E-2</v>
      </c>
      <c r="CK148">
        <v>9.3714000000000006E-2</v>
      </c>
      <c r="CU148">
        <v>32</v>
      </c>
      <c r="CV148">
        <v>9.7398999999999993E-3</v>
      </c>
      <c r="CW148">
        <v>1.7186E-2</v>
      </c>
      <c r="CX148">
        <v>1.7232999999999998E-2</v>
      </c>
      <c r="CY148">
        <v>1.7176E-2</v>
      </c>
      <c r="CZ148">
        <v>1.7226000000000002E-2</v>
      </c>
      <c r="DA148">
        <v>1.7160000000000002E-2</v>
      </c>
      <c r="DB148">
        <v>1.7180000000000001E-2</v>
      </c>
      <c r="DC148">
        <v>1.7118999999999999E-2</v>
      </c>
      <c r="DD148">
        <v>1.7128000000000001E-2</v>
      </c>
      <c r="DE148">
        <v>1.7160999999999999E-2</v>
      </c>
      <c r="DF148">
        <v>1.7111999999999999E-2</v>
      </c>
      <c r="DG148">
        <v>1.7184000000000001E-2</v>
      </c>
    </row>
    <row r="149" spans="80:111" x14ac:dyDescent="0.3">
      <c r="CB149">
        <v>50</v>
      </c>
      <c r="CC149">
        <v>2.3342999999999999E-2</v>
      </c>
      <c r="CD149">
        <v>6.8066000000000002E-2</v>
      </c>
      <c r="CE149">
        <v>7.1151000000000006E-2</v>
      </c>
      <c r="CF149">
        <v>7.3037000000000005E-2</v>
      </c>
      <c r="CG149">
        <v>7.9042000000000001E-2</v>
      </c>
      <c r="CH149">
        <v>8.3892999999999995E-2</v>
      </c>
      <c r="CI149">
        <v>8.8939000000000004E-2</v>
      </c>
      <c r="CJ149">
        <v>9.3934000000000004E-2</v>
      </c>
      <c r="CK149">
        <v>0.10059999999999999</v>
      </c>
      <c r="CU149">
        <v>33</v>
      </c>
      <c r="CV149">
        <v>1.0059999999999999E-2</v>
      </c>
      <c r="CW149">
        <v>1.7753000000000001E-2</v>
      </c>
      <c r="CX149">
        <v>1.7798000000000001E-2</v>
      </c>
      <c r="CY149">
        <v>1.7736999999999999E-2</v>
      </c>
      <c r="CZ149">
        <v>1.7787000000000001E-2</v>
      </c>
      <c r="DA149">
        <v>1.7724E-2</v>
      </c>
      <c r="DB149">
        <v>1.7749000000000001E-2</v>
      </c>
      <c r="DC149">
        <v>1.7680999999999999E-2</v>
      </c>
      <c r="DD149">
        <v>1.7680999999999999E-2</v>
      </c>
      <c r="DE149">
        <v>1.7717E-2</v>
      </c>
      <c r="DF149">
        <v>1.7676000000000001E-2</v>
      </c>
      <c r="DG149">
        <v>1.7734E-2</v>
      </c>
    </row>
    <row r="150" spans="80:111" x14ac:dyDescent="0.3">
      <c r="CB150">
        <v>51</v>
      </c>
      <c r="CC150">
        <v>2.4634E-2</v>
      </c>
      <c r="CD150">
        <v>7.1202000000000001E-2</v>
      </c>
      <c r="CE150">
        <v>7.4537000000000006E-2</v>
      </c>
      <c r="CF150">
        <v>7.6547000000000004E-2</v>
      </c>
      <c r="CG150">
        <v>8.2998000000000002E-2</v>
      </c>
      <c r="CH150">
        <v>8.8229000000000002E-2</v>
      </c>
      <c r="CI150">
        <v>9.3743000000000007E-2</v>
      </c>
      <c r="CJ150">
        <v>9.9589999999999998E-2</v>
      </c>
      <c r="CK150">
        <v>0.1074</v>
      </c>
      <c r="CU150">
        <v>34</v>
      </c>
      <c r="CV150">
        <v>1.0376E-2</v>
      </c>
      <c r="CW150">
        <v>1.8315999999999999E-2</v>
      </c>
      <c r="CX150">
        <v>1.8364999999999999E-2</v>
      </c>
      <c r="CY150">
        <v>1.8301000000000001E-2</v>
      </c>
      <c r="CZ150">
        <v>1.8350999999999999E-2</v>
      </c>
      <c r="DA150">
        <v>1.8284000000000002E-2</v>
      </c>
      <c r="DB150">
        <v>1.8311999999999998E-2</v>
      </c>
      <c r="DC150">
        <v>1.8249000000000001E-2</v>
      </c>
      <c r="DD150">
        <v>1.8252000000000001E-2</v>
      </c>
      <c r="DE150">
        <v>1.8287000000000001E-2</v>
      </c>
      <c r="DF150">
        <v>1.8241E-2</v>
      </c>
      <c r="DG150">
        <v>1.8308999999999999E-2</v>
      </c>
    </row>
    <row r="151" spans="80:111" x14ac:dyDescent="0.3">
      <c r="CU151">
        <v>35</v>
      </c>
      <c r="CV151">
        <v>1.0706E-2</v>
      </c>
      <c r="CW151">
        <v>1.8897000000000001E-2</v>
      </c>
      <c r="CX151">
        <v>1.8945E-2</v>
      </c>
      <c r="CY151">
        <v>1.8880000000000001E-2</v>
      </c>
      <c r="CZ151">
        <v>1.8941E-2</v>
      </c>
      <c r="DA151">
        <v>1.8879E-2</v>
      </c>
      <c r="DB151">
        <v>1.8905000000000002E-2</v>
      </c>
      <c r="DC151">
        <v>1.8825000000000001E-2</v>
      </c>
      <c r="DD151">
        <v>1.8832999999999999E-2</v>
      </c>
      <c r="DE151">
        <v>1.8876E-2</v>
      </c>
      <c r="DF151">
        <v>1.8818000000000001E-2</v>
      </c>
      <c r="DG151">
        <v>1.8908999999999999E-2</v>
      </c>
    </row>
    <row r="152" spans="80:111" x14ac:dyDescent="0.3">
      <c r="CU152">
        <v>36</v>
      </c>
      <c r="CV152">
        <v>1.1025999999999999E-2</v>
      </c>
      <c r="CW152">
        <v>1.9455E-2</v>
      </c>
      <c r="CX152">
        <v>1.9508000000000001E-2</v>
      </c>
      <c r="CY152">
        <v>1.9442999999999998E-2</v>
      </c>
      <c r="CZ152">
        <v>1.9501000000000001E-2</v>
      </c>
      <c r="DA152">
        <v>1.9428999999999998E-2</v>
      </c>
      <c r="DB152">
        <v>1.9453000000000002E-2</v>
      </c>
      <c r="DC152">
        <v>1.9380999999999999E-2</v>
      </c>
      <c r="DD152">
        <v>1.9383999999999998E-2</v>
      </c>
      <c r="DE152">
        <v>1.9424E-2</v>
      </c>
      <c r="DF152">
        <v>1.9375E-2</v>
      </c>
      <c r="DG152">
        <v>1.9448E-2</v>
      </c>
    </row>
    <row r="153" spans="80:111" x14ac:dyDescent="0.3">
      <c r="CU153">
        <v>37</v>
      </c>
      <c r="CV153">
        <v>1.137E-2</v>
      </c>
      <c r="CW153">
        <v>2.0060000000000001E-2</v>
      </c>
      <c r="CX153">
        <v>2.0109999999999999E-2</v>
      </c>
      <c r="CY153">
        <v>2.0039999999999999E-2</v>
      </c>
      <c r="CZ153">
        <v>2.0104E-2</v>
      </c>
      <c r="DA153">
        <v>2.0036000000000002E-2</v>
      </c>
      <c r="DB153">
        <v>2.0060000000000001E-2</v>
      </c>
      <c r="DC153">
        <v>1.9975E-2</v>
      </c>
      <c r="DD153">
        <v>1.9977000000000002E-2</v>
      </c>
      <c r="DE153">
        <v>2.0025000000000001E-2</v>
      </c>
      <c r="DF153">
        <v>1.9956999999999999E-2</v>
      </c>
      <c r="DG153">
        <v>2.0028000000000001E-2</v>
      </c>
    </row>
    <row r="154" spans="80:111" x14ac:dyDescent="0.3">
      <c r="CU154">
        <v>38</v>
      </c>
      <c r="CV154">
        <v>1.1704000000000001E-2</v>
      </c>
      <c r="CW154">
        <v>2.0652E-2</v>
      </c>
      <c r="CX154">
        <v>2.0705999999999999E-2</v>
      </c>
      <c r="CY154">
        <v>2.0639999999999999E-2</v>
      </c>
      <c r="CZ154">
        <v>2.0709999999999999E-2</v>
      </c>
      <c r="DA154">
        <v>2.0629000000000002E-2</v>
      </c>
      <c r="DB154">
        <v>2.0648E-2</v>
      </c>
      <c r="DC154">
        <v>2.0567999999999999E-2</v>
      </c>
      <c r="DD154">
        <v>2.0573999999999999E-2</v>
      </c>
      <c r="DE154">
        <v>2.061E-2</v>
      </c>
      <c r="DF154">
        <v>2.0544E-2</v>
      </c>
      <c r="DG154">
        <v>2.0611999999999998E-2</v>
      </c>
    </row>
    <row r="155" spans="80:111" x14ac:dyDescent="0.3">
      <c r="CU155">
        <v>39</v>
      </c>
      <c r="CV155">
        <v>1.2043E-2</v>
      </c>
      <c r="CW155">
        <v>2.1242E-2</v>
      </c>
      <c r="CX155">
        <v>2.1298999999999998E-2</v>
      </c>
      <c r="CY155">
        <v>2.1229000000000001E-2</v>
      </c>
      <c r="CZ155">
        <v>2.1297E-2</v>
      </c>
      <c r="DA155">
        <v>2.1222000000000001E-2</v>
      </c>
      <c r="DB155">
        <v>2.1249000000000001E-2</v>
      </c>
      <c r="DC155">
        <v>2.1160999999999999E-2</v>
      </c>
      <c r="DD155">
        <v>2.1165E-2</v>
      </c>
      <c r="DE155">
        <v>2.1207E-2</v>
      </c>
      <c r="DF155">
        <v>2.1149999999999999E-2</v>
      </c>
      <c r="DG155">
        <v>2.1228E-2</v>
      </c>
    </row>
    <row r="156" spans="80:111" x14ac:dyDescent="0.3">
      <c r="CU156">
        <v>40</v>
      </c>
      <c r="CV156">
        <v>1.2376E-2</v>
      </c>
      <c r="CW156">
        <v>2.1831E-2</v>
      </c>
      <c r="CX156">
        <v>2.1888999999999999E-2</v>
      </c>
      <c r="CY156">
        <v>2.1817E-2</v>
      </c>
      <c r="CZ156">
        <v>2.189E-2</v>
      </c>
      <c r="DA156">
        <v>2.1812999999999999E-2</v>
      </c>
      <c r="DB156">
        <v>2.1838E-2</v>
      </c>
      <c r="DC156">
        <v>2.1746000000000001E-2</v>
      </c>
      <c r="DD156">
        <v>2.1759000000000001E-2</v>
      </c>
      <c r="DE156">
        <v>2.1784000000000001E-2</v>
      </c>
      <c r="DF156">
        <v>2.1722999999999999E-2</v>
      </c>
      <c r="DG156">
        <v>2.1821E-2</v>
      </c>
    </row>
    <row r="157" spans="80:111" x14ac:dyDescent="0.3">
      <c r="CU157">
        <v>41</v>
      </c>
      <c r="CV157">
        <v>1.2721E-2</v>
      </c>
      <c r="CW157">
        <v>2.2445E-2</v>
      </c>
      <c r="CX157">
        <v>2.2501E-2</v>
      </c>
      <c r="CY157">
        <v>2.2426000000000001E-2</v>
      </c>
      <c r="CZ157">
        <v>2.2495000000000001E-2</v>
      </c>
      <c r="DA157">
        <v>2.2416999999999999E-2</v>
      </c>
      <c r="DB157">
        <v>2.2447999999999999E-2</v>
      </c>
      <c r="DC157">
        <v>2.2355E-2</v>
      </c>
      <c r="DD157">
        <v>2.2360000000000001E-2</v>
      </c>
      <c r="DE157">
        <v>2.239E-2</v>
      </c>
      <c r="DF157">
        <v>2.2318999999999999E-2</v>
      </c>
      <c r="DG157">
        <v>2.2409999999999999E-2</v>
      </c>
    </row>
    <row r="158" spans="80:111" x14ac:dyDescent="0.3">
      <c r="CU158">
        <v>42</v>
      </c>
      <c r="CV158">
        <v>1.3047E-2</v>
      </c>
      <c r="CW158">
        <v>2.3023999999999999E-2</v>
      </c>
      <c r="CX158">
        <v>2.3089999999999999E-2</v>
      </c>
      <c r="CY158">
        <v>2.3016000000000002E-2</v>
      </c>
      <c r="CZ158">
        <v>2.3084E-2</v>
      </c>
      <c r="DA158">
        <v>2.2997E-2</v>
      </c>
      <c r="DB158">
        <v>2.3023999999999999E-2</v>
      </c>
      <c r="DC158">
        <v>2.2928E-2</v>
      </c>
      <c r="DD158">
        <v>2.2925000000000001E-2</v>
      </c>
      <c r="DE158">
        <v>2.2964999999999999E-2</v>
      </c>
      <c r="DF158">
        <v>2.2890000000000001E-2</v>
      </c>
      <c r="DG158">
        <v>2.298E-2</v>
      </c>
    </row>
    <row r="159" spans="80:111" x14ac:dyDescent="0.3">
      <c r="CU159">
        <v>43</v>
      </c>
      <c r="CV159">
        <v>1.3379E-2</v>
      </c>
      <c r="CW159">
        <v>2.3612999999999999E-2</v>
      </c>
      <c r="CX159">
        <v>2.3678000000000001E-2</v>
      </c>
      <c r="CY159">
        <v>2.3597E-2</v>
      </c>
      <c r="CZ159">
        <v>2.3664999999999999E-2</v>
      </c>
      <c r="DA159">
        <v>2.358E-2</v>
      </c>
      <c r="DB159">
        <v>2.3609000000000002E-2</v>
      </c>
      <c r="DC159">
        <v>2.3503E-2</v>
      </c>
      <c r="DD159">
        <v>2.3508999999999999E-2</v>
      </c>
      <c r="DE159">
        <v>2.3545E-2</v>
      </c>
      <c r="DF159">
        <v>2.3465E-2</v>
      </c>
      <c r="DG159">
        <v>2.3539999999999998E-2</v>
      </c>
    </row>
    <row r="160" spans="80:111" x14ac:dyDescent="0.3">
      <c r="CU160">
        <v>44</v>
      </c>
      <c r="CV160">
        <v>1.3736999999999999E-2</v>
      </c>
      <c r="CW160">
        <v>2.4250000000000001E-2</v>
      </c>
      <c r="CX160">
        <v>2.4309000000000001E-2</v>
      </c>
      <c r="CY160">
        <v>2.4228E-2</v>
      </c>
      <c r="CZ160">
        <v>2.4312E-2</v>
      </c>
      <c r="DA160">
        <v>2.4222E-2</v>
      </c>
      <c r="DB160">
        <v>2.4240000000000001E-2</v>
      </c>
      <c r="DC160">
        <v>2.4129000000000001E-2</v>
      </c>
      <c r="DD160">
        <v>2.4143000000000001E-2</v>
      </c>
      <c r="DE160">
        <v>2.4181000000000001E-2</v>
      </c>
      <c r="DF160">
        <v>2.4108000000000001E-2</v>
      </c>
      <c r="DG160">
        <v>2.4197E-2</v>
      </c>
    </row>
    <row r="161" spans="99:111" x14ac:dyDescent="0.3">
      <c r="CU161">
        <v>45</v>
      </c>
      <c r="CV161">
        <v>1.4063000000000001E-2</v>
      </c>
      <c r="CW161">
        <v>2.4830000000000001E-2</v>
      </c>
      <c r="CX161">
        <v>2.4896000000000001E-2</v>
      </c>
      <c r="CY161">
        <v>2.4813000000000002E-2</v>
      </c>
      <c r="CZ161">
        <v>2.4893999999999999E-2</v>
      </c>
      <c r="DA161">
        <v>2.4804E-2</v>
      </c>
      <c r="DB161">
        <v>2.4826999999999998E-2</v>
      </c>
      <c r="DC161">
        <v>2.4708999999999998E-2</v>
      </c>
      <c r="DD161">
        <v>2.4711E-2</v>
      </c>
      <c r="DE161">
        <v>2.4757000000000001E-2</v>
      </c>
      <c r="DF161">
        <v>2.4664999999999999E-2</v>
      </c>
      <c r="DG161">
        <v>2.4771999999999999E-2</v>
      </c>
    </row>
    <row r="162" spans="99:111" x14ac:dyDescent="0.3">
      <c r="CU162">
        <v>46</v>
      </c>
      <c r="CV162">
        <v>1.4389000000000001E-2</v>
      </c>
      <c r="CW162">
        <v>2.5403999999999999E-2</v>
      </c>
      <c r="CX162">
        <v>2.5472999999999999E-2</v>
      </c>
      <c r="CY162">
        <v>2.5391E-2</v>
      </c>
      <c r="CZ162">
        <v>2.5475000000000001E-2</v>
      </c>
      <c r="DA162">
        <v>2.5377E-2</v>
      </c>
      <c r="DB162">
        <v>2.5399000000000001E-2</v>
      </c>
      <c r="DC162">
        <v>2.5278999999999999E-2</v>
      </c>
      <c r="DD162">
        <v>2.5281000000000001E-2</v>
      </c>
      <c r="DE162">
        <v>2.5305999999999999E-2</v>
      </c>
      <c r="DF162">
        <v>2.5229000000000001E-2</v>
      </c>
      <c r="DG162">
        <v>2.5319000000000001E-2</v>
      </c>
    </row>
    <row r="163" spans="99:111" x14ac:dyDescent="0.3">
      <c r="CU163">
        <v>47</v>
      </c>
      <c r="CV163">
        <v>1.4727000000000001E-2</v>
      </c>
      <c r="CW163">
        <v>2.5995000000000001E-2</v>
      </c>
      <c r="CX163">
        <v>2.6061999999999998E-2</v>
      </c>
      <c r="CY163">
        <v>2.5977E-2</v>
      </c>
      <c r="CZ163">
        <v>2.6065000000000001E-2</v>
      </c>
      <c r="DA163">
        <v>2.5967E-2</v>
      </c>
      <c r="DB163">
        <v>2.5991E-2</v>
      </c>
      <c r="DC163">
        <v>2.5864999999999999E-2</v>
      </c>
      <c r="DD163">
        <v>2.5859E-2</v>
      </c>
      <c r="DE163">
        <v>2.5891000000000001E-2</v>
      </c>
      <c r="DF163">
        <v>2.58E-2</v>
      </c>
      <c r="DG163">
        <v>2.5892999999999999E-2</v>
      </c>
    </row>
    <row r="164" spans="99:111" x14ac:dyDescent="0.3">
      <c r="CU164">
        <v>48</v>
      </c>
      <c r="CV164">
        <v>1.5021E-2</v>
      </c>
      <c r="CW164">
        <v>2.6523000000000001E-2</v>
      </c>
      <c r="CX164">
        <v>2.6595000000000001E-2</v>
      </c>
      <c r="CY164">
        <v>2.6508E-2</v>
      </c>
      <c r="CZ164">
        <v>2.6592000000000001E-2</v>
      </c>
      <c r="DA164">
        <v>2.6478000000000002E-2</v>
      </c>
      <c r="DB164">
        <v>2.6501E-2</v>
      </c>
      <c r="DC164">
        <v>2.6386E-2</v>
      </c>
      <c r="DD164">
        <v>2.6372E-2</v>
      </c>
      <c r="DE164">
        <v>2.6401000000000001E-2</v>
      </c>
      <c r="DF164">
        <v>2.6306E-2</v>
      </c>
      <c r="DG164">
        <v>2.6409999999999999E-2</v>
      </c>
    </row>
    <row r="165" spans="99:111" x14ac:dyDescent="0.3">
      <c r="CU165">
        <v>49</v>
      </c>
      <c r="CV165">
        <v>1.5361E-2</v>
      </c>
      <c r="CW165">
        <v>2.7105000000000001E-2</v>
      </c>
      <c r="CX165">
        <v>2.7171000000000001E-2</v>
      </c>
      <c r="CY165">
        <v>2.7084E-2</v>
      </c>
      <c r="CZ165">
        <v>2.7175000000000001E-2</v>
      </c>
      <c r="DA165">
        <v>2.7064000000000001E-2</v>
      </c>
      <c r="DB165">
        <v>2.7088000000000001E-2</v>
      </c>
      <c r="DC165">
        <v>2.6956000000000001E-2</v>
      </c>
      <c r="DD165">
        <v>2.6946000000000001E-2</v>
      </c>
      <c r="DE165">
        <v>2.6981999999999999E-2</v>
      </c>
      <c r="DF165">
        <v>2.6875E-2</v>
      </c>
      <c r="DG165">
        <v>2.6970999999999998E-2</v>
      </c>
    </row>
    <row r="166" spans="99:111" x14ac:dyDescent="0.3">
      <c r="CU166">
        <v>50</v>
      </c>
      <c r="CV166">
        <v>1.5664000000000001E-2</v>
      </c>
      <c r="CW166">
        <v>2.7636999999999998E-2</v>
      </c>
      <c r="CX166">
        <v>2.7706000000000001E-2</v>
      </c>
      <c r="CY166">
        <v>2.7618E-2</v>
      </c>
      <c r="CZ166">
        <v>2.7711E-2</v>
      </c>
      <c r="DA166">
        <v>2.7595999999999999E-2</v>
      </c>
      <c r="DB166">
        <v>2.7616999999999999E-2</v>
      </c>
      <c r="DC166">
        <v>2.7489E-2</v>
      </c>
      <c r="DD166">
        <v>2.7465E-2</v>
      </c>
      <c r="DE166">
        <v>2.7501000000000001E-2</v>
      </c>
      <c r="DF166">
        <v>2.7387000000000002E-2</v>
      </c>
      <c r="DG166">
        <v>2.7501999999999999E-2</v>
      </c>
    </row>
    <row r="167" spans="99:111" x14ac:dyDescent="0.3">
      <c r="CU167">
        <v>51</v>
      </c>
      <c r="CV167">
        <v>1.5952000000000001E-2</v>
      </c>
      <c r="CW167">
        <v>2.8150999999999999E-2</v>
      </c>
      <c r="CX167">
        <v>2.8230000000000002E-2</v>
      </c>
      <c r="CY167">
        <v>2.8139999999999998E-2</v>
      </c>
      <c r="CZ167">
        <v>2.8225E-2</v>
      </c>
      <c r="DA167">
        <v>2.8105000000000002E-2</v>
      </c>
      <c r="DB167">
        <v>2.8128E-2</v>
      </c>
      <c r="DC167">
        <v>2.7987999999999999E-2</v>
      </c>
      <c r="DD167">
        <v>2.7973000000000001E-2</v>
      </c>
      <c r="DE167">
        <v>2.801E-2</v>
      </c>
      <c r="DF167">
        <v>2.7890000000000002E-2</v>
      </c>
      <c r="DG167">
        <v>2.7994000000000002E-2</v>
      </c>
    </row>
    <row r="168" spans="99:111" x14ac:dyDescent="0.3">
      <c r="CU168">
        <v>52</v>
      </c>
      <c r="CV168">
        <v>1.6247000000000001E-2</v>
      </c>
      <c r="CW168">
        <v>2.8674000000000002E-2</v>
      </c>
      <c r="CX168">
        <v>2.8753999999999998E-2</v>
      </c>
      <c r="CY168">
        <v>2.8665E-2</v>
      </c>
      <c r="CZ168">
        <v>2.8764000000000001E-2</v>
      </c>
      <c r="DA168">
        <v>2.8642000000000001E-2</v>
      </c>
      <c r="DB168">
        <v>2.8652E-2</v>
      </c>
      <c r="DC168">
        <v>2.8503000000000001E-2</v>
      </c>
      <c r="DD168">
        <v>2.8486000000000001E-2</v>
      </c>
      <c r="DE168">
        <v>2.8507999999999999E-2</v>
      </c>
      <c r="DF168">
        <v>2.8384E-2</v>
      </c>
      <c r="DG168">
        <v>2.8482E-2</v>
      </c>
    </row>
    <row r="169" spans="99:111" x14ac:dyDescent="0.3">
      <c r="CU169">
        <v>53</v>
      </c>
      <c r="CV169">
        <v>1.6552000000000001E-2</v>
      </c>
      <c r="CW169">
        <v>2.9222000000000001E-2</v>
      </c>
      <c r="CX169">
        <v>2.9304E-2</v>
      </c>
      <c r="CY169">
        <v>2.9212999999999999E-2</v>
      </c>
      <c r="CZ169">
        <v>2.9311E-2</v>
      </c>
      <c r="DA169">
        <v>2.9179E-2</v>
      </c>
      <c r="DB169">
        <v>2.9194000000000001E-2</v>
      </c>
      <c r="DC169">
        <v>2.9035999999999999E-2</v>
      </c>
      <c r="DD169">
        <v>2.9009E-2</v>
      </c>
      <c r="DE169">
        <v>2.9034000000000001E-2</v>
      </c>
      <c r="DF169">
        <v>2.8895000000000001E-2</v>
      </c>
      <c r="DG169">
        <v>2.8993000000000001E-2</v>
      </c>
    </row>
    <row r="170" spans="99:111" x14ac:dyDescent="0.3">
      <c r="CU170">
        <v>54</v>
      </c>
      <c r="CV170">
        <v>1.6896999999999999E-2</v>
      </c>
      <c r="CW170">
        <v>2.9829000000000001E-2</v>
      </c>
      <c r="CX170">
        <v>2.9909999999999999E-2</v>
      </c>
      <c r="CY170">
        <v>2.9815999999999999E-2</v>
      </c>
      <c r="CZ170">
        <v>2.9916000000000002E-2</v>
      </c>
      <c r="DA170">
        <v>2.9790000000000001E-2</v>
      </c>
      <c r="DB170">
        <v>2.9801999999999999E-2</v>
      </c>
      <c r="DC170">
        <v>2.963E-2</v>
      </c>
      <c r="DD170">
        <v>2.9603999999999998E-2</v>
      </c>
      <c r="DE170">
        <v>2.9631999999999999E-2</v>
      </c>
      <c r="DF170">
        <v>2.9481E-2</v>
      </c>
      <c r="DG170">
        <v>2.9593999999999999E-2</v>
      </c>
    </row>
    <row r="171" spans="99:111" x14ac:dyDescent="0.3">
      <c r="CU171">
        <v>55</v>
      </c>
      <c r="CV171">
        <v>1.7226000000000002E-2</v>
      </c>
      <c r="CW171">
        <v>3.0412000000000002E-2</v>
      </c>
      <c r="CX171">
        <v>3.0502000000000001E-2</v>
      </c>
      <c r="CY171">
        <v>3.0408999999999999E-2</v>
      </c>
      <c r="CZ171">
        <v>3.0509999999999999E-2</v>
      </c>
      <c r="DA171">
        <v>3.0372E-2</v>
      </c>
      <c r="DB171">
        <v>3.0380000000000001E-2</v>
      </c>
      <c r="DC171">
        <v>3.0196000000000001E-2</v>
      </c>
      <c r="DD171">
        <v>3.0158000000000001E-2</v>
      </c>
      <c r="DE171">
        <v>3.0188E-2</v>
      </c>
      <c r="DF171">
        <v>3.0025E-2</v>
      </c>
      <c r="DG171">
        <v>3.0141000000000001E-2</v>
      </c>
    </row>
    <row r="172" spans="99:111" x14ac:dyDescent="0.3">
      <c r="CU172">
        <v>56</v>
      </c>
      <c r="CV172">
        <v>1.7576000000000001E-2</v>
      </c>
      <c r="CW172">
        <v>3.1029000000000001E-2</v>
      </c>
      <c r="CX172">
        <v>3.1115E-2</v>
      </c>
      <c r="CY172">
        <v>3.1019999999999999E-2</v>
      </c>
      <c r="CZ172">
        <v>3.1119999999999998E-2</v>
      </c>
      <c r="DA172">
        <v>3.0974000000000002E-2</v>
      </c>
      <c r="DB172">
        <v>3.0981999999999999E-2</v>
      </c>
      <c r="DC172">
        <v>3.0793999999999998E-2</v>
      </c>
      <c r="DD172">
        <v>3.0755000000000001E-2</v>
      </c>
      <c r="DE172">
        <v>3.0776999999999999E-2</v>
      </c>
      <c r="DF172">
        <v>3.0617999999999999E-2</v>
      </c>
      <c r="DG172">
        <v>3.0720999999999998E-2</v>
      </c>
    </row>
    <row r="173" spans="99:111" x14ac:dyDescent="0.3">
      <c r="CU173">
        <v>57</v>
      </c>
      <c r="CV173">
        <v>1.7919999999999998E-2</v>
      </c>
      <c r="CW173">
        <v>3.1625E-2</v>
      </c>
      <c r="CX173">
        <v>3.1718000000000003E-2</v>
      </c>
      <c r="CY173">
        <v>3.1621000000000003E-2</v>
      </c>
      <c r="CZ173">
        <v>3.1718999999999997E-2</v>
      </c>
      <c r="DA173">
        <v>3.1571000000000002E-2</v>
      </c>
      <c r="DB173">
        <v>3.1577000000000001E-2</v>
      </c>
      <c r="DC173">
        <v>3.1358999999999998E-2</v>
      </c>
      <c r="DD173">
        <v>3.1314000000000002E-2</v>
      </c>
      <c r="DE173">
        <v>3.1330999999999998E-2</v>
      </c>
      <c r="DF173">
        <v>3.1154999999999999E-2</v>
      </c>
      <c r="DG173">
        <v>3.1247E-2</v>
      </c>
    </row>
    <row r="174" spans="99:111" x14ac:dyDescent="0.3">
      <c r="CU174">
        <v>58</v>
      </c>
      <c r="CV174">
        <v>1.8280999999999999E-2</v>
      </c>
      <c r="CW174">
        <v>3.2265000000000002E-2</v>
      </c>
      <c r="CX174">
        <v>3.2363999999999997E-2</v>
      </c>
      <c r="CY174">
        <v>3.2266000000000003E-2</v>
      </c>
      <c r="CZ174">
        <v>3.2361000000000001E-2</v>
      </c>
      <c r="DA174">
        <v>3.2208000000000001E-2</v>
      </c>
      <c r="DB174">
        <v>3.2214E-2</v>
      </c>
      <c r="DC174">
        <v>3.1977999999999999E-2</v>
      </c>
      <c r="DD174">
        <v>3.1923E-2</v>
      </c>
      <c r="DE174">
        <v>3.1938000000000001E-2</v>
      </c>
      <c r="DF174">
        <v>3.1753999999999998E-2</v>
      </c>
      <c r="DG174">
        <v>3.1859999999999999E-2</v>
      </c>
    </row>
    <row r="175" spans="99:111" x14ac:dyDescent="0.3">
      <c r="CU175">
        <v>59</v>
      </c>
      <c r="CV175">
        <v>1.8668000000000001E-2</v>
      </c>
      <c r="CW175">
        <v>3.2940999999999998E-2</v>
      </c>
      <c r="CX175">
        <v>3.3034000000000001E-2</v>
      </c>
      <c r="CY175">
        <v>3.2936E-2</v>
      </c>
      <c r="CZ175">
        <v>3.3042000000000002E-2</v>
      </c>
      <c r="DA175">
        <v>3.2877999999999998E-2</v>
      </c>
      <c r="DB175">
        <v>3.2872999999999999E-2</v>
      </c>
      <c r="DC175">
        <v>3.2617E-2</v>
      </c>
      <c r="DD175">
        <v>3.2550000000000003E-2</v>
      </c>
      <c r="DE175">
        <v>3.2559999999999999E-2</v>
      </c>
      <c r="DF175">
        <v>3.2351999999999999E-2</v>
      </c>
      <c r="DG175">
        <v>3.245E-2</v>
      </c>
    </row>
    <row r="176" spans="99:111" x14ac:dyDescent="0.3">
      <c r="CU176">
        <v>60</v>
      </c>
      <c r="CV176">
        <v>1.9036000000000001E-2</v>
      </c>
      <c r="CW176">
        <v>3.3590000000000002E-2</v>
      </c>
      <c r="CX176">
        <v>3.3692E-2</v>
      </c>
      <c r="CY176">
        <v>3.3591999999999997E-2</v>
      </c>
      <c r="CZ176">
        <v>3.3697999999999999E-2</v>
      </c>
      <c r="DA176">
        <v>3.3528000000000002E-2</v>
      </c>
      <c r="DB176">
        <v>3.3512E-2</v>
      </c>
      <c r="DC176">
        <v>3.3215000000000001E-2</v>
      </c>
      <c r="DD176">
        <v>3.3139000000000002E-2</v>
      </c>
      <c r="DE176">
        <v>3.3154999999999997E-2</v>
      </c>
      <c r="DF176">
        <v>3.2899999999999999E-2</v>
      </c>
      <c r="DG176">
        <v>3.3010999999999999E-2</v>
      </c>
    </row>
    <row r="177" spans="99:111" x14ac:dyDescent="0.3">
      <c r="CU177">
        <v>61</v>
      </c>
      <c r="CV177">
        <v>1.9429999999999999E-2</v>
      </c>
      <c r="CW177">
        <v>3.4275E-2</v>
      </c>
      <c r="CX177">
        <v>3.4372E-2</v>
      </c>
      <c r="CY177">
        <v>3.4270000000000002E-2</v>
      </c>
      <c r="CZ177">
        <v>3.4387000000000001E-2</v>
      </c>
      <c r="DA177">
        <v>3.4199E-2</v>
      </c>
      <c r="DB177">
        <v>3.4164E-2</v>
      </c>
      <c r="DC177">
        <v>3.3820999999999997E-2</v>
      </c>
      <c r="DD177">
        <v>3.3724999999999998E-2</v>
      </c>
      <c r="DE177">
        <v>3.3730000000000003E-2</v>
      </c>
      <c r="DF177">
        <v>3.3456E-2</v>
      </c>
      <c r="DG177">
        <v>3.3527000000000001E-2</v>
      </c>
    </row>
    <row r="178" spans="99:111" x14ac:dyDescent="0.3">
      <c r="CU178">
        <v>62</v>
      </c>
      <c r="CV178">
        <v>1.9834999999999998E-2</v>
      </c>
      <c r="CW178">
        <v>3.4988999999999999E-2</v>
      </c>
      <c r="CX178">
        <v>3.5090000000000003E-2</v>
      </c>
      <c r="CY178">
        <v>3.4986999999999997E-2</v>
      </c>
      <c r="CZ178">
        <v>3.5103000000000002E-2</v>
      </c>
      <c r="DA178">
        <v>3.4902000000000002E-2</v>
      </c>
      <c r="DB178">
        <v>3.4833999999999997E-2</v>
      </c>
      <c r="DC178">
        <v>3.4391999999999999E-2</v>
      </c>
      <c r="DD178">
        <v>3.4277000000000002E-2</v>
      </c>
      <c r="DE178">
        <v>3.4243999999999997E-2</v>
      </c>
      <c r="DF178">
        <v>3.3947999999999999E-2</v>
      </c>
      <c r="DG178">
        <v>3.4016999999999999E-2</v>
      </c>
    </row>
    <row r="179" spans="99:111" x14ac:dyDescent="0.3">
      <c r="CU179">
        <v>63</v>
      </c>
      <c r="CV179">
        <v>2.0299999999999999E-2</v>
      </c>
      <c r="CW179">
        <v>3.5778999999999998E-2</v>
      </c>
      <c r="CX179">
        <v>3.5889999999999998E-2</v>
      </c>
      <c r="CY179">
        <v>3.5804999999999997E-2</v>
      </c>
      <c r="CZ179">
        <v>3.5970000000000002E-2</v>
      </c>
      <c r="DA179">
        <v>3.5792999999999998E-2</v>
      </c>
      <c r="DB179">
        <v>3.5685000000000001E-2</v>
      </c>
      <c r="DC179">
        <v>3.4851E-2</v>
      </c>
      <c r="DD179">
        <v>3.4632000000000003E-2</v>
      </c>
      <c r="DE179">
        <v>3.4591999999999998E-2</v>
      </c>
      <c r="DF179">
        <v>3.4255000000000001E-2</v>
      </c>
      <c r="DG179">
        <v>3.4334999999999997E-2</v>
      </c>
    </row>
    <row r="180" spans="99:111" x14ac:dyDescent="0.3">
      <c r="CU180">
        <v>64</v>
      </c>
      <c r="CV180">
        <v>2.0892999999999998E-2</v>
      </c>
      <c r="CW180">
        <v>3.678E-2</v>
      </c>
      <c r="CX180">
        <v>3.6859999999999997E-2</v>
      </c>
      <c r="CY180">
        <v>3.6767000000000001E-2</v>
      </c>
      <c r="CZ180">
        <v>3.6968000000000001E-2</v>
      </c>
      <c r="DA180">
        <v>3.6817000000000003E-2</v>
      </c>
      <c r="DB180">
        <v>3.6637000000000003E-2</v>
      </c>
      <c r="DC180">
        <v>3.4927E-2</v>
      </c>
      <c r="DD180">
        <v>3.4507999999999997E-2</v>
      </c>
      <c r="DE180">
        <v>3.44E-2</v>
      </c>
      <c r="DF180">
        <v>3.3943000000000001E-2</v>
      </c>
      <c r="DG180">
        <v>3.3957000000000001E-2</v>
      </c>
    </row>
    <row r="181" spans="99:111" x14ac:dyDescent="0.3">
      <c r="CU181">
        <v>65</v>
      </c>
      <c r="CV181">
        <v>2.1915E-2</v>
      </c>
      <c r="CW181">
        <v>3.8672999999999999E-2</v>
      </c>
      <c r="CX181">
        <v>3.8829000000000002E-2</v>
      </c>
      <c r="CY181">
        <v>3.8802000000000003E-2</v>
      </c>
      <c r="CZ181">
        <v>3.9190000000000003E-2</v>
      </c>
      <c r="DA181">
        <v>3.9188000000000001E-2</v>
      </c>
      <c r="DB181">
        <v>3.9178999999999999E-2</v>
      </c>
      <c r="DC181">
        <v>3.3319000000000001E-2</v>
      </c>
      <c r="DD181">
        <v>3.2367E-2</v>
      </c>
      <c r="DE181">
        <v>3.1743E-2</v>
      </c>
      <c r="DF181">
        <v>3.0887000000000001E-2</v>
      </c>
      <c r="DG181">
        <v>3.0780999999999999E-2</v>
      </c>
    </row>
    <row r="182" spans="99:111" x14ac:dyDescent="0.3">
      <c r="CU182">
        <v>66</v>
      </c>
      <c r="CV182" s="30">
        <v>1.2904999999999999E-5</v>
      </c>
      <c r="CW182" s="30">
        <v>-8.4495999999999999E-5</v>
      </c>
      <c r="CX182">
        <v>7.5562999999999997E-4</v>
      </c>
      <c r="CY182">
        <v>-3.5002999999999998E-4</v>
      </c>
      <c r="CZ182">
        <v>-2.0828000000000001E-3</v>
      </c>
      <c r="DA182">
        <v>8.3423000000000004E-4</v>
      </c>
      <c r="DB182">
        <v>5.8592000000000002E-3</v>
      </c>
      <c r="DC182">
        <v>5.3226999999999997E-3</v>
      </c>
      <c r="DD182">
        <v>4.2646000000000003E-3</v>
      </c>
      <c r="DE182">
        <v>2.1519E-3</v>
      </c>
      <c r="DF182">
        <v>1.4372E-3</v>
      </c>
      <c r="DG182">
        <v>1.5077999999999999E-3</v>
      </c>
    </row>
    <row r="227" spans="80:90" x14ac:dyDescent="0.3">
      <c r="CC227">
        <f>CC1</f>
        <v>1</v>
      </c>
      <c r="CD227">
        <f t="shared" ref="CD227:CK227" si="20">CD1</f>
        <v>2</v>
      </c>
      <c r="CE227">
        <f t="shared" si="20"/>
        <v>3</v>
      </c>
      <c r="CF227">
        <f t="shared" si="20"/>
        <v>4</v>
      </c>
      <c r="CG227">
        <f t="shared" si="20"/>
        <v>5</v>
      </c>
      <c r="CH227">
        <f t="shared" si="20"/>
        <v>6</v>
      </c>
      <c r="CI227">
        <f t="shared" si="20"/>
        <v>7</v>
      </c>
      <c r="CJ227">
        <f t="shared" si="20"/>
        <v>8</v>
      </c>
      <c r="CK227">
        <f t="shared" si="20"/>
        <v>9</v>
      </c>
    </row>
    <row r="228" spans="80:90" x14ac:dyDescent="0.3">
      <c r="CB228">
        <f>CN2-$CN$2</f>
        <v>0</v>
      </c>
      <c r="CC228" s="30">
        <v>2.5710999999999999E-19</v>
      </c>
      <c r="CD228" s="30">
        <v>4.7841000000000002E-19</v>
      </c>
      <c r="CE228" s="30">
        <v>5.2491000000000002E-19</v>
      </c>
      <c r="CF228" s="30">
        <v>5.3697000000000002E-19</v>
      </c>
      <c r="CG228" s="30">
        <v>5.7095999999999996E-19</v>
      </c>
      <c r="CH228" s="30">
        <v>5.9378000000000001E-19</v>
      </c>
      <c r="CI228" s="30">
        <v>6.1418000000000001E-19</v>
      </c>
      <c r="CJ228" s="30">
        <v>4.5165999999999995E-19</v>
      </c>
      <c r="CK228" s="30">
        <v>2.2487000000000001E-19</v>
      </c>
      <c r="CL228" s="30"/>
    </row>
    <row r="229" spans="80:90" x14ac:dyDescent="0.3">
      <c r="CB229">
        <f t="shared" ref="CB229:CB248" si="21">CN3-$CN$2</f>
        <v>97.581977844238196</v>
      </c>
      <c r="CC229" s="30">
        <v>7.8897E-6</v>
      </c>
      <c r="CD229" s="30">
        <v>2.0216000000000001E-5</v>
      </c>
      <c r="CE229" s="30">
        <v>1.9006999999999999E-5</v>
      </c>
      <c r="CF229" s="30">
        <v>1.8532000000000001E-5</v>
      </c>
      <c r="CG229" s="30">
        <v>1.6974999999999999E-5</v>
      </c>
      <c r="CH229" s="30">
        <v>1.5835E-5</v>
      </c>
      <c r="CI229" s="30">
        <v>1.4609E-5</v>
      </c>
      <c r="CJ229" s="30">
        <v>1.224E-5</v>
      </c>
      <c r="CK229" s="30">
        <v>8.9848000000000008E-6</v>
      </c>
      <c r="CL229" s="30"/>
    </row>
    <row r="230" spans="80:90" x14ac:dyDescent="0.3">
      <c r="CB230">
        <f t="shared" si="21"/>
        <v>193.3963623046867</v>
      </c>
      <c r="CC230" s="30">
        <v>1.5509999999999999E-5</v>
      </c>
      <c r="CD230" s="30">
        <v>4.0188999999999998E-5</v>
      </c>
      <c r="CE230" s="30">
        <v>3.7069E-5</v>
      </c>
      <c r="CF230" s="30">
        <v>3.5976999999999998E-5</v>
      </c>
      <c r="CG230" s="30">
        <v>3.2509000000000003E-5</v>
      </c>
      <c r="CH230" s="30">
        <v>3.0139000000000001E-5</v>
      </c>
      <c r="CI230" s="30">
        <v>2.7472999999999999E-5</v>
      </c>
      <c r="CJ230" s="30">
        <v>2.2673000000000001E-5</v>
      </c>
      <c r="CK230" s="30">
        <v>1.7365000000000001E-5</v>
      </c>
      <c r="CL230" s="30"/>
    </row>
    <row r="231" spans="80:90" x14ac:dyDescent="0.3">
      <c r="CB231">
        <f t="shared" si="21"/>
        <v>287.25823974609369</v>
      </c>
      <c r="CC231" s="30">
        <v>2.2019999999999999E-5</v>
      </c>
      <c r="CD231" s="30">
        <v>5.8357999999999999E-5</v>
      </c>
      <c r="CE231" s="30">
        <v>5.4048999999999997E-5</v>
      </c>
      <c r="CF231" s="30">
        <v>5.2426000000000003E-5</v>
      </c>
      <c r="CG231" s="30">
        <v>4.7024000000000002E-5</v>
      </c>
      <c r="CH231" s="30">
        <v>4.3850000000000002E-5</v>
      </c>
      <c r="CI231" s="30">
        <v>4.0315000000000003E-5</v>
      </c>
      <c r="CJ231" s="30">
        <v>3.3049999999999997E-5</v>
      </c>
      <c r="CK231" s="30">
        <v>2.4794E-5</v>
      </c>
    </row>
    <row r="232" spans="80:90" x14ac:dyDescent="0.3">
      <c r="CB232">
        <f t="shared" si="21"/>
        <v>377.92770385742068</v>
      </c>
      <c r="CC232" s="30">
        <v>2.8724000000000001E-5</v>
      </c>
      <c r="CD232" s="30">
        <v>7.6994000000000002E-5</v>
      </c>
      <c r="CE232" s="30">
        <v>7.1134E-5</v>
      </c>
      <c r="CF232" s="30">
        <v>6.8882999999999998E-5</v>
      </c>
      <c r="CG232" s="30">
        <v>6.1687999999999996E-5</v>
      </c>
      <c r="CH232" s="30">
        <v>5.7386000000000002E-5</v>
      </c>
      <c r="CI232" s="30">
        <v>5.2423000000000003E-5</v>
      </c>
      <c r="CJ232" s="30">
        <v>4.3253000000000001E-5</v>
      </c>
      <c r="CK232" s="30">
        <v>3.3127999999999999E-5</v>
      </c>
    </row>
    <row r="233" spans="80:90" x14ac:dyDescent="0.3">
      <c r="CB233">
        <f t="shared" si="21"/>
        <v>465.46820068359369</v>
      </c>
      <c r="CC233" s="30">
        <v>3.5064999999999997E-5</v>
      </c>
      <c r="CD233" s="30">
        <v>9.4458999999999998E-5</v>
      </c>
      <c r="CE233" s="30">
        <v>8.7393999999999997E-5</v>
      </c>
      <c r="CF233" s="30">
        <v>8.4751000000000002E-5</v>
      </c>
      <c r="CG233" s="30">
        <v>7.5767999999999997E-5</v>
      </c>
      <c r="CH233" s="30">
        <v>7.0260999999999997E-5</v>
      </c>
      <c r="CI233" s="30">
        <v>6.4162E-5</v>
      </c>
      <c r="CJ233" s="30">
        <v>5.2938E-5</v>
      </c>
      <c r="CK233" s="30">
        <v>4.0473999999999999E-5</v>
      </c>
    </row>
    <row r="234" spans="80:90" x14ac:dyDescent="0.3">
      <c r="CB234">
        <f t="shared" si="21"/>
        <v>550.02441406249977</v>
      </c>
      <c r="CC234" s="30">
        <v>4.0778999999999997E-5</v>
      </c>
      <c r="CD234">
        <v>1.1137E-4</v>
      </c>
      <c r="CE234">
        <v>1.0307E-4</v>
      </c>
      <c r="CF234">
        <v>1E-4</v>
      </c>
      <c r="CG234" s="30">
        <v>8.9717999999999997E-5</v>
      </c>
      <c r="CH234" s="30">
        <v>8.3567999999999997E-5</v>
      </c>
      <c r="CI234" s="30">
        <v>7.6748000000000004E-5</v>
      </c>
      <c r="CJ234" s="30">
        <v>6.3183999999999997E-5</v>
      </c>
      <c r="CK234" s="30">
        <v>4.8368999999999997E-5</v>
      </c>
    </row>
    <row r="235" spans="80:90" x14ac:dyDescent="0.3">
      <c r="CB235">
        <f t="shared" si="21"/>
        <v>632.4448852539067</v>
      </c>
      <c r="CC235" s="30">
        <v>4.5667000000000002E-5</v>
      </c>
      <c r="CD235">
        <v>1.2677000000000001E-4</v>
      </c>
      <c r="CE235">
        <v>1.1773E-4</v>
      </c>
      <c r="CF235">
        <v>1.1424E-4</v>
      </c>
      <c r="CG235">
        <v>1.0236E-4</v>
      </c>
      <c r="CH235" s="30">
        <v>9.5309999999999994E-5</v>
      </c>
      <c r="CI235" s="30">
        <v>8.7163999999999994E-5</v>
      </c>
      <c r="CJ235" s="30">
        <v>7.1860000000000007E-5</v>
      </c>
      <c r="CK235" s="30">
        <v>5.5346000000000002E-5</v>
      </c>
    </row>
    <row r="236" spans="80:90" x14ac:dyDescent="0.3">
      <c r="CB236">
        <f t="shared" si="21"/>
        <v>712.90246582031273</v>
      </c>
      <c r="CC236" s="30">
        <v>5.1298000000000003E-5</v>
      </c>
      <c r="CD236">
        <v>1.4296999999999999E-4</v>
      </c>
      <c r="CE236">
        <v>1.3247000000000001E-4</v>
      </c>
      <c r="CF236">
        <v>1.2829000000000001E-4</v>
      </c>
      <c r="CG236">
        <v>1.1419E-4</v>
      </c>
      <c r="CH236">
        <v>1.0626E-4</v>
      </c>
      <c r="CI236" s="30">
        <v>9.7484000000000004E-5</v>
      </c>
      <c r="CJ236" s="30">
        <v>8.0687999999999997E-5</v>
      </c>
      <c r="CK236" s="30">
        <v>6.1669999999999997E-5</v>
      </c>
    </row>
    <row r="237" spans="80:90" x14ac:dyDescent="0.3">
      <c r="CB237">
        <f t="shared" si="21"/>
        <v>790.67840576171875</v>
      </c>
      <c r="CC237" s="30">
        <v>5.5350999999999999E-5</v>
      </c>
      <c r="CD237">
        <v>1.5714E-4</v>
      </c>
      <c r="CE237">
        <v>1.4600999999999999E-4</v>
      </c>
      <c r="CF237">
        <v>1.4168000000000001E-4</v>
      </c>
      <c r="CG237">
        <v>1.2658999999999999E-4</v>
      </c>
      <c r="CH237">
        <v>1.1769000000000001E-4</v>
      </c>
      <c r="CI237">
        <v>1.0776E-4</v>
      </c>
      <c r="CJ237" s="30">
        <v>8.8838000000000006E-5</v>
      </c>
      <c r="CK237" s="30">
        <v>6.7886999999999996E-5</v>
      </c>
    </row>
    <row r="238" spans="80:90" x14ac:dyDescent="0.3">
      <c r="CB238">
        <f t="shared" si="21"/>
        <v>867.17840576171875</v>
      </c>
      <c r="CC238" s="30">
        <v>5.9879E-5</v>
      </c>
      <c r="CD238">
        <v>1.7238E-4</v>
      </c>
      <c r="CE238">
        <v>1.605E-4</v>
      </c>
      <c r="CF238">
        <v>1.5569999999999999E-4</v>
      </c>
      <c r="CG238">
        <v>1.3927000000000001E-4</v>
      </c>
      <c r="CH238">
        <v>1.2951E-4</v>
      </c>
      <c r="CI238">
        <v>1.1834E-4</v>
      </c>
      <c r="CJ238" s="30">
        <v>9.6991999999999996E-5</v>
      </c>
      <c r="CK238" s="30">
        <v>7.4214999999999993E-5</v>
      </c>
    </row>
    <row r="239" spans="80:90" x14ac:dyDescent="0.3">
      <c r="CB239">
        <f t="shared" si="21"/>
        <v>942.03100585937477</v>
      </c>
      <c r="CC239" s="30">
        <v>6.4863999999999994E-5</v>
      </c>
      <c r="CD239">
        <v>1.8730999999999999E-4</v>
      </c>
      <c r="CE239">
        <v>1.738E-4</v>
      </c>
      <c r="CF239">
        <v>1.6835999999999999E-4</v>
      </c>
      <c r="CG239">
        <v>1.4995000000000001E-4</v>
      </c>
      <c r="CH239">
        <v>1.3941E-4</v>
      </c>
      <c r="CI239">
        <v>1.2760000000000001E-4</v>
      </c>
      <c r="CJ239">
        <v>1.0504E-4</v>
      </c>
      <c r="CK239" s="30">
        <v>8.0668999999999996E-5</v>
      </c>
    </row>
    <row r="240" spans="80:90" x14ac:dyDescent="0.3">
      <c r="CB240">
        <f t="shared" si="21"/>
        <v>1015.0415039062498</v>
      </c>
      <c r="CC240" s="30">
        <v>6.9907999999999995E-5</v>
      </c>
      <c r="CD240">
        <v>2.0258E-4</v>
      </c>
      <c r="CE240">
        <v>1.8788999999999999E-4</v>
      </c>
      <c r="CF240">
        <v>1.8217E-4</v>
      </c>
      <c r="CG240">
        <v>1.6263000000000001E-4</v>
      </c>
      <c r="CH240">
        <v>1.5113E-4</v>
      </c>
      <c r="CI240">
        <v>1.3815E-4</v>
      </c>
      <c r="CJ240">
        <v>1.1364E-4</v>
      </c>
      <c r="CK240" s="30">
        <v>8.7347000000000002E-5</v>
      </c>
    </row>
    <row r="241" spans="80:89" x14ac:dyDescent="0.3">
      <c r="CB241">
        <f t="shared" si="21"/>
        <v>1084.8399047851588</v>
      </c>
      <c r="CC241" s="30">
        <v>7.4578000000000003E-5</v>
      </c>
      <c r="CD241">
        <v>2.1725999999999999E-4</v>
      </c>
      <c r="CE241">
        <v>2.0169E-4</v>
      </c>
      <c r="CF241">
        <v>1.9552E-4</v>
      </c>
      <c r="CG241">
        <v>1.7432E-4</v>
      </c>
      <c r="CH241">
        <v>1.6186E-4</v>
      </c>
      <c r="CI241">
        <v>1.4807000000000001E-4</v>
      </c>
      <c r="CJ241">
        <v>1.2213999999999999E-4</v>
      </c>
      <c r="CK241" s="30">
        <v>9.3913999999999996E-5</v>
      </c>
    </row>
    <row r="242" spans="80:89" x14ac:dyDescent="0.3">
      <c r="CB242">
        <f t="shared" si="21"/>
        <v>1153.7921752929688</v>
      </c>
      <c r="CC242" s="30">
        <v>7.9049999999999997E-5</v>
      </c>
      <c r="CD242">
        <v>2.3169999999999999E-4</v>
      </c>
      <c r="CE242">
        <v>2.1505E-4</v>
      </c>
      <c r="CF242">
        <v>2.0845999999999999E-4</v>
      </c>
      <c r="CG242">
        <v>1.8569999999999999E-4</v>
      </c>
      <c r="CH242">
        <v>1.7264E-4</v>
      </c>
      <c r="CI242">
        <v>1.5799999999999999E-4</v>
      </c>
      <c r="CJ242">
        <v>1.2997E-4</v>
      </c>
      <c r="CK242">
        <v>1.0004E-4</v>
      </c>
    </row>
    <row r="243" spans="80:89" x14ac:dyDescent="0.3">
      <c r="CB243">
        <f t="shared" si="21"/>
        <v>1220.3701782226588</v>
      </c>
      <c r="CC243" s="30">
        <v>8.2385000000000005E-5</v>
      </c>
      <c r="CD243">
        <v>2.4454000000000001E-4</v>
      </c>
      <c r="CE243">
        <v>2.2683999999999999E-4</v>
      </c>
      <c r="CF243">
        <v>2.1999000000000001E-4</v>
      </c>
      <c r="CG243">
        <v>1.9619E-4</v>
      </c>
      <c r="CH243">
        <v>1.8212E-4</v>
      </c>
      <c r="CI243">
        <v>1.6656E-4</v>
      </c>
      <c r="CJ243">
        <v>1.3732999999999999E-4</v>
      </c>
      <c r="CK243">
        <v>1.0569999999999999E-4</v>
      </c>
    </row>
    <row r="244" spans="80:89" x14ac:dyDescent="0.3">
      <c r="CB244">
        <f t="shared" si="21"/>
        <v>1285.3093872070287</v>
      </c>
      <c r="CC244" s="30">
        <v>8.3244000000000005E-5</v>
      </c>
      <c r="CD244">
        <v>2.5503E-4</v>
      </c>
      <c r="CE244">
        <v>2.3662999999999999E-4</v>
      </c>
      <c r="CF244">
        <v>2.2944E-4</v>
      </c>
      <c r="CG244">
        <v>2.0489E-4</v>
      </c>
      <c r="CH244">
        <v>1.9029999999999999E-4</v>
      </c>
      <c r="CI244">
        <v>1.7389E-4</v>
      </c>
      <c r="CJ244">
        <v>1.4286E-4</v>
      </c>
      <c r="CK244">
        <v>1.102E-4</v>
      </c>
    </row>
    <row r="245" spans="80:89" x14ac:dyDescent="0.3">
      <c r="CB245">
        <f t="shared" si="21"/>
        <v>1348.2653198242188</v>
      </c>
      <c r="CC245" s="30">
        <v>8.4744E-5</v>
      </c>
      <c r="CD245">
        <v>2.6498E-4</v>
      </c>
      <c r="CE245">
        <v>2.4594999999999999E-4</v>
      </c>
      <c r="CF245">
        <v>2.3854E-4</v>
      </c>
      <c r="CG245">
        <v>2.1288000000000001E-4</v>
      </c>
      <c r="CH245">
        <v>1.9780000000000001E-4</v>
      </c>
      <c r="CI245">
        <v>1.8087999999999999E-4</v>
      </c>
      <c r="CJ245">
        <v>1.4886000000000001E-4</v>
      </c>
      <c r="CK245">
        <v>1.1453E-4</v>
      </c>
    </row>
    <row r="246" spans="80:89" x14ac:dyDescent="0.3">
      <c r="CB246">
        <f t="shared" si="21"/>
        <v>1407.5834350585887</v>
      </c>
      <c r="CC246" s="30">
        <v>8.6484999999999996E-5</v>
      </c>
      <c r="CD246">
        <v>2.7515999999999999E-4</v>
      </c>
      <c r="CE246">
        <v>2.5558999999999998E-4</v>
      </c>
      <c r="CF246">
        <v>2.4778000000000002E-4</v>
      </c>
      <c r="CG246">
        <v>2.208E-4</v>
      </c>
      <c r="CH246">
        <v>2.0535E-4</v>
      </c>
      <c r="CI246">
        <v>1.8803E-4</v>
      </c>
      <c r="CJ246">
        <v>1.5431E-4</v>
      </c>
      <c r="CK246">
        <v>1.1851E-4</v>
      </c>
    </row>
    <row r="247" spans="80:89" x14ac:dyDescent="0.3">
      <c r="CB247">
        <f t="shared" si="21"/>
        <v>1465.5474243164088</v>
      </c>
      <c r="CC247" s="30">
        <v>8.7414E-5</v>
      </c>
      <c r="CD247">
        <v>2.8378000000000002E-4</v>
      </c>
      <c r="CE247">
        <v>2.6354999999999998E-4</v>
      </c>
      <c r="CF247">
        <v>2.5552000000000002E-4</v>
      </c>
      <c r="CG247">
        <v>2.2796000000000001E-4</v>
      </c>
      <c r="CH247">
        <v>2.1175E-4</v>
      </c>
      <c r="CI247">
        <v>1.9327E-4</v>
      </c>
      <c r="CJ247">
        <v>1.5878999999999999E-4</v>
      </c>
      <c r="CK247">
        <v>1.2240999999999999E-4</v>
      </c>
    </row>
    <row r="248" spans="80:89" x14ac:dyDescent="0.3">
      <c r="CB248">
        <f t="shared" si="21"/>
        <v>1512.3051147460988</v>
      </c>
      <c r="CC248" s="30">
        <v>8.8060999999999996E-5</v>
      </c>
      <c r="CD248">
        <v>2.9095E-4</v>
      </c>
      <c r="CE248">
        <v>2.7029000000000002E-4</v>
      </c>
      <c r="CF248">
        <v>2.6209999999999997E-4</v>
      </c>
      <c r="CG248">
        <v>2.3347999999999999E-4</v>
      </c>
      <c r="CH248">
        <v>2.1694999999999999E-4</v>
      </c>
      <c r="CI248">
        <v>1.9858000000000001E-4</v>
      </c>
      <c r="CJ248">
        <v>1.6349999999999999E-4</v>
      </c>
      <c r="CK248">
        <v>1.2566000000000001E-4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0FB0F-2C7D-4DC0-97A9-1EC40427AF87}">
  <dimension ref="A1:C368"/>
  <sheetViews>
    <sheetView workbookViewId="0">
      <selection activeCell="C23" sqref="A2:C23"/>
    </sheetView>
  </sheetViews>
  <sheetFormatPr defaultRowHeight="14.4" x14ac:dyDescent="0.3"/>
  <cols>
    <col min="1" max="1" width="19.77734375" bestFit="1" customWidth="1"/>
    <col min="2" max="2" width="19.44140625" bestFit="1" customWidth="1"/>
    <col min="3" max="3" width="17.77734375" bestFit="1" customWidth="1"/>
  </cols>
  <sheetData>
    <row r="1" spans="1:3" x14ac:dyDescent="0.3">
      <c r="A1" t="s">
        <v>79</v>
      </c>
      <c r="B1" t="s">
        <v>80</v>
      </c>
      <c r="C1" t="s">
        <v>81</v>
      </c>
    </row>
    <row r="2" spans="1:3" x14ac:dyDescent="0.3">
      <c r="A2" t="s">
        <v>82</v>
      </c>
      <c r="B2" t="s">
        <v>83</v>
      </c>
      <c r="C2" t="s">
        <v>84</v>
      </c>
    </row>
    <row r="3" spans="1:3" x14ac:dyDescent="0.3">
      <c r="A3" t="s">
        <v>85</v>
      </c>
      <c r="B3" t="s">
        <v>86</v>
      </c>
      <c r="C3" t="s">
        <v>87</v>
      </c>
    </row>
    <row r="4" spans="1:3" x14ac:dyDescent="0.3">
      <c r="A4" t="s">
        <v>88</v>
      </c>
      <c r="B4" t="s">
        <v>89</v>
      </c>
      <c r="C4" t="s">
        <v>90</v>
      </c>
    </row>
    <row r="5" spans="1:3" x14ac:dyDescent="0.3">
      <c r="A5" t="s">
        <v>91</v>
      </c>
      <c r="B5" t="s">
        <v>92</v>
      </c>
      <c r="C5" t="s">
        <v>93</v>
      </c>
    </row>
    <row r="6" spans="1:3" x14ac:dyDescent="0.3">
      <c r="A6" t="s">
        <v>94</v>
      </c>
      <c r="B6" t="s">
        <v>95</v>
      </c>
      <c r="C6" t="s">
        <v>96</v>
      </c>
    </row>
    <row r="7" spans="1:3" x14ac:dyDescent="0.3">
      <c r="A7" t="s">
        <v>97</v>
      </c>
      <c r="B7" t="s">
        <v>98</v>
      </c>
      <c r="C7" t="s">
        <v>99</v>
      </c>
    </row>
    <row r="8" spans="1:3" x14ac:dyDescent="0.3">
      <c r="A8" t="s">
        <v>100</v>
      </c>
      <c r="B8" t="s">
        <v>101</v>
      </c>
      <c r="C8" t="s">
        <v>102</v>
      </c>
    </row>
    <row r="9" spans="1:3" x14ac:dyDescent="0.3">
      <c r="A9" t="s">
        <v>103</v>
      </c>
      <c r="B9" t="s">
        <v>104</v>
      </c>
      <c r="C9" t="s">
        <v>105</v>
      </c>
    </row>
    <row r="10" spans="1:3" x14ac:dyDescent="0.3">
      <c r="A10" t="s">
        <v>106</v>
      </c>
      <c r="B10" t="s">
        <v>107</v>
      </c>
      <c r="C10" t="s">
        <v>108</v>
      </c>
    </row>
    <row r="11" spans="1:3" x14ac:dyDescent="0.3">
      <c r="A11" t="s">
        <v>109</v>
      </c>
      <c r="B11" t="s">
        <v>110</v>
      </c>
      <c r="C11" t="s">
        <v>111</v>
      </c>
    </row>
    <row r="12" spans="1:3" x14ac:dyDescent="0.3">
      <c r="A12" t="s">
        <v>112</v>
      </c>
      <c r="B12" t="s">
        <v>113</v>
      </c>
      <c r="C12" t="s">
        <v>114</v>
      </c>
    </row>
    <row r="13" spans="1:3" x14ac:dyDescent="0.3">
      <c r="A13" t="s">
        <v>115</v>
      </c>
      <c r="B13" t="s">
        <v>116</v>
      </c>
      <c r="C13" t="s">
        <v>117</v>
      </c>
    </row>
    <row r="14" spans="1:3" x14ac:dyDescent="0.3">
      <c r="A14" t="s">
        <v>118</v>
      </c>
      <c r="B14" t="s">
        <v>119</v>
      </c>
      <c r="C14" t="s">
        <v>120</v>
      </c>
    </row>
    <row r="15" spans="1:3" x14ac:dyDescent="0.3">
      <c r="A15" t="s">
        <v>121</v>
      </c>
      <c r="B15" t="s">
        <v>122</v>
      </c>
      <c r="C15" t="s">
        <v>123</v>
      </c>
    </row>
    <row r="16" spans="1:3" x14ac:dyDescent="0.3">
      <c r="A16" t="s">
        <v>124</v>
      </c>
      <c r="B16" t="s">
        <v>125</v>
      </c>
      <c r="C16" t="s">
        <v>126</v>
      </c>
    </row>
    <row r="17" spans="1:3" x14ac:dyDescent="0.3">
      <c r="A17" t="s">
        <v>127</v>
      </c>
      <c r="B17" t="s">
        <v>128</v>
      </c>
      <c r="C17" t="s">
        <v>129</v>
      </c>
    </row>
    <row r="18" spans="1:3" x14ac:dyDescent="0.3">
      <c r="A18" t="s">
        <v>130</v>
      </c>
      <c r="B18" t="s">
        <v>131</v>
      </c>
      <c r="C18" t="s">
        <v>132</v>
      </c>
    </row>
    <row r="19" spans="1:3" x14ac:dyDescent="0.3">
      <c r="A19" t="s">
        <v>133</v>
      </c>
      <c r="B19" t="s">
        <v>134</v>
      </c>
      <c r="C19" t="s">
        <v>135</v>
      </c>
    </row>
    <row r="20" spans="1:3" x14ac:dyDescent="0.3">
      <c r="A20" t="s">
        <v>136</v>
      </c>
      <c r="B20" t="s">
        <v>137</v>
      </c>
      <c r="C20" t="s">
        <v>138</v>
      </c>
    </row>
    <row r="21" spans="1:3" x14ac:dyDescent="0.3">
      <c r="A21" t="s">
        <v>139</v>
      </c>
      <c r="B21" t="s">
        <v>140</v>
      </c>
      <c r="C21" t="s">
        <v>141</v>
      </c>
    </row>
    <row r="22" spans="1:3" x14ac:dyDescent="0.3">
      <c r="A22" t="s">
        <v>142</v>
      </c>
      <c r="B22" t="s">
        <v>143</v>
      </c>
      <c r="C22" t="s">
        <v>144</v>
      </c>
    </row>
    <row r="23" spans="1:3" x14ac:dyDescent="0.3">
      <c r="A23" t="s">
        <v>145</v>
      </c>
      <c r="B23" t="s">
        <v>146</v>
      </c>
      <c r="C23" t="s">
        <v>147</v>
      </c>
    </row>
    <row r="24" spans="1:3" x14ac:dyDescent="0.3">
      <c r="A24" t="s">
        <v>148</v>
      </c>
      <c r="B24" t="s">
        <v>149</v>
      </c>
      <c r="C24" t="s">
        <v>150</v>
      </c>
    </row>
    <row r="25" spans="1:3" x14ac:dyDescent="0.3">
      <c r="A25" t="s">
        <v>151</v>
      </c>
      <c r="B25" t="s">
        <v>152</v>
      </c>
      <c r="C25" t="s">
        <v>153</v>
      </c>
    </row>
    <row r="26" spans="1:3" x14ac:dyDescent="0.3">
      <c r="A26" t="s">
        <v>154</v>
      </c>
      <c r="B26" t="s">
        <v>155</v>
      </c>
      <c r="C26" t="s">
        <v>156</v>
      </c>
    </row>
    <row r="27" spans="1:3" x14ac:dyDescent="0.3">
      <c r="A27" t="s">
        <v>157</v>
      </c>
      <c r="B27" t="s">
        <v>158</v>
      </c>
      <c r="C27" t="s">
        <v>159</v>
      </c>
    </row>
    <row r="28" spans="1:3" x14ac:dyDescent="0.3">
      <c r="A28" t="s">
        <v>160</v>
      </c>
      <c r="B28" t="s">
        <v>161</v>
      </c>
      <c r="C28" t="s">
        <v>162</v>
      </c>
    </row>
    <row r="29" spans="1:3" x14ac:dyDescent="0.3">
      <c r="A29" t="s">
        <v>163</v>
      </c>
      <c r="B29" t="s">
        <v>164</v>
      </c>
      <c r="C29" t="s">
        <v>165</v>
      </c>
    </row>
    <row r="30" spans="1:3" x14ac:dyDescent="0.3">
      <c r="A30" t="s">
        <v>166</v>
      </c>
      <c r="B30" t="s">
        <v>167</v>
      </c>
      <c r="C30" t="s">
        <v>168</v>
      </c>
    </row>
    <row r="31" spans="1:3" x14ac:dyDescent="0.3">
      <c r="A31" t="s">
        <v>169</v>
      </c>
      <c r="B31" t="s">
        <v>170</v>
      </c>
      <c r="C31" t="s">
        <v>171</v>
      </c>
    </row>
    <row r="32" spans="1:3" x14ac:dyDescent="0.3">
      <c r="A32" t="s">
        <v>172</v>
      </c>
      <c r="B32" t="s">
        <v>173</v>
      </c>
      <c r="C32" t="s">
        <v>174</v>
      </c>
    </row>
    <row r="33" spans="1:3" x14ac:dyDescent="0.3">
      <c r="A33" t="s">
        <v>175</v>
      </c>
      <c r="B33" t="s">
        <v>176</v>
      </c>
      <c r="C33" t="s">
        <v>177</v>
      </c>
    </row>
    <row r="34" spans="1:3" x14ac:dyDescent="0.3">
      <c r="A34" t="s">
        <v>178</v>
      </c>
      <c r="B34" t="s">
        <v>179</v>
      </c>
      <c r="C34" t="s">
        <v>180</v>
      </c>
    </row>
    <row r="35" spans="1:3" x14ac:dyDescent="0.3">
      <c r="A35" t="s">
        <v>181</v>
      </c>
      <c r="B35" t="s">
        <v>182</v>
      </c>
      <c r="C35" t="s">
        <v>183</v>
      </c>
    </row>
    <row r="36" spans="1:3" x14ac:dyDescent="0.3">
      <c r="A36" t="s">
        <v>184</v>
      </c>
      <c r="B36" t="s">
        <v>185</v>
      </c>
      <c r="C36" t="s">
        <v>186</v>
      </c>
    </row>
    <row r="37" spans="1:3" x14ac:dyDescent="0.3">
      <c r="A37" t="s">
        <v>187</v>
      </c>
      <c r="B37" t="s">
        <v>188</v>
      </c>
      <c r="C37" t="s">
        <v>189</v>
      </c>
    </row>
    <row r="38" spans="1:3" x14ac:dyDescent="0.3">
      <c r="A38" t="s">
        <v>190</v>
      </c>
      <c r="B38" t="s">
        <v>191</v>
      </c>
      <c r="C38" t="s">
        <v>192</v>
      </c>
    </row>
    <row r="39" spans="1:3" x14ac:dyDescent="0.3">
      <c r="A39" t="s">
        <v>193</v>
      </c>
      <c r="B39" t="s">
        <v>194</v>
      </c>
      <c r="C39" t="s">
        <v>195</v>
      </c>
    </row>
    <row r="40" spans="1:3" x14ac:dyDescent="0.3">
      <c r="A40" t="s">
        <v>196</v>
      </c>
      <c r="B40" t="s">
        <v>197</v>
      </c>
      <c r="C40" t="s">
        <v>198</v>
      </c>
    </row>
    <row r="41" spans="1:3" x14ac:dyDescent="0.3">
      <c r="A41" t="s">
        <v>199</v>
      </c>
      <c r="B41" t="s">
        <v>200</v>
      </c>
      <c r="C41" t="s">
        <v>201</v>
      </c>
    </row>
    <row r="42" spans="1:3" x14ac:dyDescent="0.3">
      <c r="A42" t="s">
        <v>202</v>
      </c>
      <c r="B42" t="s">
        <v>203</v>
      </c>
      <c r="C42" t="s">
        <v>204</v>
      </c>
    </row>
    <row r="43" spans="1:3" x14ac:dyDescent="0.3">
      <c r="A43" t="s">
        <v>205</v>
      </c>
      <c r="B43" t="s">
        <v>206</v>
      </c>
      <c r="C43" t="s">
        <v>207</v>
      </c>
    </row>
    <row r="44" spans="1:3" x14ac:dyDescent="0.3">
      <c r="A44" t="s">
        <v>208</v>
      </c>
      <c r="B44" t="s">
        <v>209</v>
      </c>
      <c r="C44" t="s">
        <v>210</v>
      </c>
    </row>
    <row r="45" spans="1:3" x14ac:dyDescent="0.3">
      <c r="A45" t="s">
        <v>211</v>
      </c>
      <c r="B45" t="s">
        <v>212</v>
      </c>
      <c r="C45" t="s">
        <v>213</v>
      </c>
    </row>
    <row r="46" spans="1:3" x14ac:dyDescent="0.3">
      <c r="A46" t="s">
        <v>214</v>
      </c>
      <c r="B46" t="s">
        <v>215</v>
      </c>
      <c r="C46" t="s">
        <v>216</v>
      </c>
    </row>
    <row r="47" spans="1:3" x14ac:dyDescent="0.3">
      <c r="A47" t="s">
        <v>217</v>
      </c>
      <c r="B47" t="s">
        <v>218</v>
      </c>
      <c r="C47" t="s">
        <v>219</v>
      </c>
    </row>
    <row r="48" spans="1:3" x14ac:dyDescent="0.3">
      <c r="A48" t="s">
        <v>220</v>
      </c>
      <c r="B48" t="s">
        <v>221</v>
      </c>
      <c r="C48" t="s">
        <v>222</v>
      </c>
    </row>
    <row r="49" spans="1:3" x14ac:dyDescent="0.3">
      <c r="A49" t="s">
        <v>223</v>
      </c>
      <c r="B49" t="s">
        <v>224</v>
      </c>
      <c r="C49" t="s">
        <v>225</v>
      </c>
    </row>
    <row r="50" spans="1:3" x14ac:dyDescent="0.3">
      <c r="A50" t="s">
        <v>226</v>
      </c>
      <c r="B50" t="s">
        <v>227</v>
      </c>
      <c r="C50" t="s">
        <v>228</v>
      </c>
    </row>
    <row r="51" spans="1:3" x14ac:dyDescent="0.3">
      <c r="A51" t="s">
        <v>229</v>
      </c>
      <c r="B51" t="s">
        <v>230</v>
      </c>
      <c r="C51" t="s">
        <v>231</v>
      </c>
    </row>
    <row r="52" spans="1:3" x14ac:dyDescent="0.3">
      <c r="A52" t="s">
        <v>232</v>
      </c>
      <c r="B52" t="s">
        <v>233</v>
      </c>
      <c r="C52" t="s">
        <v>234</v>
      </c>
    </row>
    <row r="53" spans="1:3" x14ac:dyDescent="0.3">
      <c r="A53" t="s">
        <v>235</v>
      </c>
      <c r="B53" t="s">
        <v>236</v>
      </c>
      <c r="C53" t="s">
        <v>237</v>
      </c>
    </row>
    <row r="54" spans="1:3" x14ac:dyDescent="0.3">
      <c r="A54" t="s">
        <v>238</v>
      </c>
      <c r="B54" t="s">
        <v>239</v>
      </c>
      <c r="C54" t="s">
        <v>240</v>
      </c>
    </row>
    <row r="55" spans="1:3" x14ac:dyDescent="0.3">
      <c r="A55" t="s">
        <v>241</v>
      </c>
      <c r="B55" t="s">
        <v>242</v>
      </c>
      <c r="C55" t="s">
        <v>243</v>
      </c>
    </row>
    <row r="56" spans="1:3" x14ac:dyDescent="0.3">
      <c r="A56" t="s">
        <v>244</v>
      </c>
      <c r="B56" t="s">
        <v>245</v>
      </c>
      <c r="C56" t="s">
        <v>246</v>
      </c>
    </row>
    <row r="57" spans="1:3" x14ac:dyDescent="0.3">
      <c r="A57" t="s">
        <v>247</v>
      </c>
      <c r="B57" t="s">
        <v>248</v>
      </c>
      <c r="C57" t="s">
        <v>249</v>
      </c>
    </row>
    <row r="58" spans="1:3" x14ac:dyDescent="0.3">
      <c r="A58" t="s">
        <v>250</v>
      </c>
      <c r="B58" t="s">
        <v>251</v>
      </c>
      <c r="C58" t="s">
        <v>252</v>
      </c>
    </row>
    <row r="59" spans="1:3" x14ac:dyDescent="0.3">
      <c r="A59" t="s">
        <v>253</v>
      </c>
      <c r="B59" t="s">
        <v>254</v>
      </c>
      <c r="C59" t="s">
        <v>255</v>
      </c>
    </row>
    <row r="60" spans="1:3" x14ac:dyDescent="0.3">
      <c r="A60" t="s">
        <v>256</v>
      </c>
      <c r="B60" t="s">
        <v>257</v>
      </c>
      <c r="C60" t="s">
        <v>258</v>
      </c>
    </row>
    <row r="61" spans="1:3" x14ac:dyDescent="0.3">
      <c r="A61" t="s">
        <v>259</v>
      </c>
      <c r="B61" t="s">
        <v>260</v>
      </c>
      <c r="C61" t="s">
        <v>261</v>
      </c>
    </row>
    <row r="62" spans="1:3" x14ac:dyDescent="0.3">
      <c r="A62" t="s">
        <v>262</v>
      </c>
      <c r="B62" t="s">
        <v>263</v>
      </c>
      <c r="C62" t="s">
        <v>264</v>
      </c>
    </row>
    <row r="63" spans="1:3" x14ac:dyDescent="0.3">
      <c r="A63" t="s">
        <v>265</v>
      </c>
      <c r="B63" t="s">
        <v>266</v>
      </c>
      <c r="C63" t="s">
        <v>267</v>
      </c>
    </row>
    <row r="64" spans="1:3" x14ac:dyDescent="0.3">
      <c r="A64" t="s">
        <v>268</v>
      </c>
      <c r="B64" t="s">
        <v>269</v>
      </c>
      <c r="C64" t="s">
        <v>270</v>
      </c>
    </row>
    <row r="65" spans="1:3" x14ac:dyDescent="0.3">
      <c r="A65" t="s">
        <v>271</v>
      </c>
      <c r="B65" t="s">
        <v>272</v>
      </c>
      <c r="C65" t="s">
        <v>273</v>
      </c>
    </row>
    <row r="66" spans="1:3" x14ac:dyDescent="0.3">
      <c r="A66" t="s">
        <v>274</v>
      </c>
      <c r="B66" t="s">
        <v>275</v>
      </c>
      <c r="C66" t="s">
        <v>276</v>
      </c>
    </row>
    <row r="67" spans="1:3" x14ac:dyDescent="0.3">
      <c r="A67" t="s">
        <v>277</v>
      </c>
      <c r="B67" t="s">
        <v>278</v>
      </c>
      <c r="C67" t="s">
        <v>279</v>
      </c>
    </row>
    <row r="68" spans="1:3" x14ac:dyDescent="0.3">
      <c r="A68" t="s">
        <v>280</v>
      </c>
      <c r="B68" t="s">
        <v>281</v>
      </c>
      <c r="C68" t="s">
        <v>282</v>
      </c>
    </row>
    <row r="69" spans="1:3" x14ac:dyDescent="0.3">
      <c r="A69" t="s">
        <v>283</v>
      </c>
      <c r="B69" t="s">
        <v>284</v>
      </c>
      <c r="C69" t="s">
        <v>285</v>
      </c>
    </row>
    <row r="70" spans="1:3" x14ac:dyDescent="0.3">
      <c r="A70" t="s">
        <v>286</v>
      </c>
      <c r="B70" t="s">
        <v>287</v>
      </c>
      <c r="C70" t="s">
        <v>288</v>
      </c>
    </row>
    <row r="71" spans="1:3" x14ac:dyDescent="0.3">
      <c r="A71" t="s">
        <v>289</v>
      </c>
      <c r="B71" t="s">
        <v>290</v>
      </c>
      <c r="C71" t="s">
        <v>291</v>
      </c>
    </row>
    <row r="72" spans="1:3" x14ac:dyDescent="0.3">
      <c r="A72" t="s">
        <v>292</v>
      </c>
      <c r="B72" t="s">
        <v>293</v>
      </c>
      <c r="C72" t="s">
        <v>294</v>
      </c>
    </row>
    <row r="73" spans="1:3" x14ac:dyDescent="0.3">
      <c r="A73" t="s">
        <v>295</v>
      </c>
      <c r="B73" t="s">
        <v>296</v>
      </c>
      <c r="C73" t="s">
        <v>297</v>
      </c>
    </row>
    <row r="74" spans="1:3" x14ac:dyDescent="0.3">
      <c r="A74" t="s">
        <v>298</v>
      </c>
      <c r="B74" t="s">
        <v>299</v>
      </c>
      <c r="C74" t="s">
        <v>300</v>
      </c>
    </row>
    <row r="75" spans="1:3" x14ac:dyDescent="0.3">
      <c r="A75" t="s">
        <v>301</v>
      </c>
      <c r="B75" t="s">
        <v>302</v>
      </c>
      <c r="C75" t="s">
        <v>303</v>
      </c>
    </row>
    <row r="76" spans="1:3" x14ac:dyDescent="0.3">
      <c r="A76" t="s">
        <v>304</v>
      </c>
      <c r="B76" t="s">
        <v>305</v>
      </c>
      <c r="C76" t="s">
        <v>306</v>
      </c>
    </row>
    <row r="77" spans="1:3" x14ac:dyDescent="0.3">
      <c r="A77" t="s">
        <v>307</v>
      </c>
      <c r="B77" t="s">
        <v>308</v>
      </c>
      <c r="C77" t="s">
        <v>309</v>
      </c>
    </row>
    <row r="78" spans="1:3" x14ac:dyDescent="0.3">
      <c r="A78" t="s">
        <v>310</v>
      </c>
      <c r="B78" t="s">
        <v>311</v>
      </c>
      <c r="C78" t="s">
        <v>312</v>
      </c>
    </row>
    <row r="79" spans="1:3" x14ac:dyDescent="0.3">
      <c r="A79" t="s">
        <v>313</v>
      </c>
      <c r="B79" t="s">
        <v>314</v>
      </c>
      <c r="C79" t="s">
        <v>315</v>
      </c>
    </row>
    <row r="80" spans="1:3" x14ac:dyDescent="0.3">
      <c r="A80" t="s">
        <v>316</v>
      </c>
      <c r="B80" t="s">
        <v>317</v>
      </c>
      <c r="C80" t="s">
        <v>318</v>
      </c>
    </row>
    <row r="81" spans="1:3" x14ac:dyDescent="0.3">
      <c r="A81" t="s">
        <v>319</v>
      </c>
      <c r="B81" t="s">
        <v>320</v>
      </c>
      <c r="C81" t="s">
        <v>321</v>
      </c>
    </row>
    <row r="82" spans="1:3" x14ac:dyDescent="0.3">
      <c r="A82" t="s">
        <v>322</v>
      </c>
      <c r="B82" t="s">
        <v>323</v>
      </c>
      <c r="C82" t="s">
        <v>324</v>
      </c>
    </row>
    <row r="83" spans="1:3" x14ac:dyDescent="0.3">
      <c r="A83" t="s">
        <v>325</v>
      </c>
      <c r="B83" t="s">
        <v>326</v>
      </c>
      <c r="C83" t="s">
        <v>327</v>
      </c>
    </row>
    <row r="84" spans="1:3" x14ac:dyDescent="0.3">
      <c r="A84" t="s">
        <v>328</v>
      </c>
      <c r="B84" t="s">
        <v>329</v>
      </c>
      <c r="C84" t="s">
        <v>330</v>
      </c>
    </row>
    <row r="85" spans="1:3" x14ac:dyDescent="0.3">
      <c r="A85" t="s">
        <v>331</v>
      </c>
      <c r="B85" t="s">
        <v>332</v>
      </c>
      <c r="C85" t="s">
        <v>333</v>
      </c>
    </row>
    <row r="86" spans="1:3" x14ac:dyDescent="0.3">
      <c r="A86" t="s">
        <v>334</v>
      </c>
      <c r="B86" t="s">
        <v>335</v>
      </c>
      <c r="C86" t="s">
        <v>336</v>
      </c>
    </row>
    <row r="87" spans="1:3" x14ac:dyDescent="0.3">
      <c r="A87" t="s">
        <v>337</v>
      </c>
      <c r="B87" t="s">
        <v>338</v>
      </c>
      <c r="C87" t="s">
        <v>339</v>
      </c>
    </row>
    <row r="88" spans="1:3" x14ac:dyDescent="0.3">
      <c r="A88" t="s">
        <v>340</v>
      </c>
      <c r="B88" t="s">
        <v>341</v>
      </c>
      <c r="C88" t="s">
        <v>342</v>
      </c>
    </row>
    <row r="89" spans="1:3" x14ac:dyDescent="0.3">
      <c r="A89" t="s">
        <v>343</v>
      </c>
      <c r="B89" t="s">
        <v>344</v>
      </c>
      <c r="C89" t="s">
        <v>345</v>
      </c>
    </row>
    <row r="90" spans="1:3" x14ac:dyDescent="0.3">
      <c r="A90" t="s">
        <v>346</v>
      </c>
      <c r="B90" t="s">
        <v>347</v>
      </c>
      <c r="C90" t="s">
        <v>348</v>
      </c>
    </row>
    <row r="91" spans="1:3" x14ac:dyDescent="0.3">
      <c r="A91" t="s">
        <v>349</v>
      </c>
      <c r="B91" t="s">
        <v>350</v>
      </c>
      <c r="C91" t="s">
        <v>351</v>
      </c>
    </row>
    <row r="92" spans="1:3" x14ac:dyDescent="0.3">
      <c r="A92" t="s">
        <v>352</v>
      </c>
      <c r="B92" t="s">
        <v>353</v>
      </c>
      <c r="C92" t="s">
        <v>354</v>
      </c>
    </row>
    <row r="93" spans="1:3" x14ac:dyDescent="0.3">
      <c r="A93" t="s">
        <v>355</v>
      </c>
      <c r="B93" t="s">
        <v>356</v>
      </c>
      <c r="C93" t="s">
        <v>357</v>
      </c>
    </row>
    <row r="94" spans="1:3" x14ac:dyDescent="0.3">
      <c r="A94" t="s">
        <v>358</v>
      </c>
      <c r="B94" t="s">
        <v>359</v>
      </c>
      <c r="C94" t="s">
        <v>360</v>
      </c>
    </row>
    <row r="95" spans="1:3" x14ac:dyDescent="0.3">
      <c r="A95" t="s">
        <v>361</v>
      </c>
      <c r="B95" t="s">
        <v>362</v>
      </c>
      <c r="C95" t="s">
        <v>363</v>
      </c>
    </row>
    <row r="96" spans="1:3" x14ac:dyDescent="0.3">
      <c r="A96" t="s">
        <v>364</v>
      </c>
      <c r="B96" t="s">
        <v>365</v>
      </c>
      <c r="C96" t="s">
        <v>366</v>
      </c>
    </row>
    <row r="97" spans="1:3" x14ac:dyDescent="0.3">
      <c r="A97" t="s">
        <v>367</v>
      </c>
      <c r="B97" t="s">
        <v>368</v>
      </c>
      <c r="C97" t="s">
        <v>369</v>
      </c>
    </row>
    <row r="98" spans="1:3" x14ac:dyDescent="0.3">
      <c r="A98" t="s">
        <v>370</v>
      </c>
      <c r="B98" t="s">
        <v>371</v>
      </c>
      <c r="C98" t="s">
        <v>372</v>
      </c>
    </row>
    <row r="99" spans="1:3" x14ac:dyDescent="0.3">
      <c r="A99" t="s">
        <v>373</v>
      </c>
      <c r="B99" t="s">
        <v>374</v>
      </c>
      <c r="C99" t="s">
        <v>375</v>
      </c>
    </row>
    <row r="100" spans="1:3" x14ac:dyDescent="0.3">
      <c r="A100" t="s">
        <v>376</v>
      </c>
      <c r="B100" t="s">
        <v>377</v>
      </c>
      <c r="C100" t="s">
        <v>378</v>
      </c>
    </row>
    <row r="101" spans="1:3" x14ac:dyDescent="0.3">
      <c r="A101" t="s">
        <v>379</v>
      </c>
      <c r="B101" t="s">
        <v>380</v>
      </c>
      <c r="C101" t="s">
        <v>381</v>
      </c>
    </row>
    <row r="102" spans="1:3" x14ac:dyDescent="0.3">
      <c r="A102" t="s">
        <v>382</v>
      </c>
      <c r="B102" t="s">
        <v>383</v>
      </c>
      <c r="C102" t="s">
        <v>384</v>
      </c>
    </row>
    <row r="103" spans="1:3" x14ac:dyDescent="0.3">
      <c r="A103" t="s">
        <v>385</v>
      </c>
      <c r="B103" t="s">
        <v>386</v>
      </c>
      <c r="C103" t="s">
        <v>387</v>
      </c>
    </row>
    <row r="104" spans="1:3" x14ac:dyDescent="0.3">
      <c r="A104" t="s">
        <v>388</v>
      </c>
      <c r="B104" t="s">
        <v>389</v>
      </c>
      <c r="C104" t="s">
        <v>390</v>
      </c>
    </row>
    <row r="105" spans="1:3" x14ac:dyDescent="0.3">
      <c r="A105" t="s">
        <v>391</v>
      </c>
      <c r="B105" t="s">
        <v>392</v>
      </c>
      <c r="C105" t="s">
        <v>393</v>
      </c>
    </row>
    <row r="106" spans="1:3" x14ac:dyDescent="0.3">
      <c r="A106" t="s">
        <v>394</v>
      </c>
      <c r="B106" t="s">
        <v>395</v>
      </c>
      <c r="C106" t="s">
        <v>396</v>
      </c>
    </row>
    <row r="107" spans="1:3" x14ac:dyDescent="0.3">
      <c r="A107" t="s">
        <v>397</v>
      </c>
      <c r="B107" t="s">
        <v>398</v>
      </c>
      <c r="C107" t="s">
        <v>399</v>
      </c>
    </row>
    <row r="108" spans="1:3" x14ac:dyDescent="0.3">
      <c r="A108" t="s">
        <v>400</v>
      </c>
      <c r="B108" t="s">
        <v>401</v>
      </c>
      <c r="C108" t="s">
        <v>402</v>
      </c>
    </row>
    <row r="109" spans="1:3" x14ac:dyDescent="0.3">
      <c r="A109" t="s">
        <v>403</v>
      </c>
      <c r="B109" t="s">
        <v>404</v>
      </c>
      <c r="C109" t="s">
        <v>405</v>
      </c>
    </row>
    <row r="110" spans="1:3" x14ac:dyDescent="0.3">
      <c r="A110" t="s">
        <v>406</v>
      </c>
      <c r="B110" t="s">
        <v>407</v>
      </c>
      <c r="C110" t="s">
        <v>408</v>
      </c>
    </row>
    <row r="111" spans="1:3" x14ac:dyDescent="0.3">
      <c r="A111" t="s">
        <v>409</v>
      </c>
      <c r="B111" t="s">
        <v>410</v>
      </c>
      <c r="C111" t="s">
        <v>411</v>
      </c>
    </row>
    <row r="112" spans="1:3" x14ac:dyDescent="0.3">
      <c r="A112" t="s">
        <v>412</v>
      </c>
      <c r="B112" t="s">
        <v>413</v>
      </c>
      <c r="C112" t="s">
        <v>414</v>
      </c>
    </row>
    <row r="113" spans="1:3" x14ac:dyDescent="0.3">
      <c r="A113" t="s">
        <v>415</v>
      </c>
      <c r="B113" t="s">
        <v>416</v>
      </c>
      <c r="C113" t="s">
        <v>417</v>
      </c>
    </row>
    <row r="114" spans="1:3" x14ac:dyDescent="0.3">
      <c r="A114" t="s">
        <v>418</v>
      </c>
      <c r="B114" t="s">
        <v>419</v>
      </c>
      <c r="C114" t="s">
        <v>420</v>
      </c>
    </row>
    <row r="115" spans="1:3" x14ac:dyDescent="0.3">
      <c r="A115" t="s">
        <v>421</v>
      </c>
      <c r="B115" t="s">
        <v>422</v>
      </c>
      <c r="C115" t="s">
        <v>423</v>
      </c>
    </row>
    <row r="116" spans="1:3" x14ac:dyDescent="0.3">
      <c r="A116" t="s">
        <v>424</v>
      </c>
      <c r="B116" t="s">
        <v>425</v>
      </c>
      <c r="C116" t="s">
        <v>426</v>
      </c>
    </row>
    <row r="117" spans="1:3" x14ac:dyDescent="0.3">
      <c r="A117" t="s">
        <v>427</v>
      </c>
      <c r="B117" t="s">
        <v>428</v>
      </c>
      <c r="C117" t="s">
        <v>429</v>
      </c>
    </row>
    <row r="118" spans="1:3" x14ac:dyDescent="0.3">
      <c r="A118" t="s">
        <v>430</v>
      </c>
      <c r="B118" t="s">
        <v>431</v>
      </c>
      <c r="C118" t="s">
        <v>432</v>
      </c>
    </row>
    <row r="119" spans="1:3" x14ac:dyDescent="0.3">
      <c r="A119" t="s">
        <v>433</v>
      </c>
      <c r="B119" t="s">
        <v>434</v>
      </c>
      <c r="C119" t="s">
        <v>435</v>
      </c>
    </row>
    <row r="120" spans="1:3" x14ac:dyDescent="0.3">
      <c r="A120" t="s">
        <v>436</v>
      </c>
      <c r="B120" t="s">
        <v>437</v>
      </c>
      <c r="C120" t="s">
        <v>438</v>
      </c>
    </row>
    <row r="121" spans="1:3" x14ac:dyDescent="0.3">
      <c r="A121" t="s">
        <v>439</v>
      </c>
      <c r="B121" t="s">
        <v>440</v>
      </c>
      <c r="C121" t="s">
        <v>441</v>
      </c>
    </row>
    <row r="122" spans="1:3" x14ac:dyDescent="0.3">
      <c r="A122" t="s">
        <v>442</v>
      </c>
      <c r="B122" t="s">
        <v>443</v>
      </c>
      <c r="C122" t="s">
        <v>444</v>
      </c>
    </row>
    <row r="123" spans="1:3" x14ac:dyDescent="0.3">
      <c r="A123" t="s">
        <v>445</v>
      </c>
      <c r="B123" t="s">
        <v>446</v>
      </c>
      <c r="C123" t="s">
        <v>447</v>
      </c>
    </row>
    <row r="124" spans="1:3" x14ac:dyDescent="0.3">
      <c r="A124" t="s">
        <v>448</v>
      </c>
      <c r="B124" t="s">
        <v>449</v>
      </c>
      <c r="C124" t="s">
        <v>450</v>
      </c>
    </row>
    <row r="125" spans="1:3" x14ac:dyDescent="0.3">
      <c r="A125" t="s">
        <v>451</v>
      </c>
      <c r="B125" t="s">
        <v>452</v>
      </c>
      <c r="C125" t="s">
        <v>453</v>
      </c>
    </row>
    <row r="126" spans="1:3" x14ac:dyDescent="0.3">
      <c r="A126" t="s">
        <v>454</v>
      </c>
      <c r="B126" t="s">
        <v>455</v>
      </c>
      <c r="C126" t="s">
        <v>456</v>
      </c>
    </row>
    <row r="127" spans="1:3" x14ac:dyDescent="0.3">
      <c r="A127" t="s">
        <v>457</v>
      </c>
      <c r="B127" t="s">
        <v>458</v>
      </c>
      <c r="C127" t="s">
        <v>459</v>
      </c>
    </row>
    <row r="128" spans="1:3" x14ac:dyDescent="0.3">
      <c r="A128" t="s">
        <v>460</v>
      </c>
      <c r="B128" t="s">
        <v>461</v>
      </c>
      <c r="C128" t="s">
        <v>462</v>
      </c>
    </row>
    <row r="129" spans="1:3" x14ac:dyDescent="0.3">
      <c r="A129" t="s">
        <v>463</v>
      </c>
      <c r="B129" t="s">
        <v>464</v>
      </c>
      <c r="C129" t="s">
        <v>465</v>
      </c>
    </row>
    <row r="130" spans="1:3" x14ac:dyDescent="0.3">
      <c r="A130" t="s">
        <v>466</v>
      </c>
      <c r="B130" t="s">
        <v>467</v>
      </c>
      <c r="C130" t="s">
        <v>468</v>
      </c>
    </row>
    <row r="131" spans="1:3" x14ac:dyDescent="0.3">
      <c r="A131" t="s">
        <v>469</v>
      </c>
      <c r="B131" t="s">
        <v>470</v>
      </c>
      <c r="C131" t="s">
        <v>471</v>
      </c>
    </row>
    <row r="132" spans="1:3" x14ac:dyDescent="0.3">
      <c r="A132" t="s">
        <v>472</v>
      </c>
      <c r="B132" t="s">
        <v>473</v>
      </c>
      <c r="C132" t="s">
        <v>474</v>
      </c>
    </row>
    <row r="133" spans="1:3" x14ac:dyDescent="0.3">
      <c r="A133" t="s">
        <v>475</v>
      </c>
      <c r="B133" t="s">
        <v>476</v>
      </c>
      <c r="C133" t="s">
        <v>477</v>
      </c>
    </row>
    <row r="134" spans="1:3" x14ac:dyDescent="0.3">
      <c r="A134" t="s">
        <v>478</v>
      </c>
      <c r="B134" t="s">
        <v>479</v>
      </c>
      <c r="C134" t="s">
        <v>480</v>
      </c>
    </row>
    <row r="135" spans="1:3" x14ac:dyDescent="0.3">
      <c r="A135" t="s">
        <v>481</v>
      </c>
      <c r="B135" t="s">
        <v>482</v>
      </c>
      <c r="C135" t="s">
        <v>483</v>
      </c>
    </row>
    <row r="136" spans="1:3" x14ac:dyDescent="0.3">
      <c r="A136" t="s">
        <v>484</v>
      </c>
      <c r="B136" t="s">
        <v>485</v>
      </c>
      <c r="C136" t="s">
        <v>486</v>
      </c>
    </row>
    <row r="137" spans="1:3" x14ac:dyDescent="0.3">
      <c r="A137" t="s">
        <v>487</v>
      </c>
      <c r="B137" t="s">
        <v>488</v>
      </c>
      <c r="C137" t="s">
        <v>489</v>
      </c>
    </row>
    <row r="138" spans="1:3" x14ac:dyDescent="0.3">
      <c r="A138" t="s">
        <v>490</v>
      </c>
      <c r="B138" t="s">
        <v>491</v>
      </c>
      <c r="C138" t="s">
        <v>492</v>
      </c>
    </row>
    <row r="139" spans="1:3" x14ac:dyDescent="0.3">
      <c r="A139" t="s">
        <v>493</v>
      </c>
      <c r="B139" t="s">
        <v>494</v>
      </c>
      <c r="C139" t="s">
        <v>495</v>
      </c>
    </row>
    <row r="140" spans="1:3" x14ac:dyDescent="0.3">
      <c r="A140" t="s">
        <v>496</v>
      </c>
      <c r="B140" t="s">
        <v>497</v>
      </c>
      <c r="C140" t="s">
        <v>498</v>
      </c>
    </row>
    <row r="141" spans="1:3" x14ac:dyDescent="0.3">
      <c r="A141" t="s">
        <v>499</v>
      </c>
      <c r="B141" t="s">
        <v>500</v>
      </c>
      <c r="C141" t="s">
        <v>501</v>
      </c>
    </row>
    <row r="142" spans="1:3" x14ac:dyDescent="0.3">
      <c r="A142" t="s">
        <v>502</v>
      </c>
      <c r="B142" t="s">
        <v>503</v>
      </c>
      <c r="C142" t="s">
        <v>504</v>
      </c>
    </row>
    <row r="143" spans="1:3" x14ac:dyDescent="0.3">
      <c r="A143" t="s">
        <v>505</v>
      </c>
      <c r="B143" t="s">
        <v>506</v>
      </c>
      <c r="C143" t="s">
        <v>507</v>
      </c>
    </row>
    <row r="144" spans="1:3" x14ac:dyDescent="0.3">
      <c r="A144" t="s">
        <v>508</v>
      </c>
      <c r="B144" t="s">
        <v>509</v>
      </c>
      <c r="C144" t="s">
        <v>510</v>
      </c>
    </row>
    <row r="145" spans="1:3" x14ac:dyDescent="0.3">
      <c r="A145" t="s">
        <v>511</v>
      </c>
      <c r="B145" t="s">
        <v>512</v>
      </c>
      <c r="C145" t="s">
        <v>513</v>
      </c>
    </row>
    <row r="146" spans="1:3" x14ac:dyDescent="0.3">
      <c r="A146" t="s">
        <v>514</v>
      </c>
      <c r="B146" t="s">
        <v>515</v>
      </c>
      <c r="C146" t="s">
        <v>516</v>
      </c>
    </row>
    <row r="147" spans="1:3" x14ac:dyDescent="0.3">
      <c r="A147" t="s">
        <v>517</v>
      </c>
      <c r="B147" t="s">
        <v>518</v>
      </c>
      <c r="C147" t="s">
        <v>519</v>
      </c>
    </row>
    <row r="148" spans="1:3" x14ac:dyDescent="0.3">
      <c r="A148" t="s">
        <v>520</v>
      </c>
      <c r="B148" t="s">
        <v>521</v>
      </c>
      <c r="C148" t="s">
        <v>522</v>
      </c>
    </row>
    <row r="149" spans="1:3" x14ac:dyDescent="0.3">
      <c r="A149" t="s">
        <v>523</v>
      </c>
      <c r="B149" t="s">
        <v>524</v>
      </c>
      <c r="C149" t="s">
        <v>525</v>
      </c>
    </row>
    <row r="150" spans="1:3" x14ac:dyDescent="0.3">
      <c r="A150" t="s">
        <v>526</v>
      </c>
      <c r="B150" t="s">
        <v>527</v>
      </c>
      <c r="C150" t="s">
        <v>528</v>
      </c>
    </row>
    <row r="151" spans="1:3" x14ac:dyDescent="0.3">
      <c r="A151" t="s">
        <v>529</v>
      </c>
      <c r="B151" t="s">
        <v>530</v>
      </c>
      <c r="C151" t="s">
        <v>531</v>
      </c>
    </row>
    <row r="152" spans="1:3" x14ac:dyDescent="0.3">
      <c r="A152" t="s">
        <v>532</v>
      </c>
      <c r="B152" t="s">
        <v>533</v>
      </c>
      <c r="C152" t="s">
        <v>534</v>
      </c>
    </row>
    <row r="153" spans="1:3" x14ac:dyDescent="0.3">
      <c r="A153" t="s">
        <v>535</v>
      </c>
      <c r="B153" t="s">
        <v>536</v>
      </c>
      <c r="C153" t="s">
        <v>537</v>
      </c>
    </row>
    <row r="154" spans="1:3" x14ac:dyDescent="0.3">
      <c r="A154" t="s">
        <v>538</v>
      </c>
      <c r="B154" t="s">
        <v>539</v>
      </c>
      <c r="C154" t="s">
        <v>540</v>
      </c>
    </row>
    <row r="155" spans="1:3" x14ac:dyDescent="0.3">
      <c r="A155" t="s">
        <v>541</v>
      </c>
      <c r="B155" t="s">
        <v>542</v>
      </c>
      <c r="C155" t="s">
        <v>543</v>
      </c>
    </row>
    <row r="156" spans="1:3" x14ac:dyDescent="0.3">
      <c r="A156" t="s">
        <v>544</v>
      </c>
      <c r="B156" t="s">
        <v>545</v>
      </c>
      <c r="C156" t="s">
        <v>546</v>
      </c>
    </row>
    <row r="157" spans="1:3" x14ac:dyDescent="0.3">
      <c r="A157" t="s">
        <v>547</v>
      </c>
      <c r="B157" t="s">
        <v>548</v>
      </c>
      <c r="C157" t="s">
        <v>549</v>
      </c>
    </row>
    <row r="158" spans="1:3" x14ac:dyDescent="0.3">
      <c r="A158" t="s">
        <v>550</v>
      </c>
      <c r="B158" t="s">
        <v>551</v>
      </c>
      <c r="C158" t="s">
        <v>552</v>
      </c>
    </row>
    <row r="159" spans="1:3" x14ac:dyDescent="0.3">
      <c r="A159" t="s">
        <v>553</v>
      </c>
      <c r="B159" t="s">
        <v>554</v>
      </c>
      <c r="C159" t="s">
        <v>555</v>
      </c>
    </row>
    <row r="160" spans="1:3" x14ac:dyDescent="0.3">
      <c r="A160" t="s">
        <v>556</v>
      </c>
      <c r="B160" t="s">
        <v>557</v>
      </c>
      <c r="C160" t="s">
        <v>558</v>
      </c>
    </row>
    <row r="161" spans="1:3" x14ac:dyDescent="0.3">
      <c r="A161" t="s">
        <v>559</v>
      </c>
      <c r="B161" t="s">
        <v>560</v>
      </c>
      <c r="C161" t="s">
        <v>561</v>
      </c>
    </row>
    <row r="162" spans="1:3" x14ac:dyDescent="0.3">
      <c r="A162" t="s">
        <v>562</v>
      </c>
      <c r="B162" t="s">
        <v>563</v>
      </c>
      <c r="C162" t="s">
        <v>564</v>
      </c>
    </row>
    <row r="163" spans="1:3" x14ac:dyDescent="0.3">
      <c r="A163" t="s">
        <v>565</v>
      </c>
      <c r="B163" t="s">
        <v>566</v>
      </c>
      <c r="C163" t="s">
        <v>567</v>
      </c>
    </row>
    <row r="164" spans="1:3" x14ac:dyDescent="0.3">
      <c r="A164" t="s">
        <v>568</v>
      </c>
      <c r="B164" t="s">
        <v>569</v>
      </c>
      <c r="C164" t="s">
        <v>570</v>
      </c>
    </row>
    <row r="165" spans="1:3" x14ac:dyDescent="0.3">
      <c r="A165" t="s">
        <v>571</v>
      </c>
      <c r="B165" t="s">
        <v>572</v>
      </c>
      <c r="C165" t="s">
        <v>573</v>
      </c>
    </row>
    <row r="166" spans="1:3" x14ac:dyDescent="0.3">
      <c r="A166" t="s">
        <v>574</v>
      </c>
      <c r="B166" t="s">
        <v>575</v>
      </c>
      <c r="C166" t="s">
        <v>576</v>
      </c>
    </row>
    <row r="167" spans="1:3" x14ac:dyDescent="0.3">
      <c r="A167" t="s">
        <v>577</v>
      </c>
      <c r="B167" t="s">
        <v>578</v>
      </c>
      <c r="C167" t="s">
        <v>579</v>
      </c>
    </row>
    <row r="168" spans="1:3" x14ac:dyDescent="0.3">
      <c r="A168" t="s">
        <v>580</v>
      </c>
      <c r="B168" t="s">
        <v>581</v>
      </c>
      <c r="C168" t="s">
        <v>582</v>
      </c>
    </row>
    <row r="169" spans="1:3" x14ac:dyDescent="0.3">
      <c r="A169" t="s">
        <v>583</v>
      </c>
      <c r="B169" t="s">
        <v>584</v>
      </c>
      <c r="C169" t="s">
        <v>585</v>
      </c>
    </row>
    <row r="170" spans="1:3" x14ac:dyDescent="0.3">
      <c r="A170" t="s">
        <v>586</v>
      </c>
      <c r="B170" t="s">
        <v>587</v>
      </c>
      <c r="C170" t="s">
        <v>588</v>
      </c>
    </row>
    <row r="171" spans="1:3" x14ac:dyDescent="0.3">
      <c r="A171" t="s">
        <v>589</v>
      </c>
      <c r="B171" t="s">
        <v>590</v>
      </c>
      <c r="C171" t="s">
        <v>591</v>
      </c>
    </row>
    <row r="172" spans="1:3" x14ac:dyDescent="0.3">
      <c r="A172" t="s">
        <v>592</v>
      </c>
      <c r="B172" t="s">
        <v>593</v>
      </c>
      <c r="C172" t="s">
        <v>594</v>
      </c>
    </row>
    <row r="173" spans="1:3" x14ac:dyDescent="0.3">
      <c r="A173" t="s">
        <v>595</v>
      </c>
      <c r="B173" t="s">
        <v>596</v>
      </c>
      <c r="C173" t="s">
        <v>597</v>
      </c>
    </row>
    <row r="174" spans="1:3" x14ac:dyDescent="0.3">
      <c r="A174" t="s">
        <v>598</v>
      </c>
      <c r="B174" t="s">
        <v>599</v>
      </c>
      <c r="C174" t="s">
        <v>600</v>
      </c>
    </row>
    <row r="175" spans="1:3" x14ac:dyDescent="0.3">
      <c r="A175" t="s">
        <v>601</v>
      </c>
      <c r="B175" t="s">
        <v>602</v>
      </c>
      <c r="C175" t="s">
        <v>603</v>
      </c>
    </row>
    <row r="176" spans="1:3" x14ac:dyDescent="0.3">
      <c r="A176" t="s">
        <v>604</v>
      </c>
      <c r="B176" t="s">
        <v>605</v>
      </c>
      <c r="C176" t="s">
        <v>606</v>
      </c>
    </row>
    <row r="177" spans="1:3" x14ac:dyDescent="0.3">
      <c r="A177" t="s">
        <v>607</v>
      </c>
      <c r="B177" t="s">
        <v>608</v>
      </c>
      <c r="C177" t="s">
        <v>609</v>
      </c>
    </row>
    <row r="178" spans="1:3" x14ac:dyDescent="0.3">
      <c r="A178" t="s">
        <v>610</v>
      </c>
      <c r="B178" t="s">
        <v>611</v>
      </c>
      <c r="C178" t="s">
        <v>612</v>
      </c>
    </row>
    <row r="179" spans="1:3" x14ac:dyDescent="0.3">
      <c r="A179" t="s">
        <v>613</v>
      </c>
      <c r="B179" t="s">
        <v>614</v>
      </c>
      <c r="C179" t="s">
        <v>615</v>
      </c>
    </row>
    <row r="180" spans="1:3" x14ac:dyDescent="0.3">
      <c r="A180" t="s">
        <v>616</v>
      </c>
      <c r="B180" t="s">
        <v>617</v>
      </c>
      <c r="C180" t="s">
        <v>618</v>
      </c>
    </row>
    <row r="181" spans="1:3" x14ac:dyDescent="0.3">
      <c r="A181" t="s">
        <v>619</v>
      </c>
      <c r="B181" t="s">
        <v>620</v>
      </c>
      <c r="C181" t="s">
        <v>621</v>
      </c>
    </row>
    <row r="182" spans="1:3" x14ac:dyDescent="0.3">
      <c r="A182" t="s">
        <v>622</v>
      </c>
      <c r="B182" t="s">
        <v>623</v>
      </c>
      <c r="C182" t="s">
        <v>624</v>
      </c>
    </row>
    <row r="183" spans="1:3" x14ac:dyDescent="0.3">
      <c r="A183" t="s">
        <v>625</v>
      </c>
      <c r="B183" t="s">
        <v>626</v>
      </c>
      <c r="C183" t="s">
        <v>627</v>
      </c>
    </row>
    <row r="184" spans="1:3" x14ac:dyDescent="0.3">
      <c r="A184" t="s">
        <v>628</v>
      </c>
      <c r="B184" t="s">
        <v>629</v>
      </c>
      <c r="C184" t="s">
        <v>630</v>
      </c>
    </row>
    <row r="185" spans="1:3" x14ac:dyDescent="0.3">
      <c r="A185" t="s">
        <v>631</v>
      </c>
      <c r="B185" t="s">
        <v>632</v>
      </c>
      <c r="C185" t="s">
        <v>633</v>
      </c>
    </row>
    <row r="186" spans="1:3" x14ac:dyDescent="0.3">
      <c r="A186" t="s">
        <v>634</v>
      </c>
      <c r="B186" t="s">
        <v>635</v>
      </c>
      <c r="C186" t="s">
        <v>636</v>
      </c>
    </row>
    <row r="187" spans="1:3" x14ac:dyDescent="0.3">
      <c r="A187" t="s">
        <v>637</v>
      </c>
      <c r="B187" t="s">
        <v>638</v>
      </c>
      <c r="C187" t="s">
        <v>639</v>
      </c>
    </row>
    <row r="188" spans="1:3" x14ac:dyDescent="0.3">
      <c r="A188" t="s">
        <v>640</v>
      </c>
      <c r="B188" t="s">
        <v>641</v>
      </c>
      <c r="C188" t="s">
        <v>642</v>
      </c>
    </row>
    <row r="189" spans="1:3" x14ac:dyDescent="0.3">
      <c r="A189" t="s">
        <v>643</v>
      </c>
      <c r="B189" t="s">
        <v>644</v>
      </c>
      <c r="C189" t="s">
        <v>645</v>
      </c>
    </row>
    <row r="190" spans="1:3" x14ac:dyDescent="0.3">
      <c r="A190" t="s">
        <v>646</v>
      </c>
      <c r="B190" t="s">
        <v>647</v>
      </c>
      <c r="C190" t="s">
        <v>648</v>
      </c>
    </row>
    <row r="191" spans="1:3" x14ac:dyDescent="0.3">
      <c r="A191" t="s">
        <v>649</v>
      </c>
      <c r="B191" t="s">
        <v>650</v>
      </c>
      <c r="C191" t="s">
        <v>651</v>
      </c>
    </row>
    <row r="192" spans="1:3" x14ac:dyDescent="0.3">
      <c r="A192" t="s">
        <v>652</v>
      </c>
      <c r="B192" t="s">
        <v>653</v>
      </c>
      <c r="C192" t="s">
        <v>654</v>
      </c>
    </row>
    <row r="193" spans="1:3" x14ac:dyDescent="0.3">
      <c r="A193" t="s">
        <v>655</v>
      </c>
      <c r="B193" t="s">
        <v>656</v>
      </c>
      <c r="C193" t="s">
        <v>657</v>
      </c>
    </row>
    <row r="194" spans="1:3" x14ac:dyDescent="0.3">
      <c r="A194" t="s">
        <v>658</v>
      </c>
      <c r="B194" t="s">
        <v>659</v>
      </c>
      <c r="C194" t="s">
        <v>660</v>
      </c>
    </row>
    <row r="195" spans="1:3" x14ac:dyDescent="0.3">
      <c r="A195" t="s">
        <v>661</v>
      </c>
      <c r="B195" t="s">
        <v>662</v>
      </c>
      <c r="C195" t="s">
        <v>663</v>
      </c>
    </row>
    <row r="196" spans="1:3" x14ac:dyDescent="0.3">
      <c r="A196" t="s">
        <v>664</v>
      </c>
      <c r="B196" t="s">
        <v>665</v>
      </c>
      <c r="C196" t="s">
        <v>666</v>
      </c>
    </row>
    <row r="197" spans="1:3" x14ac:dyDescent="0.3">
      <c r="A197" t="s">
        <v>667</v>
      </c>
      <c r="B197" t="s">
        <v>668</v>
      </c>
      <c r="C197" t="s">
        <v>669</v>
      </c>
    </row>
    <row r="198" spans="1:3" x14ac:dyDescent="0.3">
      <c r="A198" t="s">
        <v>670</v>
      </c>
      <c r="B198" t="s">
        <v>671</v>
      </c>
      <c r="C198" t="s">
        <v>672</v>
      </c>
    </row>
    <row r="199" spans="1:3" x14ac:dyDescent="0.3">
      <c r="A199" t="s">
        <v>673</v>
      </c>
      <c r="B199" t="s">
        <v>674</v>
      </c>
      <c r="C199" t="s">
        <v>675</v>
      </c>
    </row>
    <row r="200" spans="1:3" x14ac:dyDescent="0.3">
      <c r="A200" t="s">
        <v>676</v>
      </c>
      <c r="B200" t="s">
        <v>677</v>
      </c>
      <c r="C200" t="s">
        <v>678</v>
      </c>
    </row>
    <row r="201" spans="1:3" x14ac:dyDescent="0.3">
      <c r="A201" t="s">
        <v>679</v>
      </c>
      <c r="B201" t="s">
        <v>680</v>
      </c>
      <c r="C201" t="s">
        <v>681</v>
      </c>
    </row>
    <row r="202" spans="1:3" x14ac:dyDescent="0.3">
      <c r="A202" t="s">
        <v>682</v>
      </c>
      <c r="B202" t="s">
        <v>683</v>
      </c>
      <c r="C202" t="s">
        <v>684</v>
      </c>
    </row>
    <row r="203" spans="1:3" x14ac:dyDescent="0.3">
      <c r="A203" t="s">
        <v>685</v>
      </c>
      <c r="B203" t="s">
        <v>686</v>
      </c>
      <c r="C203" t="s">
        <v>687</v>
      </c>
    </row>
    <row r="204" spans="1:3" x14ac:dyDescent="0.3">
      <c r="A204" t="s">
        <v>688</v>
      </c>
      <c r="B204" t="s">
        <v>689</v>
      </c>
      <c r="C204" t="s">
        <v>690</v>
      </c>
    </row>
    <row r="205" spans="1:3" x14ac:dyDescent="0.3">
      <c r="A205" t="s">
        <v>691</v>
      </c>
      <c r="B205" t="s">
        <v>692</v>
      </c>
      <c r="C205" t="s">
        <v>693</v>
      </c>
    </row>
    <row r="206" spans="1:3" x14ac:dyDescent="0.3">
      <c r="A206" t="s">
        <v>694</v>
      </c>
      <c r="B206" t="s">
        <v>695</v>
      </c>
      <c r="C206" t="s">
        <v>696</v>
      </c>
    </row>
    <row r="207" spans="1:3" x14ac:dyDescent="0.3">
      <c r="A207" t="s">
        <v>697</v>
      </c>
      <c r="B207" t="s">
        <v>698</v>
      </c>
      <c r="C207" t="s">
        <v>699</v>
      </c>
    </row>
    <row r="208" spans="1:3" x14ac:dyDescent="0.3">
      <c r="A208" t="s">
        <v>700</v>
      </c>
      <c r="B208" t="s">
        <v>701</v>
      </c>
      <c r="C208" t="s">
        <v>702</v>
      </c>
    </row>
    <row r="209" spans="1:3" x14ac:dyDescent="0.3">
      <c r="A209" t="s">
        <v>703</v>
      </c>
      <c r="B209" t="s">
        <v>704</v>
      </c>
      <c r="C209" t="s">
        <v>705</v>
      </c>
    </row>
    <row r="210" spans="1:3" x14ac:dyDescent="0.3">
      <c r="A210" t="s">
        <v>706</v>
      </c>
      <c r="B210" t="s">
        <v>707</v>
      </c>
      <c r="C210" t="s">
        <v>708</v>
      </c>
    </row>
    <row r="211" spans="1:3" x14ac:dyDescent="0.3">
      <c r="A211" t="s">
        <v>709</v>
      </c>
      <c r="B211" t="s">
        <v>710</v>
      </c>
      <c r="C211" t="s">
        <v>711</v>
      </c>
    </row>
    <row r="212" spans="1:3" x14ac:dyDescent="0.3">
      <c r="A212" t="s">
        <v>712</v>
      </c>
      <c r="B212" t="s">
        <v>713</v>
      </c>
      <c r="C212" t="s">
        <v>714</v>
      </c>
    </row>
    <row r="213" spans="1:3" x14ac:dyDescent="0.3">
      <c r="A213" t="s">
        <v>715</v>
      </c>
      <c r="B213" t="s">
        <v>716</v>
      </c>
      <c r="C213" t="s">
        <v>717</v>
      </c>
    </row>
    <row r="214" spans="1:3" x14ac:dyDescent="0.3">
      <c r="A214" t="s">
        <v>718</v>
      </c>
      <c r="B214" t="s">
        <v>719</v>
      </c>
      <c r="C214" t="s">
        <v>720</v>
      </c>
    </row>
    <row r="215" spans="1:3" x14ac:dyDescent="0.3">
      <c r="A215" t="s">
        <v>721</v>
      </c>
      <c r="B215" t="s">
        <v>722</v>
      </c>
      <c r="C215" t="s">
        <v>723</v>
      </c>
    </row>
    <row r="216" spans="1:3" x14ac:dyDescent="0.3">
      <c r="A216" t="s">
        <v>724</v>
      </c>
      <c r="B216" t="s">
        <v>725</v>
      </c>
      <c r="C216" t="s">
        <v>726</v>
      </c>
    </row>
    <row r="217" spans="1:3" x14ac:dyDescent="0.3">
      <c r="A217" t="s">
        <v>727</v>
      </c>
      <c r="B217" t="s">
        <v>728</v>
      </c>
      <c r="C217" t="s">
        <v>729</v>
      </c>
    </row>
    <row r="218" spans="1:3" x14ac:dyDescent="0.3">
      <c r="A218" t="s">
        <v>730</v>
      </c>
      <c r="B218" t="s">
        <v>731</v>
      </c>
      <c r="C218" t="s">
        <v>732</v>
      </c>
    </row>
    <row r="219" spans="1:3" x14ac:dyDescent="0.3">
      <c r="A219" t="s">
        <v>733</v>
      </c>
      <c r="B219" t="s">
        <v>734</v>
      </c>
      <c r="C219" t="s">
        <v>735</v>
      </c>
    </row>
    <row r="220" spans="1:3" x14ac:dyDescent="0.3">
      <c r="A220" t="s">
        <v>736</v>
      </c>
      <c r="B220" t="s">
        <v>737</v>
      </c>
      <c r="C220" t="s">
        <v>738</v>
      </c>
    </row>
    <row r="221" spans="1:3" x14ac:dyDescent="0.3">
      <c r="A221" t="s">
        <v>739</v>
      </c>
      <c r="B221" t="s">
        <v>740</v>
      </c>
      <c r="C221" t="s">
        <v>741</v>
      </c>
    </row>
    <row r="222" spans="1:3" x14ac:dyDescent="0.3">
      <c r="A222" t="s">
        <v>742</v>
      </c>
      <c r="B222" t="s">
        <v>743</v>
      </c>
      <c r="C222" t="s">
        <v>744</v>
      </c>
    </row>
    <row r="223" spans="1:3" x14ac:dyDescent="0.3">
      <c r="A223" t="s">
        <v>745</v>
      </c>
      <c r="B223" t="s">
        <v>746</v>
      </c>
      <c r="C223" t="s">
        <v>747</v>
      </c>
    </row>
    <row r="224" spans="1:3" x14ac:dyDescent="0.3">
      <c r="A224" t="s">
        <v>748</v>
      </c>
      <c r="B224" t="s">
        <v>749</v>
      </c>
      <c r="C224" t="s">
        <v>750</v>
      </c>
    </row>
    <row r="225" spans="1:3" x14ac:dyDescent="0.3">
      <c r="A225" t="s">
        <v>751</v>
      </c>
      <c r="B225" t="s">
        <v>752</v>
      </c>
      <c r="C225" t="s">
        <v>753</v>
      </c>
    </row>
    <row r="226" spans="1:3" x14ac:dyDescent="0.3">
      <c r="A226" t="s">
        <v>754</v>
      </c>
      <c r="B226" t="s">
        <v>755</v>
      </c>
      <c r="C226" t="s">
        <v>756</v>
      </c>
    </row>
    <row r="227" spans="1:3" x14ac:dyDescent="0.3">
      <c r="A227" t="s">
        <v>757</v>
      </c>
      <c r="B227" t="s">
        <v>758</v>
      </c>
      <c r="C227" t="s">
        <v>759</v>
      </c>
    </row>
    <row r="228" spans="1:3" x14ac:dyDescent="0.3">
      <c r="A228" t="s">
        <v>760</v>
      </c>
      <c r="B228" t="s">
        <v>761</v>
      </c>
      <c r="C228" t="s">
        <v>762</v>
      </c>
    </row>
    <row r="229" spans="1:3" x14ac:dyDescent="0.3">
      <c r="A229" t="s">
        <v>763</v>
      </c>
      <c r="B229" t="s">
        <v>764</v>
      </c>
      <c r="C229" t="s">
        <v>765</v>
      </c>
    </row>
    <row r="230" spans="1:3" x14ac:dyDescent="0.3">
      <c r="A230" t="s">
        <v>766</v>
      </c>
      <c r="B230" t="s">
        <v>767</v>
      </c>
      <c r="C230" t="s">
        <v>768</v>
      </c>
    </row>
    <row r="231" spans="1:3" x14ac:dyDescent="0.3">
      <c r="A231" t="s">
        <v>769</v>
      </c>
      <c r="B231" t="s">
        <v>770</v>
      </c>
      <c r="C231" t="s">
        <v>771</v>
      </c>
    </row>
    <row r="232" spans="1:3" x14ac:dyDescent="0.3">
      <c r="A232" t="s">
        <v>772</v>
      </c>
      <c r="B232" t="s">
        <v>773</v>
      </c>
      <c r="C232" t="s">
        <v>774</v>
      </c>
    </row>
    <row r="233" spans="1:3" x14ac:dyDescent="0.3">
      <c r="A233" t="s">
        <v>775</v>
      </c>
      <c r="B233" t="s">
        <v>776</v>
      </c>
      <c r="C233" t="s">
        <v>777</v>
      </c>
    </row>
    <row r="234" spans="1:3" x14ac:dyDescent="0.3">
      <c r="A234" t="s">
        <v>778</v>
      </c>
      <c r="B234" t="s">
        <v>779</v>
      </c>
      <c r="C234" t="s">
        <v>780</v>
      </c>
    </row>
    <row r="235" spans="1:3" x14ac:dyDescent="0.3">
      <c r="A235" t="s">
        <v>781</v>
      </c>
      <c r="B235" t="s">
        <v>782</v>
      </c>
      <c r="C235" t="s">
        <v>783</v>
      </c>
    </row>
    <row r="236" spans="1:3" x14ac:dyDescent="0.3">
      <c r="A236" t="s">
        <v>784</v>
      </c>
      <c r="B236" t="s">
        <v>785</v>
      </c>
      <c r="C236" t="s">
        <v>786</v>
      </c>
    </row>
    <row r="237" spans="1:3" x14ac:dyDescent="0.3">
      <c r="A237" t="s">
        <v>787</v>
      </c>
      <c r="B237" t="s">
        <v>788</v>
      </c>
      <c r="C237" t="s">
        <v>789</v>
      </c>
    </row>
    <row r="238" spans="1:3" x14ac:dyDescent="0.3">
      <c r="A238" t="s">
        <v>790</v>
      </c>
      <c r="B238" t="s">
        <v>791</v>
      </c>
      <c r="C238" t="s">
        <v>792</v>
      </c>
    </row>
    <row r="239" spans="1:3" x14ac:dyDescent="0.3">
      <c r="A239" t="s">
        <v>793</v>
      </c>
      <c r="B239" t="s">
        <v>794</v>
      </c>
      <c r="C239" t="s">
        <v>795</v>
      </c>
    </row>
    <row r="240" spans="1:3" x14ac:dyDescent="0.3">
      <c r="A240" t="s">
        <v>796</v>
      </c>
      <c r="B240" t="s">
        <v>797</v>
      </c>
      <c r="C240" t="s">
        <v>798</v>
      </c>
    </row>
    <row r="241" spans="1:3" x14ac:dyDescent="0.3">
      <c r="A241" t="s">
        <v>799</v>
      </c>
      <c r="B241" t="s">
        <v>800</v>
      </c>
      <c r="C241" t="s">
        <v>801</v>
      </c>
    </row>
    <row r="242" spans="1:3" x14ac:dyDescent="0.3">
      <c r="A242" t="s">
        <v>802</v>
      </c>
      <c r="B242" t="s">
        <v>803</v>
      </c>
      <c r="C242" t="s">
        <v>804</v>
      </c>
    </row>
    <row r="243" spans="1:3" x14ac:dyDescent="0.3">
      <c r="A243" t="s">
        <v>805</v>
      </c>
      <c r="B243" t="s">
        <v>806</v>
      </c>
      <c r="C243" t="s">
        <v>807</v>
      </c>
    </row>
    <row r="244" spans="1:3" x14ac:dyDescent="0.3">
      <c r="A244" t="s">
        <v>808</v>
      </c>
      <c r="B244" t="s">
        <v>809</v>
      </c>
      <c r="C244" t="s">
        <v>810</v>
      </c>
    </row>
    <row r="245" spans="1:3" x14ac:dyDescent="0.3">
      <c r="A245" t="s">
        <v>811</v>
      </c>
      <c r="B245" t="s">
        <v>812</v>
      </c>
      <c r="C245" t="s">
        <v>813</v>
      </c>
    </row>
    <row r="246" spans="1:3" x14ac:dyDescent="0.3">
      <c r="A246" t="s">
        <v>814</v>
      </c>
      <c r="B246" t="s">
        <v>815</v>
      </c>
      <c r="C246" t="s">
        <v>816</v>
      </c>
    </row>
    <row r="247" spans="1:3" x14ac:dyDescent="0.3">
      <c r="A247" t="s">
        <v>817</v>
      </c>
      <c r="B247" t="s">
        <v>818</v>
      </c>
      <c r="C247" t="s">
        <v>819</v>
      </c>
    </row>
    <row r="248" spans="1:3" x14ac:dyDescent="0.3">
      <c r="A248" t="s">
        <v>820</v>
      </c>
      <c r="B248" t="s">
        <v>821</v>
      </c>
      <c r="C248" t="s">
        <v>822</v>
      </c>
    </row>
    <row r="249" spans="1:3" x14ac:dyDescent="0.3">
      <c r="A249" t="s">
        <v>823</v>
      </c>
      <c r="B249" t="s">
        <v>824</v>
      </c>
      <c r="C249" t="s">
        <v>825</v>
      </c>
    </row>
    <row r="250" spans="1:3" x14ac:dyDescent="0.3">
      <c r="A250" t="s">
        <v>826</v>
      </c>
      <c r="B250" t="s">
        <v>827</v>
      </c>
      <c r="C250" t="s">
        <v>828</v>
      </c>
    </row>
    <row r="251" spans="1:3" x14ac:dyDescent="0.3">
      <c r="A251" t="s">
        <v>829</v>
      </c>
      <c r="B251" t="s">
        <v>830</v>
      </c>
      <c r="C251" t="s">
        <v>831</v>
      </c>
    </row>
    <row r="252" spans="1:3" x14ac:dyDescent="0.3">
      <c r="A252" t="s">
        <v>832</v>
      </c>
      <c r="B252" t="s">
        <v>833</v>
      </c>
      <c r="C252" t="s">
        <v>834</v>
      </c>
    </row>
    <row r="253" spans="1:3" x14ac:dyDescent="0.3">
      <c r="A253" t="s">
        <v>835</v>
      </c>
      <c r="B253" t="s">
        <v>836</v>
      </c>
      <c r="C253" t="s">
        <v>837</v>
      </c>
    </row>
    <row r="254" spans="1:3" x14ac:dyDescent="0.3">
      <c r="A254" t="s">
        <v>838</v>
      </c>
      <c r="B254" t="s">
        <v>839</v>
      </c>
      <c r="C254" t="s">
        <v>840</v>
      </c>
    </row>
    <row r="255" spans="1:3" x14ac:dyDescent="0.3">
      <c r="A255" t="s">
        <v>841</v>
      </c>
      <c r="B255" t="s">
        <v>842</v>
      </c>
      <c r="C255" t="s">
        <v>843</v>
      </c>
    </row>
    <row r="256" spans="1:3" x14ac:dyDescent="0.3">
      <c r="A256" t="s">
        <v>844</v>
      </c>
      <c r="B256" t="s">
        <v>845</v>
      </c>
      <c r="C256" t="s">
        <v>846</v>
      </c>
    </row>
    <row r="257" spans="1:3" x14ac:dyDescent="0.3">
      <c r="A257" t="s">
        <v>847</v>
      </c>
      <c r="B257" t="s">
        <v>848</v>
      </c>
      <c r="C257" t="s">
        <v>849</v>
      </c>
    </row>
    <row r="258" spans="1:3" x14ac:dyDescent="0.3">
      <c r="A258" t="s">
        <v>850</v>
      </c>
      <c r="B258" t="s">
        <v>851</v>
      </c>
      <c r="C258" t="s">
        <v>852</v>
      </c>
    </row>
    <row r="259" spans="1:3" x14ac:dyDescent="0.3">
      <c r="A259" t="s">
        <v>853</v>
      </c>
      <c r="B259" t="s">
        <v>854</v>
      </c>
      <c r="C259" t="s">
        <v>855</v>
      </c>
    </row>
    <row r="260" spans="1:3" x14ac:dyDescent="0.3">
      <c r="A260" t="s">
        <v>856</v>
      </c>
      <c r="B260" t="s">
        <v>857</v>
      </c>
      <c r="C260" t="s">
        <v>858</v>
      </c>
    </row>
    <row r="261" spans="1:3" x14ac:dyDescent="0.3">
      <c r="A261" t="s">
        <v>859</v>
      </c>
      <c r="B261" t="s">
        <v>860</v>
      </c>
      <c r="C261" t="s">
        <v>861</v>
      </c>
    </row>
    <row r="262" spans="1:3" x14ac:dyDescent="0.3">
      <c r="A262" t="s">
        <v>862</v>
      </c>
      <c r="B262" t="s">
        <v>863</v>
      </c>
      <c r="C262" t="s">
        <v>864</v>
      </c>
    </row>
    <row r="263" spans="1:3" x14ac:dyDescent="0.3">
      <c r="A263" t="s">
        <v>865</v>
      </c>
      <c r="B263" t="s">
        <v>866</v>
      </c>
      <c r="C263" t="s">
        <v>867</v>
      </c>
    </row>
    <row r="264" spans="1:3" x14ac:dyDescent="0.3">
      <c r="A264" t="s">
        <v>868</v>
      </c>
      <c r="B264" t="s">
        <v>869</v>
      </c>
      <c r="C264" t="s">
        <v>870</v>
      </c>
    </row>
    <row r="265" spans="1:3" x14ac:dyDescent="0.3">
      <c r="A265" t="s">
        <v>871</v>
      </c>
      <c r="B265" t="s">
        <v>872</v>
      </c>
      <c r="C265" t="s">
        <v>873</v>
      </c>
    </row>
    <row r="266" spans="1:3" x14ac:dyDescent="0.3">
      <c r="A266" t="s">
        <v>874</v>
      </c>
      <c r="B266" t="s">
        <v>875</v>
      </c>
      <c r="C266" t="s">
        <v>876</v>
      </c>
    </row>
    <row r="267" spans="1:3" x14ac:dyDescent="0.3">
      <c r="A267" t="s">
        <v>877</v>
      </c>
      <c r="B267" t="s">
        <v>878</v>
      </c>
      <c r="C267" t="s">
        <v>879</v>
      </c>
    </row>
    <row r="268" spans="1:3" x14ac:dyDescent="0.3">
      <c r="A268" t="s">
        <v>880</v>
      </c>
      <c r="B268" t="s">
        <v>881</v>
      </c>
      <c r="C268" t="s">
        <v>882</v>
      </c>
    </row>
    <row r="269" spans="1:3" x14ac:dyDescent="0.3">
      <c r="A269" t="s">
        <v>883</v>
      </c>
      <c r="B269" t="s">
        <v>884</v>
      </c>
      <c r="C269" t="s">
        <v>885</v>
      </c>
    </row>
    <row r="270" spans="1:3" x14ac:dyDescent="0.3">
      <c r="A270" t="s">
        <v>886</v>
      </c>
      <c r="B270" t="s">
        <v>887</v>
      </c>
      <c r="C270" t="s">
        <v>888</v>
      </c>
    </row>
    <row r="271" spans="1:3" x14ac:dyDescent="0.3">
      <c r="A271" t="s">
        <v>889</v>
      </c>
      <c r="B271" t="s">
        <v>890</v>
      </c>
      <c r="C271" t="s">
        <v>891</v>
      </c>
    </row>
    <row r="272" spans="1:3" x14ac:dyDescent="0.3">
      <c r="A272" t="s">
        <v>892</v>
      </c>
      <c r="B272" t="s">
        <v>893</v>
      </c>
      <c r="C272" t="s">
        <v>894</v>
      </c>
    </row>
    <row r="273" spans="1:3" x14ac:dyDescent="0.3">
      <c r="A273" t="s">
        <v>895</v>
      </c>
      <c r="B273" t="s">
        <v>896</v>
      </c>
      <c r="C273" t="s">
        <v>897</v>
      </c>
    </row>
    <row r="274" spans="1:3" x14ac:dyDescent="0.3">
      <c r="A274" t="s">
        <v>898</v>
      </c>
      <c r="B274" t="s">
        <v>899</v>
      </c>
      <c r="C274" t="s">
        <v>900</v>
      </c>
    </row>
    <row r="275" spans="1:3" x14ac:dyDescent="0.3">
      <c r="A275" t="s">
        <v>901</v>
      </c>
      <c r="B275" t="s">
        <v>902</v>
      </c>
      <c r="C275" t="s">
        <v>903</v>
      </c>
    </row>
    <row r="276" spans="1:3" x14ac:dyDescent="0.3">
      <c r="A276" t="s">
        <v>904</v>
      </c>
      <c r="B276" t="s">
        <v>905</v>
      </c>
      <c r="C276" t="s">
        <v>906</v>
      </c>
    </row>
    <row r="277" spans="1:3" x14ac:dyDescent="0.3">
      <c r="A277" t="s">
        <v>907</v>
      </c>
      <c r="B277" t="s">
        <v>908</v>
      </c>
      <c r="C277" t="s">
        <v>909</v>
      </c>
    </row>
    <row r="278" spans="1:3" x14ac:dyDescent="0.3">
      <c r="A278" t="s">
        <v>910</v>
      </c>
      <c r="B278" t="s">
        <v>911</v>
      </c>
      <c r="C278" t="s">
        <v>912</v>
      </c>
    </row>
    <row r="279" spans="1:3" x14ac:dyDescent="0.3">
      <c r="A279" t="s">
        <v>913</v>
      </c>
      <c r="B279" t="s">
        <v>914</v>
      </c>
      <c r="C279" t="s">
        <v>915</v>
      </c>
    </row>
    <row r="280" spans="1:3" x14ac:dyDescent="0.3">
      <c r="A280" t="s">
        <v>916</v>
      </c>
      <c r="B280" t="s">
        <v>917</v>
      </c>
      <c r="C280" t="s">
        <v>918</v>
      </c>
    </row>
    <row r="281" spans="1:3" x14ac:dyDescent="0.3">
      <c r="A281" t="s">
        <v>919</v>
      </c>
      <c r="B281" t="s">
        <v>920</v>
      </c>
      <c r="C281" t="s">
        <v>921</v>
      </c>
    </row>
    <row r="282" spans="1:3" x14ac:dyDescent="0.3">
      <c r="A282" t="s">
        <v>922</v>
      </c>
      <c r="B282" t="s">
        <v>923</v>
      </c>
      <c r="C282" t="s">
        <v>924</v>
      </c>
    </row>
    <row r="283" spans="1:3" x14ac:dyDescent="0.3">
      <c r="A283" t="s">
        <v>925</v>
      </c>
      <c r="B283" t="s">
        <v>926</v>
      </c>
      <c r="C283" t="s">
        <v>927</v>
      </c>
    </row>
    <row r="284" spans="1:3" x14ac:dyDescent="0.3">
      <c r="A284" t="s">
        <v>928</v>
      </c>
      <c r="B284" t="s">
        <v>929</v>
      </c>
      <c r="C284" t="s">
        <v>930</v>
      </c>
    </row>
    <row r="285" spans="1:3" x14ac:dyDescent="0.3">
      <c r="A285" t="s">
        <v>931</v>
      </c>
      <c r="B285" t="s">
        <v>932</v>
      </c>
      <c r="C285" t="s">
        <v>933</v>
      </c>
    </row>
    <row r="286" spans="1:3" x14ac:dyDescent="0.3">
      <c r="A286" t="s">
        <v>934</v>
      </c>
      <c r="B286" t="s">
        <v>935</v>
      </c>
      <c r="C286" t="s">
        <v>936</v>
      </c>
    </row>
    <row r="287" spans="1:3" x14ac:dyDescent="0.3">
      <c r="A287" t="s">
        <v>937</v>
      </c>
      <c r="B287" t="s">
        <v>938</v>
      </c>
      <c r="C287" t="s">
        <v>939</v>
      </c>
    </row>
    <row r="288" spans="1:3" x14ac:dyDescent="0.3">
      <c r="A288" t="s">
        <v>940</v>
      </c>
      <c r="B288" t="s">
        <v>941</v>
      </c>
      <c r="C288" t="s">
        <v>942</v>
      </c>
    </row>
    <row r="289" spans="1:3" x14ac:dyDescent="0.3">
      <c r="A289" t="s">
        <v>943</v>
      </c>
      <c r="B289" t="s">
        <v>944</v>
      </c>
      <c r="C289" t="s">
        <v>945</v>
      </c>
    </row>
    <row r="290" spans="1:3" x14ac:dyDescent="0.3">
      <c r="A290" t="s">
        <v>946</v>
      </c>
      <c r="B290" t="s">
        <v>947</v>
      </c>
      <c r="C290" t="s">
        <v>948</v>
      </c>
    </row>
    <row r="291" spans="1:3" x14ac:dyDescent="0.3">
      <c r="A291" t="s">
        <v>949</v>
      </c>
      <c r="B291" t="s">
        <v>950</v>
      </c>
      <c r="C291" t="s">
        <v>951</v>
      </c>
    </row>
    <row r="292" spans="1:3" x14ac:dyDescent="0.3">
      <c r="A292" t="s">
        <v>952</v>
      </c>
      <c r="B292" t="s">
        <v>953</v>
      </c>
      <c r="C292" t="s">
        <v>954</v>
      </c>
    </row>
    <row r="293" spans="1:3" x14ac:dyDescent="0.3">
      <c r="A293" t="s">
        <v>955</v>
      </c>
      <c r="B293" t="s">
        <v>956</v>
      </c>
      <c r="C293" t="s">
        <v>957</v>
      </c>
    </row>
    <row r="294" spans="1:3" x14ac:dyDescent="0.3">
      <c r="A294" t="s">
        <v>958</v>
      </c>
      <c r="B294" t="s">
        <v>959</v>
      </c>
      <c r="C294" t="s">
        <v>960</v>
      </c>
    </row>
    <row r="295" spans="1:3" x14ac:dyDescent="0.3">
      <c r="A295" t="s">
        <v>961</v>
      </c>
      <c r="B295" t="s">
        <v>962</v>
      </c>
      <c r="C295" t="s">
        <v>963</v>
      </c>
    </row>
    <row r="296" spans="1:3" x14ac:dyDescent="0.3">
      <c r="A296" t="s">
        <v>964</v>
      </c>
      <c r="B296" t="s">
        <v>965</v>
      </c>
      <c r="C296" t="s">
        <v>966</v>
      </c>
    </row>
    <row r="297" spans="1:3" x14ac:dyDescent="0.3">
      <c r="A297" t="s">
        <v>967</v>
      </c>
      <c r="B297" t="s">
        <v>968</v>
      </c>
      <c r="C297" t="s">
        <v>969</v>
      </c>
    </row>
    <row r="298" spans="1:3" x14ac:dyDescent="0.3">
      <c r="A298" t="s">
        <v>970</v>
      </c>
      <c r="B298" t="s">
        <v>971</v>
      </c>
      <c r="C298" t="s">
        <v>972</v>
      </c>
    </row>
    <row r="299" spans="1:3" x14ac:dyDescent="0.3">
      <c r="A299" t="s">
        <v>973</v>
      </c>
      <c r="B299" t="s">
        <v>974</v>
      </c>
      <c r="C299" t="s">
        <v>975</v>
      </c>
    </row>
    <row r="300" spans="1:3" x14ac:dyDescent="0.3">
      <c r="A300" t="s">
        <v>976</v>
      </c>
      <c r="B300" t="s">
        <v>977</v>
      </c>
      <c r="C300" t="s">
        <v>978</v>
      </c>
    </row>
    <row r="301" spans="1:3" x14ac:dyDescent="0.3">
      <c r="A301" t="s">
        <v>979</v>
      </c>
      <c r="B301" t="s">
        <v>980</v>
      </c>
      <c r="C301" t="s">
        <v>981</v>
      </c>
    </row>
    <row r="302" spans="1:3" x14ac:dyDescent="0.3">
      <c r="A302" t="s">
        <v>982</v>
      </c>
      <c r="B302" t="s">
        <v>983</v>
      </c>
      <c r="C302" t="s">
        <v>984</v>
      </c>
    </row>
    <row r="303" spans="1:3" x14ac:dyDescent="0.3">
      <c r="A303" t="s">
        <v>985</v>
      </c>
      <c r="B303" t="s">
        <v>986</v>
      </c>
      <c r="C303" t="s">
        <v>987</v>
      </c>
    </row>
    <row r="304" spans="1:3" x14ac:dyDescent="0.3">
      <c r="A304" t="s">
        <v>988</v>
      </c>
      <c r="B304" t="s">
        <v>989</v>
      </c>
      <c r="C304" t="s">
        <v>990</v>
      </c>
    </row>
    <row r="305" spans="1:3" x14ac:dyDescent="0.3">
      <c r="A305" t="s">
        <v>991</v>
      </c>
      <c r="B305" t="s">
        <v>992</v>
      </c>
      <c r="C305" t="s">
        <v>993</v>
      </c>
    </row>
    <row r="306" spans="1:3" x14ac:dyDescent="0.3">
      <c r="A306" t="s">
        <v>994</v>
      </c>
      <c r="B306" t="s">
        <v>995</v>
      </c>
      <c r="C306" t="s">
        <v>996</v>
      </c>
    </row>
    <row r="307" spans="1:3" x14ac:dyDescent="0.3">
      <c r="A307" t="s">
        <v>997</v>
      </c>
      <c r="B307" t="s">
        <v>998</v>
      </c>
      <c r="C307" t="s">
        <v>999</v>
      </c>
    </row>
    <row r="308" spans="1:3" x14ac:dyDescent="0.3">
      <c r="A308" t="s">
        <v>1000</v>
      </c>
      <c r="B308" t="s">
        <v>1001</v>
      </c>
      <c r="C308" t="s">
        <v>1002</v>
      </c>
    </row>
    <row r="309" spans="1:3" x14ac:dyDescent="0.3">
      <c r="A309" t="s">
        <v>1003</v>
      </c>
      <c r="B309" t="s">
        <v>1004</v>
      </c>
      <c r="C309" t="s">
        <v>1005</v>
      </c>
    </row>
    <row r="310" spans="1:3" x14ac:dyDescent="0.3">
      <c r="A310" t="s">
        <v>1006</v>
      </c>
      <c r="B310" t="s">
        <v>1007</v>
      </c>
      <c r="C310" t="s">
        <v>1008</v>
      </c>
    </row>
    <row r="311" spans="1:3" x14ac:dyDescent="0.3">
      <c r="A311" t="s">
        <v>1009</v>
      </c>
      <c r="B311" t="s">
        <v>1010</v>
      </c>
      <c r="C311" t="s">
        <v>1011</v>
      </c>
    </row>
    <row r="312" spans="1:3" x14ac:dyDescent="0.3">
      <c r="A312" t="s">
        <v>1012</v>
      </c>
      <c r="B312" t="s">
        <v>1013</v>
      </c>
      <c r="C312" t="s">
        <v>1014</v>
      </c>
    </row>
    <row r="313" spans="1:3" x14ac:dyDescent="0.3">
      <c r="A313" t="s">
        <v>1015</v>
      </c>
      <c r="B313" t="s">
        <v>1016</v>
      </c>
      <c r="C313" t="s">
        <v>1017</v>
      </c>
    </row>
    <row r="314" spans="1:3" x14ac:dyDescent="0.3">
      <c r="A314" t="s">
        <v>1018</v>
      </c>
      <c r="B314" t="s">
        <v>1019</v>
      </c>
      <c r="C314" t="s">
        <v>1020</v>
      </c>
    </row>
    <row r="315" spans="1:3" x14ac:dyDescent="0.3">
      <c r="A315" t="s">
        <v>1021</v>
      </c>
      <c r="B315" t="s">
        <v>1022</v>
      </c>
      <c r="C315" t="s">
        <v>1023</v>
      </c>
    </row>
    <row r="316" spans="1:3" x14ac:dyDescent="0.3">
      <c r="A316" t="s">
        <v>1024</v>
      </c>
      <c r="B316" t="s">
        <v>1025</v>
      </c>
      <c r="C316" t="s">
        <v>1026</v>
      </c>
    </row>
    <row r="317" spans="1:3" x14ac:dyDescent="0.3">
      <c r="A317" t="s">
        <v>1027</v>
      </c>
      <c r="B317" t="s">
        <v>1028</v>
      </c>
      <c r="C317" t="s">
        <v>1029</v>
      </c>
    </row>
    <row r="318" spans="1:3" x14ac:dyDescent="0.3">
      <c r="A318" t="s">
        <v>1030</v>
      </c>
      <c r="B318" t="s">
        <v>1031</v>
      </c>
      <c r="C318" t="s">
        <v>1032</v>
      </c>
    </row>
    <row r="319" spans="1:3" x14ac:dyDescent="0.3">
      <c r="A319" t="s">
        <v>1033</v>
      </c>
      <c r="B319" t="s">
        <v>1034</v>
      </c>
      <c r="C319" t="s">
        <v>1035</v>
      </c>
    </row>
    <row r="320" spans="1:3" x14ac:dyDescent="0.3">
      <c r="A320" t="s">
        <v>1036</v>
      </c>
      <c r="B320" t="s">
        <v>1037</v>
      </c>
      <c r="C320" t="s">
        <v>1038</v>
      </c>
    </row>
    <row r="321" spans="1:3" x14ac:dyDescent="0.3">
      <c r="A321" t="s">
        <v>1039</v>
      </c>
      <c r="B321" t="s">
        <v>1040</v>
      </c>
      <c r="C321" t="s">
        <v>1041</v>
      </c>
    </row>
    <row r="322" spans="1:3" x14ac:dyDescent="0.3">
      <c r="A322" t="s">
        <v>1042</v>
      </c>
      <c r="B322" t="s">
        <v>1043</v>
      </c>
      <c r="C322" t="s">
        <v>1044</v>
      </c>
    </row>
    <row r="323" spans="1:3" x14ac:dyDescent="0.3">
      <c r="A323" t="s">
        <v>1045</v>
      </c>
      <c r="B323" t="s">
        <v>1046</v>
      </c>
      <c r="C323" t="s">
        <v>1047</v>
      </c>
    </row>
    <row r="324" spans="1:3" x14ac:dyDescent="0.3">
      <c r="A324" t="s">
        <v>1048</v>
      </c>
      <c r="B324" t="s">
        <v>1049</v>
      </c>
      <c r="C324" t="s">
        <v>1050</v>
      </c>
    </row>
    <row r="325" spans="1:3" x14ac:dyDescent="0.3">
      <c r="A325" t="s">
        <v>1051</v>
      </c>
      <c r="B325" t="s">
        <v>1052</v>
      </c>
      <c r="C325" t="s">
        <v>1053</v>
      </c>
    </row>
    <row r="326" spans="1:3" x14ac:dyDescent="0.3">
      <c r="A326" t="s">
        <v>1054</v>
      </c>
      <c r="B326" t="s">
        <v>1055</v>
      </c>
      <c r="C326" t="s">
        <v>1056</v>
      </c>
    </row>
    <row r="327" spans="1:3" x14ac:dyDescent="0.3">
      <c r="A327" t="s">
        <v>1057</v>
      </c>
      <c r="B327" t="s">
        <v>1058</v>
      </c>
      <c r="C327" t="s">
        <v>1059</v>
      </c>
    </row>
    <row r="328" spans="1:3" x14ac:dyDescent="0.3">
      <c r="A328" t="s">
        <v>1060</v>
      </c>
      <c r="B328" t="s">
        <v>1061</v>
      </c>
      <c r="C328" t="s">
        <v>1062</v>
      </c>
    </row>
    <row r="329" spans="1:3" x14ac:dyDescent="0.3">
      <c r="A329" t="s">
        <v>1063</v>
      </c>
      <c r="B329" t="s">
        <v>1064</v>
      </c>
      <c r="C329" t="s">
        <v>1065</v>
      </c>
    </row>
    <row r="330" spans="1:3" x14ac:dyDescent="0.3">
      <c r="A330" t="s">
        <v>1066</v>
      </c>
      <c r="B330" t="s">
        <v>1067</v>
      </c>
      <c r="C330" t="s">
        <v>1068</v>
      </c>
    </row>
    <row r="331" spans="1:3" x14ac:dyDescent="0.3">
      <c r="A331" t="s">
        <v>1069</v>
      </c>
      <c r="B331" t="s">
        <v>1070</v>
      </c>
      <c r="C331" t="s">
        <v>1071</v>
      </c>
    </row>
    <row r="332" spans="1:3" x14ac:dyDescent="0.3">
      <c r="A332" t="s">
        <v>1072</v>
      </c>
      <c r="B332" t="s">
        <v>1073</v>
      </c>
      <c r="C332" t="s">
        <v>1074</v>
      </c>
    </row>
    <row r="333" spans="1:3" x14ac:dyDescent="0.3">
      <c r="A333" t="s">
        <v>1075</v>
      </c>
      <c r="B333" t="s">
        <v>1076</v>
      </c>
      <c r="C333" t="s">
        <v>1077</v>
      </c>
    </row>
    <row r="334" spans="1:3" x14ac:dyDescent="0.3">
      <c r="A334" t="s">
        <v>1078</v>
      </c>
      <c r="B334" t="s">
        <v>1079</v>
      </c>
      <c r="C334" t="s">
        <v>1080</v>
      </c>
    </row>
    <row r="335" spans="1:3" x14ac:dyDescent="0.3">
      <c r="A335" t="s">
        <v>1081</v>
      </c>
      <c r="B335" t="s">
        <v>1082</v>
      </c>
      <c r="C335" t="s">
        <v>1083</v>
      </c>
    </row>
    <row r="336" spans="1:3" x14ac:dyDescent="0.3">
      <c r="A336" t="s">
        <v>1084</v>
      </c>
      <c r="B336" t="s">
        <v>1085</v>
      </c>
      <c r="C336" t="s">
        <v>1086</v>
      </c>
    </row>
    <row r="337" spans="1:3" x14ac:dyDescent="0.3">
      <c r="A337" t="s">
        <v>1087</v>
      </c>
      <c r="B337" t="s">
        <v>1088</v>
      </c>
      <c r="C337" t="s">
        <v>1089</v>
      </c>
    </row>
    <row r="338" spans="1:3" x14ac:dyDescent="0.3">
      <c r="A338" t="s">
        <v>1090</v>
      </c>
      <c r="B338" t="s">
        <v>1091</v>
      </c>
      <c r="C338" t="s">
        <v>1092</v>
      </c>
    </row>
    <row r="339" spans="1:3" x14ac:dyDescent="0.3">
      <c r="A339" t="s">
        <v>1093</v>
      </c>
      <c r="B339" t="s">
        <v>1094</v>
      </c>
      <c r="C339" t="s">
        <v>1095</v>
      </c>
    </row>
    <row r="340" spans="1:3" x14ac:dyDescent="0.3">
      <c r="A340" t="s">
        <v>1096</v>
      </c>
      <c r="B340" t="s">
        <v>1097</v>
      </c>
      <c r="C340" t="s">
        <v>1098</v>
      </c>
    </row>
    <row r="341" spans="1:3" x14ac:dyDescent="0.3">
      <c r="A341" t="s">
        <v>1099</v>
      </c>
      <c r="B341" t="s">
        <v>1100</v>
      </c>
      <c r="C341" t="s">
        <v>1101</v>
      </c>
    </row>
    <row r="342" spans="1:3" x14ac:dyDescent="0.3">
      <c r="A342" t="s">
        <v>1102</v>
      </c>
      <c r="B342" t="s">
        <v>1103</v>
      </c>
      <c r="C342" t="s">
        <v>1104</v>
      </c>
    </row>
    <row r="343" spans="1:3" x14ac:dyDescent="0.3">
      <c r="A343" t="s">
        <v>1105</v>
      </c>
      <c r="B343" t="s">
        <v>1106</v>
      </c>
      <c r="C343" t="s">
        <v>1107</v>
      </c>
    </row>
    <row r="344" spans="1:3" x14ac:dyDescent="0.3">
      <c r="A344" t="s">
        <v>1108</v>
      </c>
      <c r="B344" t="s">
        <v>1109</v>
      </c>
      <c r="C344" t="s">
        <v>1110</v>
      </c>
    </row>
    <row r="345" spans="1:3" x14ac:dyDescent="0.3">
      <c r="A345" t="s">
        <v>1111</v>
      </c>
      <c r="B345" t="s">
        <v>1112</v>
      </c>
      <c r="C345" t="s">
        <v>1113</v>
      </c>
    </row>
    <row r="346" spans="1:3" x14ac:dyDescent="0.3">
      <c r="A346" t="s">
        <v>1114</v>
      </c>
      <c r="B346" t="s">
        <v>1115</v>
      </c>
      <c r="C346" t="s">
        <v>1116</v>
      </c>
    </row>
    <row r="347" spans="1:3" x14ac:dyDescent="0.3">
      <c r="A347" t="s">
        <v>1117</v>
      </c>
      <c r="B347" t="s">
        <v>1118</v>
      </c>
      <c r="C347" t="s">
        <v>1119</v>
      </c>
    </row>
    <row r="348" spans="1:3" x14ac:dyDescent="0.3">
      <c r="A348" t="s">
        <v>1120</v>
      </c>
      <c r="B348" t="s">
        <v>1121</v>
      </c>
      <c r="C348" t="s">
        <v>1122</v>
      </c>
    </row>
    <row r="349" spans="1:3" x14ac:dyDescent="0.3">
      <c r="A349" t="s">
        <v>1123</v>
      </c>
      <c r="B349" t="s">
        <v>1124</v>
      </c>
      <c r="C349" t="s">
        <v>1125</v>
      </c>
    </row>
    <row r="350" spans="1:3" x14ac:dyDescent="0.3">
      <c r="A350" t="s">
        <v>1126</v>
      </c>
      <c r="B350" t="s">
        <v>1127</v>
      </c>
      <c r="C350" t="s">
        <v>1128</v>
      </c>
    </row>
    <row r="351" spans="1:3" x14ac:dyDescent="0.3">
      <c r="A351" t="s">
        <v>1129</v>
      </c>
      <c r="B351" t="s">
        <v>1130</v>
      </c>
      <c r="C351" t="s">
        <v>1131</v>
      </c>
    </row>
    <row r="352" spans="1:3" x14ac:dyDescent="0.3">
      <c r="A352" t="s">
        <v>1132</v>
      </c>
      <c r="B352" t="s">
        <v>1133</v>
      </c>
      <c r="C352" t="s">
        <v>1134</v>
      </c>
    </row>
    <row r="353" spans="1:3" x14ac:dyDescent="0.3">
      <c r="A353" t="s">
        <v>1135</v>
      </c>
      <c r="B353" t="s">
        <v>1136</v>
      </c>
      <c r="C353" t="s">
        <v>1137</v>
      </c>
    </row>
    <row r="354" spans="1:3" x14ac:dyDescent="0.3">
      <c r="A354" t="s">
        <v>1138</v>
      </c>
      <c r="B354" t="s">
        <v>1139</v>
      </c>
      <c r="C354" t="s">
        <v>1140</v>
      </c>
    </row>
    <row r="355" spans="1:3" x14ac:dyDescent="0.3">
      <c r="A355" t="s">
        <v>1141</v>
      </c>
      <c r="B355" t="s">
        <v>1142</v>
      </c>
      <c r="C355" t="s">
        <v>1143</v>
      </c>
    </row>
    <row r="356" spans="1:3" x14ac:dyDescent="0.3">
      <c r="A356" t="s">
        <v>1144</v>
      </c>
      <c r="B356" t="s">
        <v>1145</v>
      </c>
      <c r="C356" t="s">
        <v>1146</v>
      </c>
    </row>
    <row r="357" spans="1:3" x14ac:dyDescent="0.3">
      <c r="A357" t="s">
        <v>1147</v>
      </c>
      <c r="B357" t="s">
        <v>1148</v>
      </c>
      <c r="C357" t="s">
        <v>1149</v>
      </c>
    </row>
    <row r="358" spans="1:3" x14ac:dyDescent="0.3">
      <c r="A358" t="s">
        <v>1150</v>
      </c>
      <c r="B358" t="s">
        <v>1151</v>
      </c>
      <c r="C358" t="s">
        <v>1152</v>
      </c>
    </row>
    <row r="359" spans="1:3" x14ac:dyDescent="0.3">
      <c r="A359" t="s">
        <v>1153</v>
      </c>
      <c r="B359" t="s">
        <v>1154</v>
      </c>
      <c r="C359" t="s">
        <v>1155</v>
      </c>
    </row>
    <row r="360" spans="1:3" x14ac:dyDescent="0.3">
      <c r="A360" t="s">
        <v>1156</v>
      </c>
      <c r="B360" t="s">
        <v>1157</v>
      </c>
      <c r="C360" t="s">
        <v>1158</v>
      </c>
    </row>
    <row r="361" spans="1:3" x14ac:dyDescent="0.3">
      <c r="A361" t="s">
        <v>1159</v>
      </c>
      <c r="B361" t="s">
        <v>1160</v>
      </c>
      <c r="C361" t="s">
        <v>1161</v>
      </c>
    </row>
    <row r="362" spans="1:3" x14ac:dyDescent="0.3">
      <c r="A362" t="s">
        <v>1162</v>
      </c>
      <c r="B362" t="s">
        <v>1163</v>
      </c>
      <c r="C362" t="s">
        <v>1164</v>
      </c>
    </row>
    <row r="363" spans="1:3" x14ac:dyDescent="0.3">
      <c r="A363" t="s">
        <v>1165</v>
      </c>
      <c r="B363" t="s">
        <v>1166</v>
      </c>
      <c r="C363" t="s">
        <v>1167</v>
      </c>
    </row>
    <row r="364" spans="1:3" x14ac:dyDescent="0.3">
      <c r="A364" t="s">
        <v>1168</v>
      </c>
      <c r="B364" t="s">
        <v>1169</v>
      </c>
      <c r="C364" t="s">
        <v>1170</v>
      </c>
    </row>
    <row r="365" spans="1:3" x14ac:dyDescent="0.3">
      <c r="A365" t="s">
        <v>1171</v>
      </c>
      <c r="B365" t="s">
        <v>1172</v>
      </c>
      <c r="C365" t="s">
        <v>1173</v>
      </c>
    </row>
    <row r="366" spans="1:3" x14ac:dyDescent="0.3">
      <c r="A366" t="s">
        <v>1174</v>
      </c>
      <c r="B366" t="s">
        <v>1175</v>
      </c>
      <c r="C366" t="s">
        <v>1176</v>
      </c>
    </row>
    <row r="367" spans="1:3" x14ac:dyDescent="0.3">
      <c r="A367" t="s">
        <v>1177</v>
      </c>
      <c r="B367" t="s">
        <v>1178</v>
      </c>
      <c r="C367" t="s">
        <v>1179</v>
      </c>
    </row>
    <row r="368" spans="1:3" x14ac:dyDescent="0.3">
      <c r="A368" t="s">
        <v>1180</v>
      </c>
      <c r="B368" t="s">
        <v>1181</v>
      </c>
      <c r="C368" t="s">
        <v>1182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5CF6-60A2-4F53-B409-B5BF67E08388}">
  <dimension ref="A1:AN674"/>
  <sheetViews>
    <sheetView topLeftCell="AF1" workbookViewId="0">
      <selection activeCell="AO29" sqref="AO29"/>
    </sheetView>
  </sheetViews>
  <sheetFormatPr defaultRowHeight="14.4" x14ac:dyDescent="0.3"/>
  <sheetData>
    <row r="1" spans="1:40" x14ac:dyDescent="0.3">
      <c r="A1" t="s">
        <v>62</v>
      </c>
      <c r="N1" t="s">
        <v>65</v>
      </c>
    </row>
    <row r="2" spans="1:40" x14ac:dyDescent="0.3">
      <c r="A2" t="s">
        <v>61</v>
      </c>
      <c r="N2" t="s">
        <v>61</v>
      </c>
    </row>
    <row r="3" spans="1:40" x14ac:dyDescent="0.3">
      <c r="A3" t="s">
        <v>60</v>
      </c>
      <c r="N3" t="s">
        <v>66</v>
      </c>
    </row>
    <row r="4" spans="1:40" x14ac:dyDescent="0.3">
      <c r="A4" t="s">
        <v>59</v>
      </c>
      <c r="N4" t="s">
        <v>67</v>
      </c>
    </row>
    <row r="6" spans="1:40" x14ac:dyDescent="0.3">
      <c r="J6" t="s">
        <v>64</v>
      </c>
      <c r="K6" t="s">
        <v>63</v>
      </c>
      <c r="W6" t="s">
        <v>64</v>
      </c>
      <c r="X6" t="s">
        <v>63</v>
      </c>
    </row>
    <row r="7" spans="1:40" x14ac:dyDescent="0.3">
      <c r="A7" t="s">
        <v>58</v>
      </c>
      <c r="B7" t="s">
        <v>57</v>
      </c>
      <c r="C7" t="s">
        <v>56</v>
      </c>
      <c r="J7">
        <f>MEDIAN(J10:J674)</f>
        <v>4.1691031970619262E-2</v>
      </c>
      <c r="K7">
        <f>MEDIAN(K10:K674)</f>
        <v>2.5014619182371556</v>
      </c>
      <c r="N7" t="s">
        <v>58</v>
      </c>
      <c r="O7" t="s">
        <v>57</v>
      </c>
      <c r="P7" t="s">
        <v>56</v>
      </c>
      <c r="W7">
        <f>MEDIAN(W10:W674)</f>
        <v>4.1691012016853157E-2</v>
      </c>
      <c r="X7">
        <f>MEDIAN(X10:X674)</f>
        <v>2.5014607210111892</v>
      </c>
    </row>
    <row r="8" spans="1:40" x14ac:dyDescent="0.3">
      <c r="A8" t="s">
        <v>55</v>
      </c>
      <c r="B8" t="s">
        <v>54</v>
      </c>
      <c r="C8" t="s">
        <v>53</v>
      </c>
      <c r="N8" t="s">
        <v>55</v>
      </c>
      <c r="O8" t="s">
        <v>54</v>
      </c>
      <c r="P8" t="s">
        <v>53</v>
      </c>
    </row>
    <row r="9" spans="1:40" x14ac:dyDescent="0.3">
      <c r="A9">
        <v>4.2286610550945599E-3</v>
      </c>
      <c r="B9">
        <v>1.65928134918213E-2</v>
      </c>
      <c r="C9">
        <v>0.116999998688698</v>
      </c>
      <c r="N9">
        <v>4.2882193156401601E-3</v>
      </c>
      <c r="O9">
        <v>-6.8958282470703101E-3</v>
      </c>
      <c r="P9">
        <v>0.116999998688698</v>
      </c>
      <c r="AG9">
        <f t="shared" ref="AG9:AH9" si="0">B9</f>
        <v>1.65928134918213E-2</v>
      </c>
      <c r="AH9">
        <f t="shared" si="0"/>
        <v>0.116999998688698</v>
      </c>
      <c r="AM9">
        <f>O9</f>
        <v>-6.8958282470703101E-3</v>
      </c>
      <c r="AN9">
        <f>P9</f>
        <v>0.116999998688698</v>
      </c>
    </row>
    <row r="10" spans="1:40" x14ac:dyDescent="0.3">
      <c r="A10">
        <v>8.3977629401488195E-3</v>
      </c>
      <c r="B10">
        <v>2.6136690139770501E-2</v>
      </c>
      <c r="C10">
        <v>0.216999992728233</v>
      </c>
      <c r="F10">
        <f t="shared" ref="F10:F73" si="1">A10-A9</f>
        <v>4.1691018850542596E-3</v>
      </c>
      <c r="G10">
        <f t="shared" ref="G10:G73" si="2">C10-C9</f>
        <v>9.9999994039535009E-2</v>
      </c>
      <c r="H10">
        <f t="shared" ref="H10:H73" si="3">G10/60</f>
        <v>1.6666665673255835E-3</v>
      </c>
      <c r="J10">
        <f t="shared" ref="J10:J73" si="4">F10/G10</f>
        <v>4.1691021335521328E-2</v>
      </c>
      <c r="K10">
        <f t="shared" ref="K10:K73" si="5">F10/H10</f>
        <v>2.5014612801312799</v>
      </c>
      <c r="N10">
        <v>8.3382046796032193E-3</v>
      </c>
      <c r="O10">
        <v>-1.9427907466888399E-3</v>
      </c>
      <c r="P10">
        <v>0.216999992728233</v>
      </c>
      <c r="S10">
        <f t="shared" ref="S10:S73" si="6">N10-N9</f>
        <v>4.0499853639630592E-3</v>
      </c>
      <c r="T10">
        <f t="shared" ref="T10:T73" si="7">P10-P9</f>
        <v>9.9999994039535009E-2</v>
      </c>
      <c r="U10">
        <f t="shared" ref="U10:U73" si="8">T10/60</f>
        <v>1.6666665673255835E-3</v>
      </c>
      <c r="W10">
        <f t="shared" ref="W10:W73" si="9">S10/T10</f>
        <v>4.0499856053610332E-2</v>
      </c>
      <c r="X10">
        <f t="shared" ref="X10:X73" si="10">S10/U10</f>
        <v>2.4299913632166201</v>
      </c>
      <c r="AG10">
        <f t="shared" ref="AG10:AH10" si="11">B18</f>
        <v>0.100557548522949</v>
      </c>
      <c r="AH10">
        <f t="shared" si="11"/>
        <v>1.01699995994568</v>
      </c>
      <c r="AM10">
        <f>O18</f>
        <v>3.6121559143066397E-2</v>
      </c>
      <c r="AN10">
        <f>P18</f>
        <v>1.01699995994568</v>
      </c>
    </row>
    <row r="11" spans="1:40" x14ac:dyDescent="0.3">
      <c r="A11">
        <v>1.2507306564657501E-2</v>
      </c>
      <c r="B11">
        <v>3.5414459228515598E-2</v>
      </c>
      <c r="C11">
        <v>0.31700000166893</v>
      </c>
      <c r="F11">
        <f t="shared" si="1"/>
        <v>4.1095436245086811E-3</v>
      </c>
      <c r="G11">
        <f t="shared" si="2"/>
        <v>0.10000000894069699</v>
      </c>
      <c r="H11">
        <f t="shared" si="3"/>
        <v>1.6666668156782832E-3</v>
      </c>
      <c r="J11">
        <f t="shared" si="4"/>
        <v>4.1095432570868708E-2</v>
      </c>
      <c r="K11">
        <f t="shared" si="5"/>
        <v>2.4657259542521226</v>
      </c>
      <c r="N11">
        <v>1.2507306564657501E-2</v>
      </c>
      <c r="O11">
        <v>2.8633465766906702E-3</v>
      </c>
      <c r="P11">
        <v>0.31700000166893</v>
      </c>
      <c r="S11">
        <f t="shared" si="6"/>
        <v>4.1691018850542813E-3</v>
      </c>
      <c r="T11">
        <f t="shared" si="7"/>
        <v>0.10000000894069699</v>
      </c>
      <c r="U11">
        <f t="shared" si="8"/>
        <v>1.6666668156782832E-3</v>
      </c>
      <c r="W11">
        <f t="shared" si="9"/>
        <v>4.1691015123075478E-2</v>
      </c>
      <c r="X11">
        <f t="shared" si="10"/>
        <v>2.5014609073845286</v>
      </c>
      <c r="AG11">
        <f t="shared" ref="AG11:AH11" si="12">B28</f>
        <v>0.19080206298828101</v>
      </c>
      <c r="AH11">
        <f t="shared" si="12"/>
        <v>2.01699995994568</v>
      </c>
      <c r="AM11">
        <f>O28</f>
        <v>8.3157020568847703E-2</v>
      </c>
      <c r="AN11">
        <f>P28</f>
        <v>2.01699995994568</v>
      </c>
    </row>
    <row r="12" spans="1:40" x14ac:dyDescent="0.3">
      <c r="A12">
        <v>1.66764093592064E-2</v>
      </c>
      <c r="B12">
        <v>4.4356285095214797E-2</v>
      </c>
      <c r="C12">
        <v>0.41699999570846602</v>
      </c>
      <c r="F12">
        <f t="shared" si="1"/>
        <v>4.1691027945488998E-3</v>
      </c>
      <c r="G12">
        <f t="shared" si="2"/>
        <v>9.9999994039536022E-2</v>
      </c>
      <c r="H12">
        <f t="shared" si="3"/>
        <v>1.6666665673256004E-3</v>
      </c>
      <c r="J12">
        <f t="shared" si="4"/>
        <v>4.1691030430467846E-2</v>
      </c>
      <c r="K12">
        <f t="shared" si="5"/>
        <v>2.5014618258280708</v>
      </c>
      <c r="N12">
        <v>1.6616848370176698E-2</v>
      </c>
      <c r="O12">
        <v>7.3228263854980503E-3</v>
      </c>
      <c r="P12">
        <v>0.41699999570846602</v>
      </c>
      <c r="S12">
        <f t="shared" si="6"/>
        <v>4.1095418055191978E-3</v>
      </c>
      <c r="T12">
        <f t="shared" si="7"/>
        <v>9.9999994039536022E-2</v>
      </c>
      <c r="U12">
        <f t="shared" si="8"/>
        <v>1.6666665673256004E-3</v>
      </c>
      <c r="W12">
        <f t="shared" si="9"/>
        <v>4.1095420504669716E-2</v>
      </c>
      <c r="X12">
        <f t="shared" si="10"/>
        <v>2.4657252302801829</v>
      </c>
      <c r="AG12">
        <f t="shared" ref="AG12:AH12" si="13">B38</f>
        <v>0.27715502929687502</v>
      </c>
      <c r="AH12">
        <f t="shared" si="13"/>
        <v>3.01699995994568</v>
      </c>
      <c r="AM12">
        <f>O38</f>
        <v>0.12993536376953099</v>
      </c>
      <c r="AN12">
        <f>P38</f>
        <v>3.01699995994568</v>
      </c>
    </row>
    <row r="13" spans="1:40" x14ac:dyDescent="0.3">
      <c r="A13">
        <v>2.0726394723169499E-2</v>
      </c>
      <c r="B13">
        <v>5.3840473175048802E-2</v>
      </c>
      <c r="C13">
        <v>0.51700001955032304</v>
      </c>
      <c r="F13">
        <f t="shared" si="1"/>
        <v>4.0499853639630982E-3</v>
      </c>
      <c r="G13">
        <f t="shared" si="2"/>
        <v>0.10000002384185702</v>
      </c>
      <c r="H13">
        <f t="shared" si="3"/>
        <v>1.6666670640309504E-3</v>
      </c>
      <c r="J13">
        <f t="shared" si="4"/>
        <v>4.0499843983716088E-2</v>
      </c>
      <c r="K13">
        <f t="shared" si="5"/>
        <v>2.4299906390229653</v>
      </c>
      <c r="N13">
        <v>2.0785952074220401E-2</v>
      </c>
      <c r="O13">
        <v>1.1775389671325701E-2</v>
      </c>
      <c r="P13">
        <v>0.51700001955032304</v>
      </c>
      <c r="S13">
        <f t="shared" si="6"/>
        <v>4.1691037040437022E-3</v>
      </c>
      <c r="T13">
        <f t="shared" si="7"/>
        <v>0.10000002384185702</v>
      </c>
      <c r="U13">
        <f t="shared" si="8"/>
        <v>1.6666670640309504E-3</v>
      </c>
      <c r="W13">
        <f t="shared" si="9"/>
        <v>4.169102710052195E-2</v>
      </c>
      <c r="X13">
        <f t="shared" si="10"/>
        <v>2.5014616260313169</v>
      </c>
      <c r="AG13">
        <f t="shared" ref="AG13:AH13" si="14">B48</f>
        <v>0.35984530639648399</v>
      </c>
      <c r="AH13">
        <f t="shared" si="14"/>
        <v>4.0170001983642596</v>
      </c>
      <c r="AM13">
        <f>O48</f>
        <v>0.17571697998046901</v>
      </c>
      <c r="AN13">
        <f>P48</f>
        <v>4.0170001983642596</v>
      </c>
    </row>
    <row r="14" spans="1:40" x14ac:dyDescent="0.3">
      <c r="A14">
        <v>2.4955052140285299E-2</v>
      </c>
      <c r="B14">
        <v>6.3004344940185503E-2</v>
      </c>
      <c r="C14">
        <v>0.61699998378753695</v>
      </c>
      <c r="F14">
        <f t="shared" si="1"/>
        <v>4.2286574171158005E-3</v>
      </c>
      <c r="G14">
        <f t="shared" si="2"/>
        <v>9.9999964237213912E-2</v>
      </c>
      <c r="H14">
        <f t="shared" si="3"/>
        <v>1.6666660706202319E-3</v>
      </c>
      <c r="J14">
        <f t="shared" si="4"/>
        <v>4.2286589294020481E-2</v>
      </c>
      <c r="K14">
        <f t="shared" si="5"/>
        <v>2.5371953576412287</v>
      </c>
      <c r="N14">
        <v>2.4895494789234401E-2</v>
      </c>
      <c r="O14">
        <v>1.7090547561645499E-2</v>
      </c>
      <c r="P14">
        <v>0.61699998378753695</v>
      </c>
      <c r="S14">
        <f t="shared" si="6"/>
        <v>4.1095427150140001E-3</v>
      </c>
      <c r="T14">
        <f t="shared" si="7"/>
        <v>9.9999964237213912E-2</v>
      </c>
      <c r="U14">
        <f t="shared" si="8"/>
        <v>1.6666660706202319E-3</v>
      </c>
      <c r="W14">
        <f t="shared" si="9"/>
        <v>4.1095441847014962E-2</v>
      </c>
      <c r="X14">
        <f t="shared" si="10"/>
        <v>2.4657265108208977</v>
      </c>
      <c r="AG14">
        <f t="shared" ref="AG14:AH14" si="15">B58</f>
        <v>0.43963137817382802</v>
      </c>
      <c r="AH14">
        <f t="shared" si="15"/>
        <v>5.0170001983642596</v>
      </c>
      <c r="AM14">
        <f>O58</f>
        <v>0.21985316467285199</v>
      </c>
      <c r="AN14">
        <f>P58</f>
        <v>5.0170001983642596</v>
      </c>
    </row>
    <row r="15" spans="1:40" x14ac:dyDescent="0.3">
      <c r="A15">
        <v>2.90050393232377E-2</v>
      </c>
      <c r="B15">
        <v>7.2311752319335898E-2</v>
      </c>
      <c r="C15">
        <v>0.71700000762939498</v>
      </c>
      <c r="F15">
        <f t="shared" si="1"/>
        <v>4.0499871829524012E-3</v>
      </c>
      <c r="G15">
        <f t="shared" si="2"/>
        <v>0.10000002384185802</v>
      </c>
      <c r="H15">
        <f t="shared" si="3"/>
        <v>1.6666670640309671E-3</v>
      </c>
      <c r="J15">
        <f t="shared" si="4"/>
        <v>4.0499862173604372E-2</v>
      </c>
      <c r="K15">
        <f t="shared" si="5"/>
        <v>2.4299917304162624</v>
      </c>
      <c r="N15">
        <v>2.9064596674288599E-2</v>
      </c>
      <c r="O15">
        <v>2.1558393478393601E-2</v>
      </c>
      <c r="P15">
        <v>0.71700000762939498</v>
      </c>
      <c r="S15">
        <f t="shared" si="6"/>
        <v>4.169101885054198E-3</v>
      </c>
      <c r="T15">
        <f t="shared" si="7"/>
        <v>0.10000002384185802</v>
      </c>
      <c r="U15">
        <f t="shared" si="8"/>
        <v>1.6666670640309671E-3</v>
      </c>
      <c r="W15">
        <f t="shared" si="9"/>
        <v>4.1691008910630829E-2</v>
      </c>
      <c r="X15">
        <f t="shared" si="10"/>
        <v>2.5014605346378498</v>
      </c>
      <c r="AG15">
        <f t="shared" ref="AG15:AH15" si="16">B68</f>
        <v>0.51731420898437497</v>
      </c>
      <c r="AH15">
        <f t="shared" si="16"/>
        <v>6.0170001983642596</v>
      </c>
      <c r="AM15">
        <f>O68</f>
        <v>0.26573959350585902</v>
      </c>
      <c r="AN15">
        <f>P68</f>
        <v>6.0170001983642596</v>
      </c>
    </row>
    <row r="16" spans="1:40" x14ac:dyDescent="0.3">
      <c r="A16">
        <v>3.3233696740353501E-2</v>
      </c>
      <c r="B16">
        <v>8.1996810913085902E-2</v>
      </c>
      <c r="C16">
        <v>0.816999971866608</v>
      </c>
      <c r="F16">
        <f t="shared" si="1"/>
        <v>4.2286574171158005E-3</v>
      </c>
      <c r="G16">
        <f t="shared" si="2"/>
        <v>9.9999964237213024E-2</v>
      </c>
      <c r="H16">
        <f t="shared" si="3"/>
        <v>1.6666660706202172E-3</v>
      </c>
      <c r="J16">
        <f t="shared" si="4"/>
        <v>4.2286589294020856E-2</v>
      </c>
      <c r="K16">
        <f t="shared" si="5"/>
        <v>2.5371953576412509</v>
      </c>
      <c r="N16">
        <v>3.3174143027281403E-2</v>
      </c>
      <c r="O16">
        <v>2.6782075881957999E-2</v>
      </c>
      <c r="P16">
        <v>0.816999971866608</v>
      </c>
      <c r="S16">
        <f t="shared" si="6"/>
        <v>4.1095463529928038E-3</v>
      </c>
      <c r="T16">
        <f t="shared" si="7"/>
        <v>9.9999964237213024E-2</v>
      </c>
      <c r="U16">
        <f t="shared" si="8"/>
        <v>1.6666660706202172E-3</v>
      </c>
      <c r="W16">
        <f t="shared" si="9"/>
        <v>4.1095478226816376E-2</v>
      </c>
      <c r="X16">
        <f t="shared" si="10"/>
        <v>2.4657286936089822</v>
      </c>
      <c r="AG16">
        <f t="shared" ref="AG16:AH16" si="17">B78</f>
        <v>0.592276550292969</v>
      </c>
      <c r="AH16">
        <f t="shared" si="17"/>
        <v>7.0170001983642596</v>
      </c>
      <c r="AM16">
        <f>O78</f>
        <v>0.31047457885742202</v>
      </c>
      <c r="AN16">
        <f>P78</f>
        <v>7.0170001983642596</v>
      </c>
    </row>
    <row r="17" spans="1:40" x14ac:dyDescent="0.3">
      <c r="A17">
        <v>3.73432412743568E-2</v>
      </c>
      <c r="B17">
        <v>9.1267532348632802E-2</v>
      </c>
      <c r="C17">
        <v>0.91699999570846602</v>
      </c>
      <c r="F17">
        <f t="shared" si="1"/>
        <v>4.1095445340032996E-3</v>
      </c>
      <c r="G17">
        <f t="shared" si="2"/>
        <v>0.10000002384185802</v>
      </c>
      <c r="H17">
        <f t="shared" si="3"/>
        <v>1.6666670640309671E-3</v>
      </c>
      <c r="J17">
        <f t="shared" si="4"/>
        <v>4.10954355421176E-2</v>
      </c>
      <c r="K17">
        <f t="shared" si="5"/>
        <v>2.4657261325270561</v>
      </c>
      <c r="N17">
        <v>3.73432412743568E-2</v>
      </c>
      <c r="O17">
        <v>3.12267761230469E-2</v>
      </c>
      <c r="P17">
        <v>0.91699999570846602</v>
      </c>
      <c r="S17">
        <f t="shared" si="6"/>
        <v>4.1690982470753979E-3</v>
      </c>
      <c r="T17">
        <f t="shared" si="7"/>
        <v>0.10000002384185802</v>
      </c>
      <c r="U17">
        <f t="shared" si="8"/>
        <v>1.6666670640309671E-3</v>
      </c>
      <c r="W17">
        <f t="shared" si="9"/>
        <v>4.1690972530851501E-2</v>
      </c>
      <c r="X17">
        <f t="shared" si="10"/>
        <v>2.50145835185109</v>
      </c>
      <c r="AG17">
        <f t="shared" ref="AG17:AH17" si="18">B88</f>
        <v>0.66449664306640599</v>
      </c>
      <c r="AH17">
        <f t="shared" si="18"/>
        <v>8.0170001983642596</v>
      </c>
      <c r="AM17">
        <f>O88</f>
        <v>0.35495767211914098</v>
      </c>
      <c r="AN17">
        <f>P88</f>
        <v>8.0170001983642596</v>
      </c>
    </row>
    <row r="18" spans="1:40" x14ac:dyDescent="0.3">
      <c r="A18">
        <v>4.1571904148440801E-2</v>
      </c>
      <c r="B18">
        <v>0.100557548522949</v>
      </c>
      <c r="C18">
        <v>1.01699995994568</v>
      </c>
      <c r="F18">
        <f t="shared" si="1"/>
        <v>4.2286628740840007E-3</v>
      </c>
      <c r="G18">
        <f t="shared" si="2"/>
        <v>9.9999964237214023E-2</v>
      </c>
      <c r="H18">
        <f t="shared" si="3"/>
        <v>1.6666660706202336E-3</v>
      </c>
      <c r="J18">
        <f t="shared" si="4"/>
        <v>4.2286643863721947E-2</v>
      </c>
      <c r="K18">
        <f t="shared" si="5"/>
        <v>2.5371986318233168</v>
      </c>
      <c r="N18">
        <v>4.1452789446338997E-2</v>
      </c>
      <c r="O18">
        <v>3.6121559143066397E-2</v>
      </c>
      <c r="P18">
        <v>1.01699995994568</v>
      </c>
      <c r="S18">
        <f t="shared" si="6"/>
        <v>4.1095481719821969E-3</v>
      </c>
      <c r="T18">
        <f t="shared" si="7"/>
        <v>9.9999964237214023E-2</v>
      </c>
      <c r="U18">
        <f t="shared" si="8"/>
        <v>1.6666660706202336E-3</v>
      </c>
      <c r="W18">
        <f t="shared" si="9"/>
        <v>4.10954964167164E-2</v>
      </c>
      <c r="X18">
        <f t="shared" si="10"/>
        <v>2.465729785002984</v>
      </c>
      <c r="AG18">
        <f t="shared" ref="AG18:AH18" si="19">B98</f>
        <v>0.735073364257813</v>
      </c>
      <c r="AH18">
        <f t="shared" si="19"/>
        <v>9.0170001983642596</v>
      </c>
      <c r="AM18">
        <f>O98</f>
        <v>0.39898025512695301</v>
      </c>
      <c r="AN18">
        <f>P98</f>
        <v>9.0170001983642596</v>
      </c>
    </row>
    <row r="19" spans="1:40" x14ac:dyDescent="0.3">
      <c r="A19">
        <v>4.5621887693414499E-2</v>
      </c>
      <c r="B19">
        <v>0.109915565490723</v>
      </c>
      <c r="C19">
        <v>1.11699998378754</v>
      </c>
      <c r="F19">
        <f t="shared" si="1"/>
        <v>4.0499835449736982E-3</v>
      </c>
      <c r="G19">
        <f t="shared" si="2"/>
        <v>0.10000002384185991</v>
      </c>
      <c r="H19">
        <f t="shared" si="3"/>
        <v>1.6666670640309985E-3</v>
      </c>
      <c r="J19">
        <f t="shared" si="4"/>
        <v>4.0499825793825252E-2</v>
      </c>
      <c r="K19">
        <f t="shared" si="5"/>
        <v>2.429989547629515</v>
      </c>
      <c r="N19">
        <v>4.5681445044465398E-2</v>
      </c>
      <c r="O19">
        <v>4.07511291503906E-2</v>
      </c>
      <c r="P19">
        <v>1.11699998378754</v>
      </c>
      <c r="S19">
        <f t="shared" si="6"/>
        <v>4.2286555981264004E-3</v>
      </c>
      <c r="T19">
        <f t="shared" si="7"/>
        <v>0.10000002384185991</v>
      </c>
      <c r="U19">
        <f t="shared" si="8"/>
        <v>1.6666670640309985E-3</v>
      </c>
      <c r="W19">
        <f t="shared" si="9"/>
        <v>4.2286545899364973E-2</v>
      </c>
      <c r="X19">
        <f t="shared" si="10"/>
        <v>2.5371927539618984</v>
      </c>
      <c r="AG19">
        <f t="shared" ref="AG19:AH19" si="20">B108</f>
        <v>0.80196270751953103</v>
      </c>
      <c r="AH19">
        <f t="shared" si="20"/>
        <v>10.0170001983643</v>
      </c>
      <c r="AM19">
        <f>O108</f>
        <v>0.44299908447265601</v>
      </c>
      <c r="AN19">
        <f>P108</f>
        <v>10.0170001983643</v>
      </c>
    </row>
    <row r="20" spans="1:40" x14ac:dyDescent="0.3">
      <c r="A20">
        <v>4.9850550567498403E-2</v>
      </c>
      <c r="B20">
        <v>0.119245903015137</v>
      </c>
      <c r="C20">
        <v>1.2170000076293901</v>
      </c>
      <c r="F20">
        <f t="shared" si="1"/>
        <v>4.2286628740839036E-3</v>
      </c>
      <c r="G20">
        <f t="shared" si="2"/>
        <v>0.10000002384185014</v>
      </c>
      <c r="H20">
        <f t="shared" si="3"/>
        <v>1.6666670640308357E-3</v>
      </c>
      <c r="J20">
        <f t="shared" si="4"/>
        <v>4.2286618658926786E-2</v>
      </c>
      <c r="K20">
        <f t="shared" si="5"/>
        <v>2.5371971195356071</v>
      </c>
      <c r="N20">
        <v>4.9731432227417799E-2</v>
      </c>
      <c r="O20">
        <v>4.5434249877929697E-2</v>
      </c>
      <c r="P20">
        <v>1.2170000076293901</v>
      </c>
      <c r="S20">
        <f t="shared" si="6"/>
        <v>4.0499871829524012E-3</v>
      </c>
      <c r="T20">
        <f t="shared" si="7"/>
        <v>0.10000002384185014</v>
      </c>
      <c r="U20">
        <f t="shared" si="8"/>
        <v>1.6666670640308357E-3</v>
      </c>
      <c r="W20">
        <f t="shared" si="9"/>
        <v>4.0499862173607563E-2</v>
      </c>
      <c r="X20">
        <f t="shared" si="10"/>
        <v>2.4299917304164538</v>
      </c>
      <c r="AG20">
        <f t="shared" ref="AG20:AH20" si="21">B118</f>
        <v>0.86660803222656202</v>
      </c>
      <c r="AH20">
        <f t="shared" si="21"/>
        <v>11.0170001983643</v>
      </c>
      <c r="AM20">
        <f>O118</f>
        <v>0.48656845092773399</v>
      </c>
      <c r="AN20">
        <f>P118</f>
        <v>11.0170001983643</v>
      </c>
    </row>
    <row r="21" spans="1:40" x14ac:dyDescent="0.3">
      <c r="A21">
        <v>5.3960091463522999E-2</v>
      </c>
      <c r="B21">
        <v>0.128224151611328</v>
      </c>
      <c r="C21">
        <v>1.31700003147125</v>
      </c>
      <c r="F21">
        <f t="shared" si="1"/>
        <v>4.1095408960245966E-3</v>
      </c>
      <c r="G21">
        <f t="shared" si="2"/>
        <v>0.10000002384185991</v>
      </c>
      <c r="H21">
        <f t="shared" si="3"/>
        <v>1.6666670640309985E-3</v>
      </c>
      <c r="J21">
        <f t="shared" si="4"/>
        <v>4.1095399162338467E-2</v>
      </c>
      <c r="K21">
        <f t="shared" si="5"/>
        <v>2.4657239497403078</v>
      </c>
      <c r="N21">
        <v>5.3960091463522999E-2</v>
      </c>
      <c r="O21">
        <v>4.9932384490966798E-2</v>
      </c>
      <c r="P21">
        <v>1.31700003147125</v>
      </c>
      <c r="S21">
        <f t="shared" si="6"/>
        <v>4.2286592361052006E-3</v>
      </c>
      <c r="T21">
        <f t="shared" si="7"/>
        <v>0.10000002384185991</v>
      </c>
      <c r="U21">
        <f t="shared" si="8"/>
        <v>1.6666670640309985E-3</v>
      </c>
      <c r="W21">
        <f t="shared" si="9"/>
        <v>4.2286582279144301E-2</v>
      </c>
      <c r="X21">
        <f t="shared" si="10"/>
        <v>2.5371949367486577</v>
      </c>
      <c r="AG21">
        <f t="shared" ref="AG21:AH21" si="22">B128</f>
        <v>0.92567260742187496</v>
      </c>
      <c r="AH21">
        <f t="shared" si="22"/>
        <v>12.0170001983643</v>
      </c>
      <c r="AM21">
        <f>O128</f>
        <v>0.52959295654296901</v>
      </c>
      <c r="AN21">
        <f>P128</f>
        <v>12.0170001983643</v>
      </c>
    </row>
    <row r="22" spans="1:40" x14ac:dyDescent="0.3">
      <c r="A22">
        <v>5.8188750699628103E-2</v>
      </c>
      <c r="B22">
        <v>0.137576538085938</v>
      </c>
      <c r="C22">
        <v>1.4170000553131099</v>
      </c>
      <c r="F22">
        <f t="shared" si="1"/>
        <v>4.2286592361051034E-3</v>
      </c>
      <c r="G22">
        <f t="shared" si="2"/>
        <v>0.10000002384185991</v>
      </c>
      <c r="H22">
        <f t="shared" si="3"/>
        <v>1.6666670640309985E-3</v>
      </c>
      <c r="J22">
        <f t="shared" si="4"/>
        <v>4.228658227914333E-2</v>
      </c>
      <c r="K22">
        <f t="shared" si="5"/>
        <v>2.5371949367485995</v>
      </c>
      <c r="N22">
        <v>5.8069635997526299E-2</v>
      </c>
      <c r="O22">
        <v>5.4922401428222703E-2</v>
      </c>
      <c r="P22">
        <v>1.4170000553131099</v>
      </c>
      <c r="S22">
        <f t="shared" si="6"/>
        <v>4.1095445340032996E-3</v>
      </c>
      <c r="T22">
        <f t="shared" si="7"/>
        <v>0.10000002384185991</v>
      </c>
      <c r="U22">
        <f t="shared" si="8"/>
        <v>1.6666670640309985E-3</v>
      </c>
      <c r="W22">
        <f t="shared" si="9"/>
        <v>4.1095435542116823E-2</v>
      </c>
      <c r="X22">
        <f t="shared" si="10"/>
        <v>2.4657261325270095</v>
      </c>
      <c r="AG22">
        <f t="shared" ref="AG22:AH22" si="23">B138</f>
        <v>0.963254638671875</v>
      </c>
      <c r="AH22">
        <f t="shared" si="23"/>
        <v>13.0170001983643</v>
      </c>
      <c r="AM22">
        <f>O138</f>
        <v>0.57260278320312497</v>
      </c>
      <c r="AN22">
        <f>P138</f>
        <v>13.0170001983643</v>
      </c>
    </row>
    <row r="23" spans="1:40" x14ac:dyDescent="0.3">
      <c r="A23">
        <v>6.22982988716103E-2</v>
      </c>
      <c r="B23">
        <v>0.146545120239258</v>
      </c>
      <c r="C23">
        <v>1.51699995994568</v>
      </c>
      <c r="F23">
        <f t="shared" si="1"/>
        <v>4.1095481719821969E-3</v>
      </c>
      <c r="G23">
        <f t="shared" si="2"/>
        <v>9.9999904632570136E-2</v>
      </c>
      <c r="H23">
        <f t="shared" si="3"/>
        <v>1.6666650772095024E-3</v>
      </c>
      <c r="J23">
        <f t="shared" si="4"/>
        <v>4.109552091156405E-2</v>
      </c>
      <c r="K23">
        <f t="shared" si="5"/>
        <v>2.4657312546938428</v>
      </c>
      <c r="N23">
        <v>6.2357852584682398E-2</v>
      </c>
      <c r="O23">
        <v>5.9697486877441398E-2</v>
      </c>
      <c r="P23">
        <v>1.51699995994568</v>
      </c>
      <c r="S23">
        <f t="shared" si="6"/>
        <v>4.288216587156099E-3</v>
      </c>
      <c r="T23">
        <f t="shared" si="7"/>
        <v>9.9999904632570136E-2</v>
      </c>
      <c r="U23">
        <f t="shared" si="8"/>
        <v>1.6666650772095024E-3</v>
      </c>
      <c r="W23">
        <f t="shared" si="9"/>
        <v>4.2882206767219454E-2</v>
      </c>
      <c r="X23">
        <f t="shared" si="10"/>
        <v>2.5729324060331669</v>
      </c>
      <c r="AG23">
        <f t="shared" ref="AG23:AH23" si="24">B148</f>
        <v>1.00234893798828</v>
      </c>
      <c r="AH23">
        <f t="shared" si="24"/>
        <v>14.0170001983643</v>
      </c>
      <c r="AM23">
        <f>O148</f>
        <v>0.614866821289063</v>
      </c>
      <c r="AN23">
        <f>P148</f>
        <v>14.0170001983643</v>
      </c>
    </row>
    <row r="24" spans="1:40" x14ac:dyDescent="0.3">
      <c r="A24">
        <v>6.6467393480707002E-2</v>
      </c>
      <c r="B24">
        <v>0.15534687805175801</v>
      </c>
      <c r="C24">
        <v>1.61699998378754</v>
      </c>
      <c r="F24">
        <f t="shared" si="1"/>
        <v>4.1690946090967018E-3</v>
      </c>
      <c r="G24">
        <f t="shared" si="2"/>
        <v>0.10000002384185991</v>
      </c>
      <c r="H24">
        <f t="shared" si="3"/>
        <v>1.6666670640309985E-3</v>
      </c>
      <c r="J24">
        <f t="shared" si="4"/>
        <v>4.1690936151072423E-2</v>
      </c>
      <c r="K24">
        <f t="shared" si="5"/>
        <v>2.5014561690643453</v>
      </c>
      <c r="N24">
        <v>6.6407839767634896E-2</v>
      </c>
      <c r="O24">
        <v>6.4485954284667996E-2</v>
      </c>
      <c r="P24">
        <v>1.61699998378754</v>
      </c>
      <c r="S24">
        <f t="shared" si="6"/>
        <v>4.0499871829524983E-3</v>
      </c>
      <c r="T24">
        <f t="shared" si="7"/>
        <v>0.10000002384185991</v>
      </c>
      <c r="U24">
        <f t="shared" si="8"/>
        <v>1.6666670640309985E-3</v>
      </c>
      <c r="W24">
        <f t="shared" si="9"/>
        <v>4.049986217360458E-2</v>
      </c>
      <c r="X24">
        <f t="shared" si="10"/>
        <v>2.4299917304162748</v>
      </c>
      <c r="AG24">
        <f t="shared" ref="AG24:AH24" si="25">B158</f>
        <v>1.04196484375</v>
      </c>
      <c r="AH24">
        <f t="shared" si="25"/>
        <v>15.0170001983643</v>
      </c>
      <c r="AM24">
        <f>O158</f>
        <v>0.65649603271484402</v>
      </c>
      <c r="AN24">
        <f>P158</f>
        <v>15.0170001983643</v>
      </c>
    </row>
    <row r="25" spans="1:40" x14ac:dyDescent="0.3">
      <c r="A25">
        <v>7.0636502641718807E-2</v>
      </c>
      <c r="B25">
        <v>0.164785018920898</v>
      </c>
      <c r="C25">
        <v>1.7170000076293901</v>
      </c>
      <c r="F25">
        <f t="shared" si="1"/>
        <v>4.1691091610118053E-3</v>
      </c>
      <c r="G25">
        <f t="shared" si="2"/>
        <v>0.10000002384185014</v>
      </c>
      <c r="H25">
        <f t="shared" si="3"/>
        <v>1.6666670640308357E-3</v>
      </c>
      <c r="J25">
        <f t="shared" si="4"/>
        <v>4.1691081670192837E-2</v>
      </c>
      <c r="K25">
        <f t="shared" si="5"/>
        <v>2.5014649002115705</v>
      </c>
      <c r="N25">
        <v>7.0636502641718807E-2</v>
      </c>
      <c r="O25">
        <v>6.9322685241699197E-2</v>
      </c>
      <c r="P25">
        <v>1.7170000076293901</v>
      </c>
      <c r="S25">
        <f t="shared" si="6"/>
        <v>4.2286628740839105E-3</v>
      </c>
      <c r="T25">
        <f t="shared" si="7"/>
        <v>0.10000002384185014</v>
      </c>
      <c r="U25">
        <f t="shared" si="8"/>
        <v>1.6666670640308357E-3</v>
      </c>
      <c r="W25">
        <f t="shared" si="9"/>
        <v>4.2286618658926856E-2</v>
      </c>
      <c r="X25">
        <f t="shared" si="10"/>
        <v>2.5371971195356111</v>
      </c>
    </row>
    <row r="26" spans="1:40" x14ac:dyDescent="0.3">
      <c r="A26">
        <v>7.4805604526773095E-2</v>
      </c>
      <c r="B26">
        <v>0.17359124755859401</v>
      </c>
      <c r="C26">
        <v>1.81700003147125</v>
      </c>
      <c r="F26">
        <f t="shared" si="1"/>
        <v>4.1691018850542882E-3</v>
      </c>
      <c r="G26">
        <f t="shared" si="2"/>
        <v>0.10000002384185991</v>
      </c>
      <c r="H26">
        <f t="shared" si="3"/>
        <v>1.6666670640309985E-3</v>
      </c>
      <c r="J26">
        <f t="shared" si="4"/>
        <v>4.169100891063094E-2</v>
      </c>
      <c r="K26">
        <f t="shared" si="5"/>
        <v>2.5014605346378564</v>
      </c>
      <c r="N26">
        <v>7.4746043537743403E-2</v>
      </c>
      <c r="O26">
        <v>7.4005470275878907E-2</v>
      </c>
      <c r="P26">
        <v>1.81700003147125</v>
      </c>
      <c r="S26">
        <f t="shared" si="6"/>
        <v>4.1095408960245966E-3</v>
      </c>
      <c r="T26">
        <f t="shared" si="7"/>
        <v>0.10000002384185991</v>
      </c>
      <c r="U26">
        <f t="shared" si="8"/>
        <v>1.6666670640309985E-3</v>
      </c>
      <c r="W26">
        <f t="shared" si="9"/>
        <v>4.1095399162338467E-2</v>
      </c>
      <c r="X26">
        <f t="shared" si="10"/>
        <v>2.4657239497403078</v>
      </c>
    </row>
    <row r="27" spans="1:40" x14ac:dyDescent="0.3">
      <c r="A27">
        <v>7.8915145422797706E-2</v>
      </c>
      <c r="B27">
        <v>0.18228282165527299</v>
      </c>
      <c r="C27">
        <v>1.9170000553131099</v>
      </c>
      <c r="F27">
        <f t="shared" si="1"/>
        <v>4.1095408960246105E-3</v>
      </c>
      <c r="G27">
        <f t="shared" si="2"/>
        <v>0.10000002384185991</v>
      </c>
      <c r="H27">
        <f t="shared" si="3"/>
        <v>1.6666670640309985E-3</v>
      </c>
      <c r="J27">
        <f t="shared" si="4"/>
        <v>4.1095399162338606E-2</v>
      </c>
      <c r="K27">
        <f t="shared" si="5"/>
        <v>2.4657239497403163</v>
      </c>
      <c r="N27">
        <v>7.89746991358697E-2</v>
      </c>
      <c r="O27">
        <v>7.8665687561035202E-2</v>
      </c>
      <c r="P27">
        <v>1.9170000553131099</v>
      </c>
      <c r="S27">
        <f t="shared" si="6"/>
        <v>4.2286555981262963E-3</v>
      </c>
      <c r="T27">
        <f t="shared" si="7"/>
        <v>0.10000002384185991</v>
      </c>
      <c r="U27">
        <f t="shared" si="8"/>
        <v>1.6666670640309985E-3</v>
      </c>
      <c r="W27">
        <f t="shared" si="9"/>
        <v>4.2286545899363932E-2</v>
      </c>
      <c r="X27">
        <f t="shared" si="10"/>
        <v>2.5371927539618357</v>
      </c>
    </row>
    <row r="28" spans="1:40" x14ac:dyDescent="0.3">
      <c r="A28">
        <v>8.3084247307851897E-2</v>
      </c>
      <c r="B28">
        <v>0.19080206298828101</v>
      </c>
      <c r="C28">
        <v>2.01699995994568</v>
      </c>
      <c r="F28">
        <f t="shared" si="1"/>
        <v>4.1691018850541911E-3</v>
      </c>
      <c r="G28">
        <f t="shared" si="2"/>
        <v>9.9999904632570136E-2</v>
      </c>
      <c r="H28">
        <f t="shared" si="3"/>
        <v>1.6666650772095024E-3</v>
      </c>
      <c r="J28">
        <f t="shared" si="4"/>
        <v>4.1691058610232992E-2</v>
      </c>
      <c r="K28">
        <f t="shared" si="5"/>
        <v>2.5014635166139794</v>
      </c>
      <c r="N28">
        <v>8.3084247307851897E-2</v>
      </c>
      <c r="O28">
        <v>8.3157020568847703E-2</v>
      </c>
      <c r="P28">
        <v>2.01699995994568</v>
      </c>
      <c r="S28">
        <f t="shared" si="6"/>
        <v>4.1095481719821969E-3</v>
      </c>
      <c r="T28">
        <f t="shared" si="7"/>
        <v>9.9999904632570136E-2</v>
      </c>
      <c r="U28">
        <f t="shared" si="8"/>
        <v>1.6666650772095024E-3</v>
      </c>
      <c r="W28">
        <f t="shared" si="9"/>
        <v>4.109552091156405E-2</v>
      </c>
      <c r="X28">
        <f t="shared" si="10"/>
        <v>2.4657312546938428</v>
      </c>
    </row>
    <row r="29" spans="1:40" x14ac:dyDescent="0.3">
      <c r="A29">
        <v>8.7253349192906199E-2</v>
      </c>
      <c r="B29">
        <v>0.19959909057617201</v>
      </c>
      <c r="C29">
        <v>2.1170001029968302</v>
      </c>
      <c r="F29">
        <f t="shared" si="1"/>
        <v>4.1691018850543021E-3</v>
      </c>
      <c r="G29">
        <f t="shared" si="2"/>
        <v>0.10000014305115013</v>
      </c>
      <c r="H29">
        <f t="shared" si="3"/>
        <v>1.6666690508525021E-3</v>
      </c>
      <c r="J29">
        <f t="shared" si="4"/>
        <v>4.1690959211146371E-2</v>
      </c>
      <c r="K29">
        <f t="shared" si="5"/>
        <v>2.5014575526687821</v>
      </c>
      <c r="N29">
        <v>8.7312910181935904E-2</v>
      </c>
      <c r="O29">
        <v>8.7705963134765599E-2</v>
      </c>
      <c r="P29">
        <v>2.1170001029968302</v>
      </c>
      <c r="S29">
        <f t="shared" si="6"/>
        <v>4.2286628740840077E-3</v>
      </c>
      <c r="T29">
        <f t="shared" si="7"/>
        <v>0.10000014305115013</v>
      </c>
      <c r="U29">
        <f t="shared" si="8"/>
        <v>1.6666690508525021E-3</v>
      </c>
      <c r="W29">
        <f t="shared" si="9"/>
        <v>4.2286568249417844E-2</v>
      </c>
      <c r="X29">
        <f t="shared" si="10"/>
        <v>2.5371940949650709</v>
      </c>
    </row>
    <row r="30" spans="1:40" x14ac:dyDescent="0.3">
      <c r="A30">
        <v>9.1422451077960404E-2</v>
      </c>
      <c r="B30">
        <v>0.208130386352539</v>
      </c>
      <c r="C30">
        <v>2.2170000076293901</v>
      </c>
      <c r="F30">
        <f t="shared" si="1"/>
        <v>4.169101885054205E-3</v>
      </c>
      <c r="G30">
        <f t="shared" si="2"/>
        <v>9.9999904632559922E-2</v>
      </c>
      <c r="H30">
        <f t="shared" si="3"/>
        <v>1.6666650772093319E-3</v>
      </c>
      <c r="J30">
        <f t="shared" si="4"/>
        <v>4.1691058610237385E-2</v>
      </c>
      <c r="K30">
        <f t="shared" si="5"/>
        <v>2.5014635166142436</v>
      </c>
      <c r="N30">
        <v>9.1422451077960404E-2</v>
      </c>
      <c r="O30">
        <v>9.2820091247558606E-2</v>
      </c>
      <c r="P30">
        <v>2.2170000076293901</v>
      </c>
      <c r="S30">
        <f t="shared" si="6"/>
        <v>4.1095408960244995E-3</v>
      </c>
      <c r="T30">
        <f t="shared" si="7"/>
        <v>9.9999904632559922E-2</v>
      </c>
      <c r="U30">
        <f t="shared" si="8"/>
        <v>1.6666650772093319E-3</v>
      </c>
      <c r="W30">
        <f t="shared" si="9"/>
        <v>4.1095448151921884E-2</v>
      </c>
      <c r="X30">
        <f t="shared" si="10"/>
        <v>2.4657268891153135</v>
      </c>
    </row>
    <row r="31" spans="1:40" x14ac:dyDescent="0.3">
      <c r="A31">
        <v>9.5531991973985E-2</v>
      </c>
      <c r="B31">
        <v>0.217093795776367</v>
      </c>
      <c r="C31">
        <v>2.3169999122619598</v>
      </c>
      <c r="F31">
        <f t="shared" si="1"/>
        <v>4.1095408960245966E-3</v>
      </c>
      <c r="G31">
        <f t="shared" si="2"/>
        <v>9.9999904632569692E-2</v>
      </c>
      <c r="H31">
        <f t="shared" si="3"/>
        <v>1.6666650772094948E-3</v>
      </c>
      <c r="J31">
        <f t="shared" si="4"/>
        <v>4.1095448151918845E-2</v>
      </c>
      <c r="K31">
        <f t="shared" si="5"/>
        <v>2.4657268891151305</v>
      </c>
      <c r="N31">
        <v>9.5651113952044398E-2</v>
      </c>
      <c r="O31">
        <v>9.7011131286621102E-2</v>
      </c>
      <c r="P31">
        <v>2.3169999122619598</v>
      </c>
      <c r="S31">
        <f t="shared" si="6"/>
        <v>4.2286628740839938E-3</v>
      </c>
      <c r="T31">
        <f t="shared" si="7"/>
        <v>9.9999904632569692E-2</v>
      </c>
      <c r="U31">
        <f t="shared" si="8"/>
        <v>1.6666650772094948E-3</v>
      </c>
      <c r="W31">
        <f t="shared" si="9"/>
        <v>4.2286669068549589E-2</v>
      </c>
      <c r="X31">
        <f t="shared" si="10"/>
        <v>2.5372001441129757</v>
      </c>
    </row>
    <row r="32" spans="1:40" x14ac:dyDescent="0.3">
      <c r="A32">
        <v>9.9701101134996903E-2</v>
      </c>
      <c r="B32">
        <v>0.22600090026855499</v>
      </c>
      <c r="C32">
        <v>2.4170000553131099</v>
      </c>
      <c r="F32">
        <f t="shared" si="1"/>
        <v>4.1691091610119024E-3</v>
      </c>
      <c r="G32">
        <f t="shared" si="2"/>
        <v>0.10000014305115013</v>
      </c>
      <c r="H32">
        <f t="shared" si="3"/>
        <v>1.6666690508525021E-3</v>
      </c>
      <c r="J32">
        <f t="shared" si="4"/>
        <v>4.1691031970618291E-2</v>
      </c>
      <c r="K32">
        <f t="shared" si="5"/>
        <v>2.5014619182370974</v>
      </c>
      <c r="N32">
        <v>9.9760662124026594E-2</v>
      </c>
      <c r="O32">
        <v>0.101727569580078</v>
      </c>
      <c r="P32">
        <v>2.4170000553131099</v>
      </c>
      <c r="S32">
        <f t="shared" si="6"/>
        <v>4.1095481719821969E-3</v>
      </c>
      <c r="T32">
        <f t="shared" si="7"/>
        <v>0.10000014305115013</v>
      </c>
      <c r="U32">
        <f t="shared" si="8"/>
        <v>1.6666690508525021E-3</v>
      </c>
      <c r="W32">
        <f t="shared" si="9"/>
        <v>4.1095422932346817E-2</v>
      </c>
      <c r="X32">
        <f t="shared" si="10"/>
        <v>2.4657253759408091</v>
      </c>
    </row>
    <row r="33" spans="1:24" x14ac:dyDescent="0.3">
      <c r="A33">
        <v>0.10387019574409399</v>
      </c>
      <c r="B33">
        <v>0.234494674682617</v>
      </c>
      <c r="C33">
        <v>2.51699995994568</v>
      </c>
      <c r="F33">
        <f t="shared" si="1"/>
        <v>4.1690946090970904E-3</v>
      </c>
      <c r="G33">
        <f t="shared" si="2"/>
        <v>9.9999904632570136E-2</v>
      </c>
      <c r="H33">
        <f t="shared" si="3"/>
        <v>1.6666650772095024E-3</v>
      </c>
      <c r="J33">
        <f t="shared" si="4"/>
        <v>4.1690985850592596E-2</v>
      </c>
      <c r="K33">
        <f t="shared" si="5"/>
        <v>2.5014591510355557</v>
      </c>
      <c r="N33">
        <v>0.103929756733123</v>
      </c>
      <c r="O33">
        <v>0.106770790100098</v>
      </c>
      <c r="P33">
        <v>2.51699995994568</v>
      </c>
      <c r="S33">
        <f t="shared" si="6"/>
        <v>4.1690946090964104E-3</v>
      </c>
      <c r="T33">
        <f t="shared" si="7"/>
        <v>9.9999904632570136E-2</v>
      </c>
      <c r="U33">
        <f t="shared" si="8"/>
        <v>1.6666650772095024E-3</v>
      </c>
      <c r="W33">
        <f t="shared" si="9"/>
        <v>4.1690985850585796E-2</v>
      </c>
      <c r="X33">
        <f t="shared" si="10"/>
        <v>2.5014591510351476</v>
      </c>
    </row>
    <row r="34" spans="1:24" x14ac:dyDescent="0.3">
      <c r="A34">
        <v>0.10803930490510499</v>
      </c>
      <c r="B34">
        <v>0.243384307861328</v>
      </c>
      <c r="C34">
        <v>2.6170001029968302</v>
      </c>
      <c r="F34">
        <f t="shared" si="1"/>
        <v>4.1691091610110004E-3</v>
      </c>
      <c r="G34">
        <f t="shared" si="2"/>
        <v>0.10000014305115013</v>
      </c>
      <c r="H34">
        <f t="shared" si="3"/>
        <v>1.6666690508525021E-3</v>
      </c>
      <c r="J34">
        <f t="shared" si="4"/>
        <v>4.169103197060927E-2</v>
      </c>
      <c r="K34">
        <f t="shared" si="5"/>
        <v>2.5014619182365561</v>
      </c>
      <c r="N34">
        <v>0.108098858618177</v>
      </c>
      <c r="O34">
        <v>0.111231964111328</v>
      </c>
      <c r="P34">
        <v>2.6170001029968302</v>
      </c>
      <c r="S34">
        <f t="shared" si="6"/>
        <v>4.1691018850539968E-3</v>
      </c>
      <c r="T34">
        <f t="shared" si="7"/>
        <v>0.10000014305115013</v>
      </c>
      <c r="U34">
        <f t="shared" si="8"/>
        <v>1.6666690508525021E-3</v>
      </c>
      <c r="W34">
        <f t="shared" si="9"/>
        <v>4.1690959211143318E-2</v>
      </c>
      <c r="X34">
        <f t="shared" si="10"/>
        <v>2.5014575526685991</v>
      </c>
    </row>
    <row r="35" spans="1:24" x14ac:dyDescent="0.3">
      <c r="A35">
        <v>0.11220840679016</v>
      </c>
      <c r="B35">
        <v>0.25153866577148398</v>
      </c>
      <c r="C35">
        <v>2.7170000076293901</v>
      </c>
      <c r="F35">
        <f t="shared" si="1"/>
        <v>4.1691018850550099E-3</v>
      </c>
      <c r="G35">
        <f t="shared" si="2"/>
        <v>9.9999904632559922E-2</v>
      </c>
      <c r="H35">
        <f t="shared" si="3"/>
        <v>1.6666650772093319E-3</v>
      </c>
      <c r="J35">
        <f t="shared" si="4"/>
        <v>4.1691058610245434E-2</v>
      </c>
      <c r="K35">
        <f t="shared" si="5"/>
        <v>2.5014635166147263</v>
      </c>
      <c r="N35">
        <v>0.112327521492261</v>
      </c>
      <c r="O35">
        <v>0.116232940673828</v>
      </c>
      <c r="P35">
        <v>2.7170000076293901</v>
      </c>
      <c r="S35">
        <f t="shared" si="6"/>
        <v>4.2286628740839938E-3</v>
      </c>
      <c r="T35">
        <f t="shared" si="7"/>
        <v>9.9999904632559922E-2</v>
      </c>
      <c r="U35">
        <f t="shared" si="8"/>
        <v>1.6666650772093319E-3</v>
      </c>
      <c r="W35">
        <f t="shared" si="9"/>
        <v>4.2286669068553724E-2</v>
      </c>
      <c r="X35">
        <f t="shared" si="10"/>
        <v>2.5372001441132235</v>
      </c>
    </row>
    <row r="36" spans="1:24" x14ac:dyDescent="0.3">
      <c r="A36">
        <v>0.116377501399256</v>
      </c>
      <c r="B36">
        <v>0.26002185058593802</v>
      </c>
      <c r="C36">
        <v>2.8169999122619598</v>
      </c>
      <c r="F36">
        <f t="shared" si="1"/>
        <v>4.1690946090959941E-3</v>
      </c>
      <c r="G36">
        <f t="shared" si="2"/>
        <v>9.9999904632569692E-2</v>
      </c>
      <c r="H36">
        <f t="shared" si="3"/>
        <v>1.6666650772094948E-3</v>
      </c>
      <c r="J36">
        <f t="shared" si="4"/>
        <v>4.1690985850581813E-2</v>
      </c>
      <c r="K36">
        <f t="shared" si="5"/>
        <v>2.5014591510349091</v>
      </c>
      <c r="N36">
        <v>0.116377501399256</v>
      </c>
      <c r="O36">
        <v>0.120476989746094</v>
      </c>
      <c r="P36">
        <v>2.8169999122619598</v>
      </c>
      <c r="S36">
        <f t="shared" si="6"/>
        <v>4.0499799069950021E-3</v>
      </c>
      <c r="T36">
        <f t="shared" si="7"/>
        <v>9.9999904632569692E-2</v>
      </c>
      <c r="U36">
        <f t="shared" si="8"/>
        <v>1.6666650772094948E-3</v>
      </c>
      <c r="W36">
        <f t="shared" si="9"/>
        <v>4.0499837693604511E-2</v>
      </c>
      <c r="X36">
        <f t="shared" si="10"/>
        <v>2.4299902616162705</v>
      </c>
    </row>
    <row r="37" spans="1:24" x14ac:dyDescent="0.3">
      <c r="A37">
        <v>0.120546610560268</v>
      </c>
      <c r="B37">
        <v>0.26869207763671898</v>
      </c>
      <c r="C37">
        <v>2.9170000553131099</v>
      </c>
      <c r="F37">
        <f t="shared" si="1"/>
        <v>4.1691091610119996E-3</v>
      </c>
      <c r="G37">
        <f t="shared" si="2"/>
        <v>0.10000014305115013</v>
      </c>
      <c r="H37">
        <f t="shared" si="3"/>
        <v>1.6666690508525021E-3</v>
      </c>
      <c r="J37">
        <f t="shared" si="4"/>
        <v>4.1691031970619262E-2</v>
      </c>
      <c r="K37">
        <f t="shared" si="5"/>
        <v>2.5014619182371556</v>
      </c>
      <c r="N37">
        <v>0.12060617154929799</v>
      </c>
      <c r="O37">
        <v>0.12528639984130899</v>
      </c>
      <c r="P37">
        <v>2.9170000553131099</v>
      </c>
      <c r="S37">
        <f t="shared" si="6"/>
        <v>4.2286701500419965E-3</v>
      </c>
      <c r="T37">
        <f t="shared" si="7"/>
        <v>0.10000014305115013</v>
      </c>
      <c r="U37">
        <f t="shared" si="8"/>
        <v>1.6666690508525021E-3</v>
      </c>
      <c r="W37">
        <f t="shared" si="9"/>
        <v>4.228664100889365E-2</v>
      </c>
      <c r="X37">
        <f t="shared" si="10"/>
        <v>2.5371984605336193</v>
      </c>
    </row>
    <row r="38" spans="1:24" x14ac:dyDescent="0.3">
      <c r="A38">
        <v>0.124715705169365</v>
      </c>
      <c r="B38">
        <v>0.27715502929687502</v>
      </c>
      <c r="C38">
        <v>3.01699995994568</v>
      </c>
      <c r="F38">
        <f t="shared" si="1"/>
        <v>4.1690946090970071E-3</v>
      </c>
      <c r="G38">
        <f t="shared" si="2"/>
        <v>9.9999904632570136E-2</v>
      </c>
      <c r="H38">
        <f t="shared" si="3"/>
        <v>1.6666650772095024E-3</v>
      </c>
      <c r="J38">
        <f t="shared" si="4"/>
        <v>4.1690985850591764E-2</v>
      </c>
      <c r="K38">
        <f t="shared" si="5"/>
        <v>2.5014591510355055</v>
      </c>
      <c r="N38">
        <v>0.124715705169365</v>
      </c>
      <c r="O38">
        <v>0.12993536376953099</v>
      </c>
      <c r="P38">
        <v>3.01699995994568</v>
      </c>
      <c r="S38">
        <f t="shared" si="6"/>
        <v>4.1095336200670102E-3</v>
      </c>
      <c r="T38">
        <f t="shared" si="7"/>
        <v>9.9999904632570136E-2</v>
      </c>
      <c r="U38">
        <f t="shared" si="8"/>
        <v>1.6666650772095024E-3</v>
      </c>
      <c r="W38">
        <f t="shared" si="9"/>
        <v>4.1095375392273405E-2</v>
      </c>
      <c r="X38">
        <f t="shared" si="10"/>
        <v>2.4657225235364044</v>
      </c>
    </row>
    <row r="39" spans="1:24" x14ac:dyDescent="0.3">
      <c r="A39">
        <v>0.12888481433037699</v>
      </c>
      <c r="B39">
        <v>0.28562808227539099</v>
      </c>
      <c r="C39">
        <v>3.1170001029968302</v>
      </c>
      <c r="F39">
        <f t="shared" si="1"/>
        <v>4.1691091610119857E-3</v>
      </c>
      <c r="G39">
        <f t="shared" si="2"/>
        <v>0.10000014305115013</v>
      </c>
      <c r="H39">
        <f t="shared" si="3"/>
        <v>1.6666690508525021E-3</v>
      </c>
      <c r="J39">
        <f t="shared" si="4"/>
        <v>4.1691031970619123E-2</v>
      </c>
      <c r="K39">
        <f t="shared" si="5"/>
        <v>2.5014619182371476</v>
      </c>
      <c r="N39">
        <v>0.128944360767491</v>
      </c>
      <c r="O39">
        <v>0.134180358886719</v>
      </c>
      <c r="P39">
        <v>3.1170001029968302</v>
      </c>
      <c r="S39">
        <f t="shared" si="6"/>
        <v>4.228655598125991E-3</v>
      </c>
      <c r="T39">
        <f t="shared" si="7"/>
        <v>0.10000014305115013</v>
      </c>
      <c r="U39">
        <f t="shared" si="8"/>
        <v>1.6666690508525021E-3</v>
      </c>
      <c r="W39">
        <f t="shared" si="9"/>
        <v>4.2286495489941761E-2</v>
      </c>
      <c r="X39">
        <f t="shared" si="10"/>
        <v>2.537189729396506</v>
      </c>
    </row>
    <row r="40" spans="1:24" x14ac:dyDescent="0.3">
      <c r="A40">
        <v>0.13299434795044399</v>
      </c>
      <c r="B40">
        <v>0.293376525878906</v>
      </c>
      <c r="C40">
        <v>3.2170000076293901</v>
      </c>
      <c r="F40">
        <f t="shared" si="1"/>
        <v>4.1095336200669963E-3</v>
      </c>
      <c r="G40">
        <f t="shared" si="2"/>
        <v>9.9999904632559922E-2</v>
      </c>
      <c r="H40">
        <f t="shared" si="3"/>
        <v>1.6666650772093319E-3</v>
      </c>
      <c r="J40">
        <f t="shared" si="4"/>
        <v>4.1095375392277464E-2</v>
      </c>
      <c r="K40">
        <f t="shared" si="5"/>
        <v>2.4657225235366482</v>
      </c>
      <c r="N40">
        <v>0.133053908939473</v>
      </c>
      <c r="O40">
        <v>0.13922360229492201</v>
      </c>
      <c r="P40">
        <v>3.2170000076293901</v>
      </c>
      <c r="S40">
        <f t="shared" si="6"/>
        <v>4.1095481719820026E-3</v>
      </c>
      <c r="T40">
        <f t="shared" si="7"/>
        <v>9.9999904632559922E-2</v>
      </c>
      <c r="U40">
        <f t="shared" si="8"/>
        <v>1.6666650772093319E-3</v>
      </c>
      <c r="W40">
        <f t="shared" si="9"/>
        <v>4.1095520911566305E-2</v>
      </c>
      <c r="X40">
        <f t="shared" si="10"/>
        <v>2.4657312546939787</v>
      </c>
    </row>
    <row r="41" spans="1:24" x14ac:dyDescent="0.3">
      <c r="A41">
        <v>0.137163457111456</v>
      </c>
      <c r="B41">
        <v>0.30243945312499998</v>
      </c>
      <c r="C41">
        <v>3.3169999122619598</v>
      </c>
      <c r="F41">
        <f t="shared" si="1"/>
        <v>4.1691091610120135E-3</v>
      </c>
      <c r="G41">
        <f t="shared" si="2"/>
        <v>9.9999904632569692E-2</v>
      </c>
      <c r="H41">
        <f t="shared" si="3"/>
        <v>1.6666650772094948E-3</v>
      </c>
      <c r="J41">
        <f t="shared" si="4"/>
        <v>4.1691131369880785E-2</v>
      </c>
      <c r="K41">
        <f t="shared" si="5"/>
        <v>2.5014678821928475</v>
      </c>
      <c r="N41">
        <v>0.13728257908951499</v>
      </c>
      <c r="O41">
        <v>0.143443328857422</v>
      </c>
      <c r="P41">
        <v>3.3169999122619598</v>
      </c>
      <c r="S41">
        <f t="shared" si="6"/>
        <v>4.2286701500419965E-3</v>
      </c>
      <c r="T41">
        <f t="shared" si="7"/>
        <v>9.9999904632569692E-2</v>
      </c>
      <c r="U41">
        <f t="shared" si="8"/>
        <v>1.6666650772094948E-3</v>
      </c>
      <c r="W41">
        <f t="shared" si="9"/>
        <v>4.2286741828199005E-2</v>
      </c>
      <c r="X41">
        <f t="shared" si="10"/>
        <v>2.5372045096919407</v>
      </c>
    </row>
    <row r="42" spans="1:24" x14ac:dyDescent="0.3">
      <c r="A42">
        <v>0.14133256627246699</v>
      </c>
      <c r="B42">
        <v>0.31097851562500001</v>
      </c>
      <c r="C42">
        <v>3.4170000553131099</v>
      </c>
      <c r="F42">
        <f t="shared" si="1"/>
        <v>4.1691091610109865E-3</v>
      </c>
      <c r="G42">
        <f t="shared" si="2"/>
        <v>0.10000014305115013</v>
      </c>
      <c r="H42">
        <f t="shared" si="3"/>
        <v>1.6666690508525021E-3</v>
      </c>
      <c r="J42">
        <f t="shared" si="4"/>
        <v>4.1691031970609131E-2</v>
      </c>
      <c r="K42">
        <f t="shared" si="5"/>
        <v>2.5014619182365481</v>
      </c>
      <c r="N42">
        <v>0.14139211270958199</v>
      </c>
      <c r="O42">
        <v>0.148212280273437</v>
      </c>
      <c r="P42">
        <v>3.4170000553131099</v>
      </c>
      <c r="S42">
        <f t="shared" si="6"/>
        <v>4.1095336200669963E-3</v>
      </c>
      <c r="T42">
        <f t="shared" si="7"/>
        <v>0.10000014305115013</v>
      </c>
      <c r="U42">
        <f t="shared" si="8"/>
        <v>1.6666690508525021E-3</v>
      </c>
      <c r="W42">
        <f t="shared" si="9"/>
        <v>4.1095277413402978E-2</v>
      </c>
      <c r="X42">
        <f t="shared" si="10"/>
        <v>2.4657166448041785</v>
      </c>
    </row>
    <row r="43" spans="1:24" x14ac:dyDescent="0.3">
      <c r="A43">
        <v>0.145561221870594</v>
      </c>
      <c r="B43">
        <v>0.319059173583984</v>
      </c>
      <c r="C43">
        <v>3.51699995994568</v>
      </c>
      <c r="F43">
        <f t="shared" si="1"/>
        <v>4.228655598127018E-3</v>
      </c>
      <c r="G43">
        <f t="shared" si="2"/>
        <v>9.9999904632570136E-2</v>
      </c>
      <c r="H43">
        <f t="shared" si="3"/>
        <v>1.6666650772095024E-3</v>
      </c>
      <c r="J43">
        <f t="shared" si="4"/>
        <v>4.2286596308910254E-2</v>
      </c>
      <c r="K43">
        <f t="shared" si="5"/>
        <v>2.5371957785346151</v>
      </c>
      <c r="N43">
        <v>0.145561221870594</v>
      </c>
      <c r="O43">
        <v>0.152910720825195</v>
      </c>
      <c r="P43">
        <v>3.51699995994568</v>
      </c>
      <c r="S43">
        <f t="shared" si="6"/>
        <v>4.1691091610120135E-3</v>
      </c>
      <c r="T43">
        <f t="shared" si="7"/>
        <v>9.9999904632570136E-2</v>
      </c>
      <c r="U43">
        <f t="shared" si="8"/>
        <v>1.6666650772095024E-3</v>
      </c>
      <c r="W43">
        <f t="shared" si="9"/>
        <v>4.1691131369880605E-2</v>
      </c>
      <c r="X43">
        <f t="shared" si="10"/>
        <v>2.501467882192836</v>
      </c>
    </row>
    <row r="44" spans="1:24" x14ac:dyDescent="0.3">
      <c r="A44">
        <v>0.14967077004257601</v>
      </c>
      <c r="B44">
        <v>0.32690255737304702</v>
      </c>
      <c r="C44">
        <v>3.6170001029968302</v>
      </c>
      <c r="F44">
        <f t="shared" si="1"/>
        <v>4.1095481719820026E-3</v>
      </c>
      <c r="G44">
        <f t="shared" si="2"/>
        <v>0.10000014305115013</v>
      </c>
      <c r="H44">
        <f t="shared" si="3"/>
        <v>1.6666690508525021E-3</v>
      </c>
      <c r="J44">
        <f t="shared" si="4"/>
        <v>4.1095422932344874E-2</v>
      </c>
      <c r="K44">
        <f t="shared" si="5"/>
        <v>2.4657253759406923</v>
      </c>
      <c r="N44">
        <v>0.14967077004257601</v>
      </c>
      <c r="O44">
        <v>0.15705670166015601</v>
      </c>
      <c r="P44">
        <v>3.6170001029968302</v>
      </c>
      <c r="S44">
        <f t="shared" si="6"/>
        <v>4.1095481719820026E-3</v>
      </c>
      <c r="T44">
        <f t="shared" si="7"/>
        <v>0.10000014305115013</v>
      </c>
      <c r="U44">
        <f t="shared" si="8"/>
        <v>1.6666690508525021E-3</v>
      </c>
      <c r="W44">
        <f t="shared" si="9"/>
        <v>4.1095422932344874E-2</v>
      </c>
      <c r="X44">
        <f t="shared" si="10"/>
        <v>2.4657253759406923</v>
      </c>
    </row>
    <row r="45" spans="1:24" x14ac:dyDescent="0.3">
      <c r="A45">
        <v>0.153899425640702</v>
      </c>
      <c r="B45">
        <v>0.33565939331054701</v>
      </c>
      <c r="C45">
        <v>3.7170000076293901</v>
      </c>
      <c r="F45">
        <f t="shared" si="1"/>
        <v>4.228655598125991E-3</v>
      </c>
      <c r="G45">
        <f t="shared" si="2"/>
        <v>9.9999904632559922E-2</v>
      </c>
      <c r="H45">
        <f t="shared" si="3"/>
        <v>1.6666650772093319E-3</v>
      </c>
      <c r="J45">
        <f t="shared" si="4"/>
        <v>4.2286596308904308E-2</v>
      </c>
      <c r="K45">
        <f t="shared" si="5"/>
        <v>2.5371957785342585</v>
      </c>
      <c r="N45">
        <v>0.153899425640702</v>
      </c>
      <c r="O45">
        <v>0.16187545776367199</v>
      </c>
      <c r="P45">
        <v>3.7170000076293901</v>
      </c>
      <c r="S45">
        <f t="shared" si="6"/>
        <v>4.228655598125991E-3</v>
      </c>
      <c r="T45">
        <f t="shared" si="7"/>
        <v>9.9999904632559922E-2</v>
      </c>
      <c r="U45">
        <f t="shared" si="8"/>
        <v>1.6666650772093319E-3</v>
      </c>
      <c r="W45">
        <f t="shared" si="9"/>
        <v>4.2286596308904308E-2</v>
      </c>
      <c r="X45">
        <f t="shared" si="10"/>
        <v>2.5371957785342585</v>
      </c>
    </row>
    <row r="46" spans="1:24" x14ac:dyDescent="0.3">
      <c r="A46">
        <v>0.15800895926076899</v>
      </c>
      <c r="B46">
        <v>0.34365426635742202</v>
      </c>
      <c r="C46">
        <v>3.8169999122619598</v>
      </c>
      <c r="F46">
        <f t="shared" si="1"/>
        <v>4.1095336200669963E-3</v>
      </c>
      <c r="G46">
        <f t="shared" si="2"/>
        <v>9.9999904632569692E-2</v>
      </c>
      <c r="H46">
        <f t="shared" si="3"/>
        <v>1.6666650772094948E-3</v>
      </c>
      <c r="J46">
        <f t="shared" si="4"/>
        <v>4.1095375392273453E-2</v>
      </c>
      <c r="K46">
        <f t="shared" si="5"/>
        <v>2.4657225235364071</v>
      </c>
      <c r="N46">
        <v>0.158068520249799</v>
      </c>
      <c r="O46">
        <v>0.16598524475097701</v>
      </c>
      <c r="P46">
        <v>3.8169999122619598</v>
      </c>
      <c r="S46">
        <f t="shared" si="6"/>
        <v>4.1690946090970071E-3</v>
      </c>
      <c r="T46">
        <f t="shared" si="7"/>
        <v>9.9999904632569692E-2</v>
      </c>
      <c r="U46">
        <f t="shared" si="8"/>
        <v>1.6666650772094948E-3</v>
      </c>
      <c r="W46">
        <f t="shared" si="9"/>
        <v>4.1690985850591944E-2</v>
      </c>
      <c r="X46">
        <f t="shared" si="10"/>
        <v>2.5014591510355171</v>
      </c>
    </row>
    <row r="47" spans="1:24" x14ac:dyDescent="0.3">
      <c r="A47">
        <v>0.16223762941081099</v>
      </c>
      <c r="B47">
        <v>0.35201477050781199</v>
      </c>
      <c r="C47">
        <v>3.9170000553131099</v>
      </c>
      <c r="F47">
        <f t="shared" si="1"/>
        <v>4.2286701500419965E-3</v>
      </c>
      <c r="G47">
        <f t="shared" si="2"/>
        <v>0.10000014305115013</v>
      </c>
      <c r="H47">
        <f t="shared" si="3"/>
        <v>1.6666690508525021E-3</v>
      </c>
      <c r="J47">
        <f t="shared" si="4"/>
        <v>4.228664100889365E-2</v>
      </c>
      <c r="K47">
        <f t="shared" si="5"/>
        <v>2.5371984605336193</v>
      </c>
      <c r="N47">
        <v>0.16223762941081099</v>
      </c>
      <c r="O47">
        <v>0.17061004638671901</v>
      </c>
      <c r="P47">
        <v>3.9170000553131099</v>
      </c>
      <c r="S47">
        <f t="shared" si="6"/>
        <v>4.1691091610119857E-3</v>
      </c>
      <c r="T47">
        <f t="shared" si="7"/>
        <v>0.10000014305115013</v>
      </c>
      <c r="U47">
        <f t="shared" si="8"/>
        <v>1.6666690508525021E-3</v>
      </c>
      <c r="W47">
        <f t="shared" si="9"/>
        <v>4.1691031970619123E-2</v>
      </c>
      <c r="X47">
        <f t="shared" si="10"/>
        <v>2.5014619182371476</v>
      </c>
    </row>
    <row r="48" spans="1:24" x14ac:dyDescent="0.3">
      <c r="A48">
        <v>0.16634717758279299</v>
      </c>
      <c r="B48">
        <v>0.35984530639648399</v>
      </c>
      <c r="C48">
        <v>4.0170001983642596</v>
      </c>
      <c r="F48">
        <f t="shared" si="1"/>
        <v>4.1095481719820026E-3</v>
      </c>
      <c r="G48">
        <f t="shared" si="2"/>
        <v>0.10000014305114968</v>
      </c>
      <c r="H48">
        <f t="shared" si="3"/>
        <v>1.6666690508524947E-3</v>
      </c>
      <c r="J48">
        <f t="shared" si="4"/>
        <v>4.1095422932345055E-2</v>
      </c>
      <c r="K48">
        <f t="shared" si="5"/>
        <v>2.4657253759407034</v>
      </c>
      <c r="N48">
        <v>0.166406738571823</v>
      </c>
      <c r="O48">
        <v>0.17571697998046901</v>
      </c>
      <c r="P48">
        <v>4.0170001983642596</v>
      </c>
      <c r="S48">
        <f t="shared" si="6"/>
        <v>4.1691091610120135E-3</v>
      </c>
      <c r="T48">
        <f t="shared" si="7"/>
        <v>0.10000014305114968</v>
      </c>
      <c r="U48">
        <f t="shared" si="8"/>
        <v>1.6666690508524947E-3</v>
      </c>
      <c r="W48">
        <f t="shared" si="9"/>
        <v>4.1691031970619588E-2</v>
      </c>
      <c r="X48">
        <f t="shared" si="10"/>
        <v>2.5014619182371751</v>
      </c>
    </row>
    <row r="49" spans="1:24" x14ac:dyDescent="0.3">
      <c r="A49">
        <v>0.17057583318091901</v>
      </c>
      <c r="B49">
        <v>0.36782800292968698</v>
      </c>
      <c r="C49">
        <v>4.1170001029968297</v>
      </c>
      <c r="F49">
        <f t="shared" si="1"/>
        <v>4.2286555981260188E-3</v>
      </c>
      <c r="G49">
        <f t="shared" si="2"/>
        <v>9.9999904632570136E-2</v>
      </c>
      <c r="H49">
        <f t="shared" si="3"/>
        <v>1.6666650772095024E-3</v>
      </c>
      <c r="J49">
        <f t="shared" si="4"/>
        <v>4.2286596308900262E-2</v>
      </c>
      <c r="K49">
        <f t="shared" si="5"/>
        <v>2.5371957785340156</v>
      </c>
      <c r="N49">
        <v>0.17057583318091901</v>
      </c>
      <c r="O49">
        <v>0.18029162597656301</v>
      </c>
      <c r="P49">
        <v>4.1170001029968297</v>
      </c>
      <c r="S49">
        <f t="shared" si="6"/>
        <v>4.1690946090960079E-3</v>
      </c>
      <c r="T49">
        <f t="shared" si="7"/>
        <v>9.9999904632570136E-2</v>
      </c>
      <c r="U49">
        <f t="shared" si="8"/>
        <v>1.6666650772095024E-3</v>
      </c>
      <c r="W49">
        <f t="shared" si="9"/>
        <v>4.1690985850581772E-2</v>
      </c>
      <c r="X49">
        <f t="shared" si="10"/>
        <v>2.501459151034906</v>
      </c>
    </row>
    <row r="50" spans="1:24" x14ac:dyDescent="0.3">
      <c r="A50">
        <v>0.174625820363872</v>
      </c>
      <c r="B50">
        <v>0.37605728149414103</v>
      </c>
      <c r="C50">
        <v>4.2170000076293901</v>
      </c>
      <c r="F50">
        <f t="shared" si="1"/>
        <v>4.049987182952991E-3</v>
      </c>
      <c r="G50">
        <f t="shared" si="2"/>
        <v>9.9999904632560366E-2</v>
      </c>
      <c r="H50">
        <f t="shared" si="3"/>
        <v>1.6666650772093395E-3</v>
      </c>
      <c r="J50">
        <f t="shared" si="4"/>
        <v>4.0499910453257564E-2</v>
      </c>
      <c r="K50">
        <f t="shared" si="5"/>
        <v>2.4299946271954536</v>
      </c>
      <c r="N50">
        <v>0.17474492779001599</v>
      </c>
      <c r="O50">
        <v>0.18465388488769499</v>
      </c>
      <c r="P50">
        <v>4.2170000076293901</v>
      </c>
      <c r="S50">
        <f t="shared" si="6"/>
        <v>4.1690946090969794E-3</v>
      </c>
      <c r="T50">
        <f t="shared" si="7"/>
        <v>9.9999904632560366E-2</v>
      </c>
      <c r="U50">
        <f t="shared" si="8"/>
        <v>1.6666650772093395E-3</v>
      </c>
      <c r="W50">
        <f t="shared" si="9"/>
        <v>4.1690985850595559E-2</v>
      </c>
      <c r="X50">
        <f t="shared" si="10"/>
        <v>2.5014591510357334</v>
      </c>
    </row>
    <row r="51" spans="1:24" x14ac:dyDescent="0.3">
      <c r="A51">
        <v>0.17885447596199799</v>
      </c>
      <c r="B51">
        <v>0.38420465087890598</v>
      </c>
      <c r="C51">
        <v>4.3169999122619602</v>
      </c>
      <c r="F51">
        <f t="shared" si="1"/>
        <v>4.228655598125991E-3</v>
      </c>
      <c r="G51">
        <f t="shared" si="2"/>
        <v>9.9999904632570136E-2</v>
      </c>
      <c r="H51">
        <f t="shared" si="3"/>
        <v>1.6666650772095024E-3</v>
      </c>
      <c r="J51">
        <f t="shared" si="4"/>
        <v>4.2286596308899985E-2</v>
      </c>
      <c r="K51">
        <f t="shared" si="5"/>
        <v>2.5371957785339991</v>
      </c>
      <c r="N51">
        <v>0.178914036951028</v>
      </c>
      <c r="O51">
        <v>0.18990408325195299</v>
      </c>
      <c r="P51">
        <v>4.3169999122619602</v>
      </c>
      <c r="S51">
        <f t="shared" si="6"/>
        <v>4.1691091610120135E-3</v>
      </c>
      <c r="T51">
        <f t="shared" si="7"/>
        <v>9.9999904632570136E-2</v>
      </c>
      <c r="U51">
        <f t="shared" si="8"/>
        <v>1.6666650772095024E-3</v>
      </c>
      <c r="W51">
        <f t="shared" si="9"/>
        <v>4.1691131369880605E-2</v>
      </c>
      <c r="X51">
        <f t="shared" si="10"/>
        <v>2.501467882192836</v>
      </c>
    </row>
    <row r="52" spans="1:24" x14ac:dyDescent="0.3">
      <c r="A52">
        <v>0.18290446314495101</v>
      </c>
      <c r="B52">
        <v>0.39149526977539101</v>
      </c>
      <c r="C52">
        <v>4.4169998168945304</v>
      </c>
      <c r="F52">
        <f t="shared" si="1"/>
        <v>4.0499871829530187E-3</v>
      </c>
      <c r="G52">
        <f t="shared" si="2"/>
        <v>9.9999904632570136E-2</v>
      </c>
      <c r="H52">
        <f t="shared" si="3"/>
        <v>1.6666650772095024E-3</v>
      </c>
      <c r="J52">
        <f t="shared" si="4"/>
        <v>4.0499910453253886E-2</v>
      </c>
      <c r="K52">
        <f t="shared" si="5"/>
        <v>2.4299946271952328</v>
      </c>
      <c r="N52">
        <v>0.18308314611203999</v>
      </c>
      <c r="O52">
        <v>0.19393919372558599</v>
      </c>
      <c r="P52">
        <v>4.4169998168945304</v>
      </c>
      <c r="S52">
        <f t="shared" si="6"/>
        <v>4.1691091610119857E-3</v>
      </c>
      <c r="T52">
        <f t="shared" si="7"/>
        <v>9.9999904632570136E-2</v>
      </c>
      <c r="U52">
        <f t="shared" si="8"/>
        <v>1.6666650772095024E-3</v>
      </c>
      <c r="W52">
        <f t="shared" si="9"/>
        <v>4.1691131369880327E-2</v>
      </c>
      <c r="X52">
        <f t="shared" si="10"/>
        <v>2.5014678821928196</v>
      </c>
    </row>
    <row r="53" spans="1:24" x14ac:dyDescent="0.3">
      <c r="A53">
        <v>0.18719267973210699</v>
      </c>
      <c r="B53">
        <v>0.39967471313476599</v>
      </c>
      <c r="C53">
        <v>4.5170001983642596</v>
      </c>
      <c r="F53">
        <f t="shared" si="1"/>
        <v>4.2882165871559741E-3</v>
      </c>
      <c r="G53">
        <f t="shared" si="2"/>
        <v>0.10000038146972923</v>
      </c>
      <c r="H53">
        <f t="shared" si="3"/>
        <v>1.666673024495487E-3</v>
      </c>
      <c r="J53">
        <f t="shared" si="4"/>
        <v>4.2882002289701716E-2</v>
      </c>
      <c r="K53">
        <f t="shared" si="5"/>
        <v>2.5729201373821033</v>
      </c>
      <c r="N53">
        <v>0.18719267973210699</v>
      </c>
      <c r="O53">
        <v>0.19805851745605499</v>
      </c>
      <c r="P53">
        <v>4.5170001983642596</v>
      </c>
      <c r="S53">
        <f t="shared" si="6"/>
        <v>4.1095336200669963E-3</v>
      </c>
      <c r="T53">
        <f t="shared" si="7"/>
        <v>0.10000038146972923</v>
      </c>
      <c r="U53">
        <f t="shared" si="8"/>
        <v>1.666673024495487E-3</v>
      </c>
      <c r="W53">
        <f t="shared" si="9"/>
        <v>4.1095179435000247E-2</v>
      </c>
      <c r="X53">
        <f t="shared" si="10"/>
        <v>2.4657107661000151</v>
      </c>
    </row>
    <row r="54" spans="1:24" x14ac:dyDescent="0.3">
      <c r="A54">
        <v>0.19130222790408899</v>
      </c>
      <c r="B54">
        <v>0.40838958740234399</v>
      </c>
      <c r="C54">
        <v>4.6170001029968297</v>
      </c>
      <c r="F54">
        <f t="shared" si="1"/>
        <v>4.1095481719820026E-3</v>
      </c>
      <c r="G54">
        <f t="shared" si="2"/>
        <v>9.9999904632570136E-2</v>
      </c>
      <c r="H54">
        <f t="shared" si="3"/>
        <v>1.6666650772095024E-3</v>
      </c>
      <c r="J54">
        <f t="shared" si="4"/>
        <v>4.1095520911562107E-2</v>
      </c>
      <c r="K54">
        <f t="shared" si="5"/>
        <v>2.4657312546937264</v>
      </c>
      <c r="N54">
        <v>0.191361788893119</v>
      </c>
      <c r="O54">
        <v>0.20254374694824201</v>
      </c>
      <c r="P54">
        <v>4.6170001029968297</v>
      </c>
      <c r="S54">
        <f t="shared" si="6"/>
        <v>4.1691091610120135E-3</v>
      </c>
      <c r="T54">
        <f t="shared" si="7"/>
        <v>9.9999904632570136E-2</v>
      </c>
      <c r="U54">
        <f t="shared" si="8"/>
        <v>1.6666650772095024E-3</v>
      </c>
      <c r="W54">
        <f t="shared" si="9"/>
        <v>4.1691131369880605E-2</v>
      </c>
      <c r="X54">
        <f t="shared" si="10"/>
        <v>2.501467882192836</v>
      </c>
    </row>
    <row r="55" spans="1:24" x14ac:dyDescent="0.3">
      <c r="A55">
        <v>0.19553089805412999</v>
      </c>
      <c r="B55">
        <v>0.41653378295898402</v>
      </c>
      <c r="C55">
        <v>4.7170000076293901</v>
      </c>
      <c r="F55">
        <f t="shared" si="1"/>
        <v>4.2286701500409973E-3</v>
      </c>
      <c r="G55">
        <f t="shared" si="2"/>
        <v>9.9999904632560366E-2</v>
      </c>
      <c r="H55">
        <f t="shared" si="3"/>
        <v>1.6666650772093395E-3</v>
      </c>
      <c r="J55">
        <f t="shared" si="4"/>
        <v>4.2286741828192961E-2</v>
      </c>
      <c r="K55">
        <f t="shared" si="5"/>
        <v>2.5372045096915774</v>
      </c>
      <c r="N55">
        <v>0.195471337065101</v>
      </c>
      <c r="O55">
        <v>0.20640588378906199</v>
      </c>
      <c r="P55">
        <v>4.7170000076293901</v>
      </c>
      <c r="S55">
        <f t="shared" si="6"/>
        <v>4.1095481719820026E-3</v>
      </c>
      <c r="T55">
        <f t="shared" si="7"/>
        <v>9.9999904632560366E-2</v>
      </c>
      <c r="U55">
        <f t="shared" si="8"/>
        <v>1.6666650772093395E-3</v>
      </c>
      <c r="W55">
        <f t="shared" si="9"/>
        <v>4.1095520911566125E-2</v>
      </c>
      <c r="X55">
        <f t="shared" si="10"/>
        <v>2.4657312546939671</v>
      </c>
    </row>
    <row r="56" spans="1:24" x14ac:dyDescent="0.3">
      <c r="A56">
        <v>0.19958088523708301</v>
      </c>
      <c r="B56">
        <v>0.424463256835937</v>
      </c>
      <c r="C56">
        <v>4.8169999122619602</v>
      </c>
      <c r="F56">
        <f t="shared" si="1"/>
        <v>4.0499871829530187E-3</v>
      </c>
      <c r="G56">
        <f t="shared" si="2"/>
        <v>9.9999904632570136E-2</v>
      </c>
      <c r="H56">
        <f t="shared" si="3"/>
        <v>1.6666650772095024E-3</v>
      </c>
      <c r="J56">
        <f t="shared" si="4"/>
        <v>4.0499910453253886E-2</v>
      </c>
      <c r="K56">
        <f t="shared" si="5"/>
        <v>2.4299946271952328</v>
      </c>
      <c r="N56">
        <v>0.199640417122282</v>
      </c>
      <c r="O56">
        <v>0.21129272460937501</v>
      </c>
      <c r="P56">
        <v>4.8169999122619602</v>
      </c>
      <c r="S56">
        <f t="shared" si="6"/>
        <v>4.1690800571810016E-3</v>
      </c>
      <c r="T56">
        <f t="shared" si="7"/>
        <v>9.9999904632570136E-2</v>
      </c>
      <c r="U56">
        <f t="shared" si="8"/>
        <v>1.6666650772095024E-3</v>
      </c>
      <c r="W56">
        <f t="shared" si="9"/>
        <v>4.169084033129293E-2</v>
      </c>
      <c r="X56">
        <f t="shared" si="10"/>
        <v>2.5014504198775755</v>
      </c>
    </row>
    <row r="57" spans="1:24" x14ac:dyDescent="0.3">
      <c r="A57">
        <v>0.20380952628329399</v>
      </c>
      <c r="B57">
        <v>0.43218862915039102</v>
      </c>
      <c r="C57">
        <v>4.9169998168945304</v>
      </c>
      <c r="F57">
        <f t="shared" si="1"/>
        <v>4.2286410462109847E-3</v>
      </c>
      <c r="G57">
        <f t="shared" si="2"/>
        <v>9.9999904632570136E-2</v>
      </c>
      <c r="H57">
        <f t="shared" si="3"/>
        <v>1.6666650772095024E-3</v>
      </c>
      <c r="J57">
        <f t="shared" si="4"/>
        <v>4.2286450789611144E-2</v>
      </c>
      <c r="K57">
        <f t="shared" si="5"/>
        <v>2.5371870473766687</v>
      </c>
      <c r="N57">
        <v>0.20374996529426401</v>
      </c>
      <c r="O57">
        <v>0.21549281311035201</v>
      </c>
      <c r="P57">
        <v>4.9169998168945304</v>
      </c>
      <c r="S57">
        <f t="shared" si="6"/>
        <v>4.1095481719820026E-3</v>
      </c>
      <c r="T57">
        <f t="shared" si="7"/>
        <v>9.9999904632570136E-2</v>
      </c>
      <c r="U57">
        <f t="shared" si="8"/>
        <v>1.6666650772095024E-3</v>
      </c>
      <c r="W57">
        <f t="shared" si="9"/>
        <v>4.1095520911562107E-2</v>
      </c>
      <c r="X57">
        <f t="shared" si="10"/>
        <v>2.4657312546937264</v>
      </c>
    </row>
    <row r="58" spans="1:24" x14ac:dyDescent="0.3">
      <c r="A58">
        <v>0.20791907445527599</v>
      </c>
      <c r="B58">
        <v>0.43963137817382802</v>
      </c>
      <c r="C58">
        <v>5.0170001983642596</v>
      </c>
      <c r="F58">
        <f t="shared" si="1"/>
        <v>4.1095481719820026E-3</v>
      </c>
      <c r="G58">
        <f t="shared" si="2"/>
        <v>0.10000038146972923</v>
      </c>
      <c r="H58">
        <f t="shared" si="3"/>
        <v>1.666673024495487E-3</v>
      </c>
      <c r="J58">
        <f t="shared" si="4"/>
        <v>4.1095324953595198E-2</v>
      </c>
      <c r="K58">
        <f t="shared" si="5"/>
        <v>2.4657194972157122</v>
      </c>
      <c r="N58">
        <v>0.207978635444306</v>
      </c>
      <c r="O58">
        <v>0.21985316467285199</v>
      </c>
      <c r="P58">
        <v>5.0170001983642596</v>
      </c>
      <c r="S58">
        <f t="shared" si="6"/>
        <v>4.2286701500419965E-3</v>
      </c>
      <c r="T58">
        <f t="shared" si="7"/>
        <v>0.10000038146972923</v>
      </c>
      <c r="U58">
        <f t="shared" si="8"/>
        <v>1.666673024495487E-3</v>
      </c>
      <c r="W58">
        <f t="shared" si="9"/>
        <v>4.2286540190069603E-2</v>
      </c>
      <c r="X58">
        <f t="shared" si="10"/>
        <v>2.5371924114041762</v>
      </c>
    </row>
    <row r="59" spans="1:24" x14ac:dyDescent="0.3">
      <c r="A59">
        <v>0.212207305594347</v>
      </c>
      <c r="B59">
        <v>0.44783404541015598</v>
      </c>
      <c r="C59">
        <v>5.1170001029968297</v>
      </c>
      <c r="F59">
        <f t="shared" si="1"/>
        <v>4.2882311390710082E-3</v>
      </c>
      <c r="G59">
        <f t="shared" si="2"/>
        <v>9.9999904632570136E-2</v>
      </c>
      <c r="H59">
        <f t="shared" si="3"/>
        <v>1.6666650772095024E-3</v>
      </c>
      <c r="J59">
        <f t="shared" si="4"/>
        <v>4.2882352286507323E-2</v>
      </c>
      <c r="K59">
        <f t="shared" si="5"/>
        <v>2.5729411371904392</v>
      </c>
      <c r="N59">
        <v>0.21208818361628801</v>
      </c>
      <c r="O59">
        <v>0.22480949401855499</v>
      </c>
      <c r="P59">
        <v>5.1170001029968297</v>
      </c>
      <c r="S59">
        <f t="shared" si="6"/>
        <v>4.1095481719820026E-3</v>
      </c>
      <c r="T59">
        <f t="shared" si="7"/>
        <v>9.9999904632570136E-2</v>
      </c>
      <c r="U59">
        <f t="shared" si="8"/>
        <v>1.6666650772095024E-3</v>
      </c>
      <c r="W59">
        <f t="shared" si="9"/>
        <v>4.1095520911562107E-2</v>
      </c>
      <c r="X59">
        <f t="shared" si="10"/>
        <v>2.4657312546937264</v>
      </c>
    </row>
    <row r="60" spans="1:24" x14ac:dyDescent="0.3">
      <c r="A60">
        <v>0.216316839214414</v>
      </c>
      <c r="B60">
        <v>0.45538369750976598</v>
      </c>
      <c r="C60">
        <v>5.2170000076293901</v>
      </c>
      <c r="F60">
        <f t="shared" si="1"/>
        <v>4.1095336200669963E-3</v>
      </c>
      <c r="G60">
        <f t="shared" si="2"/>
        <v>9.9999904632560366E-2</v>
      </c>
      <c r="H60">
        <f t="shared" si="3"/>
        <v>1.6666650772093395E-3</v>
      </c>
      <c r="J60">
        <f t="shared" si="4"/>
        <v>4.1095375392277284E-2</v>
      </c>
      <c r="K60">
        <f t="shared" si="5"/>
        <v>2.4657225235366367</v>
      </c>
      <c r="N60">
        <v>0.216316839214414</v>
      </c>
      <c r="O60">
        <v>0.22933602905273401</v>
      </c>
      <c r="P60">
        <v>5.2170000076293901</v>
      </c>
      <c r="S60">
        <f t="shared" si="6"/>
        <v>4.228655598125991E-3</v>
      </c>
      <c r="T60">
        <f t="shared" si="7"/>
        <v>9.9999904632560366E-2</v>
      </c>
      <c r="U60">
        <f t="shared" si="8"/>
        <v>1.6666650772093395E-3</v>
      </c>
      <c r="W60">
        <f t="shared" si="9"/>
        <v>4.228659630890412E-2</v>
      </c>
      <c r="X60">
        <f t="shared" si="10"/>
        <v>2.5371957785342469</v>
      </c>
    </row>
    <row r="61" spans="1:24" x14ac:dyDescent="0.3">
      <c r="A61">
        <v>0.22054549481254099</v>
      </c>
      <c r="B61">
        <v>0.46299801635742199</v>
      </c>
      <c r="C61">
        <v>5.3169999122619602</v>
      </c>
      <c r="F61">
        <f t="shared" si="1"/>
        <v>4.2286555981269902E-3</v>
      </c>
      <c r="G61">
        <f t="shared" si="2"/>
        <v>9.9999904632570136E-2</v>
      </c>
      <c r="H61">
        <f t="shared" si="3"/>
        <v>1.6666650772095024E-3</v>
      </c>
      <c r="J61">
        <f t="shared" si="4"/>
        <v>4.2286596308909977E-2</v>
      </c>
      <c r="K61">
        <f t="shared" si="5"/>
        <v>2.5371957785345987</v>
      </c>
      <c r="N61">
        <v>0.220426387386397</v>
      </c>
      <c r="O61">
        <v>0.23435984802246099</v>
      </c>
      <c r="P61">
        <v>5.3169999122619602</v>
      </c>
      <c r="S61">
        <f t="shared" si="6"/>
        <v>4.1095481719830018E-3</v>
      </c>
      <c r="T61">
        <f t="shared" si="7"/>
        <v>9.9999904632570136E-2</v>
      </c>
      <c r="U61">
        <f t="shared" si="8"/>
        <v>1.6666650772095024E-3</v>
      </c>
      <c r="W61">
        <f t="shared" si="9"/>
        <v>4.1095520911572099E-2</v>
      </c>
      <c r="X61">
        <f t="shared" si="10"/>
        <v>2.465731254694326</v>
      </c>
    </row>
    <row r="62" spans="1:24" x14ac:dyDescent="0.3">
      <c r="A62">
        <v>0.22459548199549301</v>
      </c>
      <c r="B62">
        <v>0.470831176757812</v>
      </c>
      <c r="C62">
        <v>5.4169998168945304</v>
      </c>
      <c r="F62">
        <f t="shared" si="1"/>
        <v>4.0499871829520195E-3</v>
      </c>
      <c r="G62">
        <f t="shared" si="2"/>
        <v>9.9999904632570136E-2</v>
      </c>
      <c r="H62">
        <f t="shared" si="3"/>
        <v>1.6666650772095024E-3</v>
      </c>
      <c r="J62">
        <f t="shared" si="4"/>
        <v>4.0499910453243894E-2</v>
      </c>
      <c r="K62">
        <f t="shared" si="5"/>
        <v>2.4299946271946333</v>
      </c>
      <c r="N62">
        <v>0.22465504298452299</v>
      </c>
      <c r="O62">
        <v>0.23816703796386701</v>
      </c>
      <c r="P62">
        <v>5.4169998168945304</v>
      </c>
      <c r="S62">
        <f t="shared" si="6"/>
        <v>4.228655598125991E-3</v>
      </c>
      <c r="T62">
        <f t="shared" si="7"/>
        <v>9.9999904632570136E-2</v>
      </c>
      <c r="U62">
        <f t="shared" si="8"/>
        <v>1.6666650772095024E-3</v>
      </c>
      <c r="W62">
        <f t="shared" si="9"/>
        <v>4.2286596308899985E-2</v>
      </c>
      <c r="X62">
        <f t="shared" si="10"/>
        <v>2.5371957785339991</v>
      </c>
    </row>
    <row r="63" spans="1:24" x14ac:dyDescent="0.3">
      <c r="A63">
        <v>0.22882413759362</v>
      </c>
      <c r="B63">
        <v>0.47878533935546902</v>
      </c>
      <c r="C63">
        <v>5.5170001983642596</v>
      </c>
      <c r="F63">
        <f t="shared" si="1"/>
        <v>4.2286555981269902E-3</v>
      </c>
      <c r="G63">
        <f t="shared" si="2"/>
        <v>0.10000038146972923</v>
      </c>
      <c r="H63">
        <f t="shared" si="3"/>
        <v>1.666673024495487E-3</v>
      </c>
      <c r="J63">
        <f t="shared" si="4"/>
        <v>4.2286394671474652E-2</v>
      </c>
      <c r="K63">
        <f t="shared" si="5"/>
        <v>2.5371836802884791</v>
      </c>
      <c r="N63">
        <v>0.22876459115650499</v>
      </c>
      <c r="O63">
        <v>0.243353530883789</v>
      </c>
      <c r="P63">
        <v>5.5170001983642596</v>
      </c>
      <c r="S63">
        <f t="shared" si="6"/>
        <v>4.1095481719820026E-3</v>
      </c>
      <c r="T63">
        <f t="shared" si="7"/>
        <v>0.10000038146972923</v>
      </c>
      <c r="U63">
        <f t="shared" si="8"/>
        <v>1.666673024495487E-3</v>
      </c>
      <c r="W63">
        <f t="shared" si="9"/>
        <v>4.1095324953595198E-2</v>
      </c>
      <c r="X63">
        <f t="shared" si="10"/>
        <v>2.4657194972157122</v>
      </c>
    </row>
    <row r="64" spans="1:24" x14ac:dyDescent="0.3">
      <c r="A64">
        <v>0.232933685765602</v>
      </c>
      <c r="B64">
        <v>0.485889251708984</v>
      </c>
      <c r="C64">
        <v>5.6170001029968297</v>
      </c>
      <c r="F64">
        <f t="shared" si="1"/>
        <v>4.1095481719820026E-3</v>
      </c>
      <c r="G64">
        <f t="shared" si="2"/>
        <v>9.9999904632570136E-2</v>
      </c>
      <c r="H64">
        <f t="shared" si="3"/>
        <v>1.6666650772095024E-3</v>
      </c>
      <c r="J64">
        <f t="shared" si="4"/>
        <v>4.1095520911562107E-2</v>
      </c>
      <c r="K64">
        <f t="shared" si="5"/>
        <v>2.4657312546937264</v>
      </c>
      <c r="N64">
        <v>0.23299324675463101</v>
      </c>
      <c r="O64">
        <v>0.247465225219727</v>
      </c>
      <c r="P64">
        <v>5.6170001029968297</v>
      </c>
      <c r="S64">
        <f t="shared" si="6"/>
        <v>4.2286555981260188E-3</v>
      </c>
      <c r="T64">
        <f t="shared" si="7"/>
        <v>9.9999904632570136E-2</v>
      </c>
      <c r="U64">
        <f t="shared" si="8"/>
        <v>1.6666650772095024E-3</v>
      </c>
      <c r="W64">
        <f t="shared" si="9"/>
        <v>4.2286596308900262E-2</v>
      </c>
      <c r="X64">
        <f t="shared" si="10"/>
        <v>2.5371957785340156</v>
      </c>
    </row>
    <row r="65" spans="1:24" x14ac:dyDescent="0.3">
      <c r="A65">
        <v>0.237162355915643</v>
      </c>
      <c r="B65">
        <v>0.49435119628906199</v>
      </c>
      <c r="C65">
        <v>5.7170000076293901</v>
      </c>
      <c r="F65">
        <f t="shared" si="1"/>
        <v>4.2286701500409973E-3</v>
      </c>
      <c r="G65">
        <f t="shared" si="2"/>
        <v>9.9999904632560366E-2</v>
      </c>
      <c r="H65">
        <f t="shared" si="3"/>
        <v>1.6666650772093395E-3</v>
      </c>
      <c r="J65">
        <f t="shared" si="4"/>
        <v>4.2286741828192961E-2</v>
      </c>
      <c r="K65">
        <f t="shared" si="5"/>
        <v>2.5372045096915774</v>
      </c>
      <c r="N65">
        <v>0.23710279492661401</v>
      </c>
      <c r="O65">
        <v>0.25211344909667999</v>
      </c>
      <c r="P65">
        <v>5.7170000076293901</v>
      </c>
      <c r="S65">
        <f t="shared" si="6"/>
        <v>4.1095481719830018E-3</v>
      </c>
      <c r="T65">
        <f t="shared" si="7"/>
        <v>9.9999904632560366E-2</v>
      </c>
      <c r="U65">
        <f t="shared" si="8"/>
        <v>1.6666650772093395E-3</v>
      </c>
      <c r="W65">
        <f t="shared" si="9"/>
        <v>4.1095520911576117E-2</v>
      </c>
      <c r="X65">
        <f t="shared" si="10"/>
        <v>2.4657312546945667</v>
      </c>
    </row>
    <row r="66" spans="1:24" x14ac:dyDescent="0.3">
      <c r="A66">
        <v>0.241271904087625</v>
      </c>
      <c r="B66">
        <v>0.50212213134765604</v>
      </c>
      <c r="C66">
        <v>5.8169999122619602</v>
      </c>
      <c r="F66">
        <f t="shared" si="1"/>
        <v>4.1095481719820026E-3</v>
      </c>
      <c r="G66">
        <f t="shared" si="2"/>
        <v>9.9999904632570136E-2</v>
      </c>
      <c r="H66">
        <f t="shared" si="3"/>
        <v>1.6666650772095024E-3</v>
      </c>
      <c r="J66">
        <f t="shared" si="4"/>
        <v>4.1095520911562107E-2</v>
      </c>
      <c r="K66">
        <f t="shared" si="5"/>
        <v>2.4657312546937264</v>
      </c>
      <c r="N66">
        <v>0.24133146507665501</v>
      </c>
      <c r="O66">
        <v>0.25640283203125003</v>
      </c>
      <c r="P66">
        <v>5.8169999122619602</v>
      </c>
      <c r="S66">
        <f t="shared" si="6"/>
        <v>4.2286701500409973E-3</v>
      </c>
      <c r="T66">
        <f t="shared" si="7"/>
        <v>9.9999904632570136E-2</v>
      </c>
      <c r="U66">
        <f t="shared" si="8"/>
        <v>1.6666650772095024E-3</v>
      </c>
      <c r="W66">
        <f t="shared" si="9"/>
        <v>4.2286741828188826E-2</v>
      </c>
      <c r="X66">
        <f t="shared" si="10"/>
        <v>2.5372045096913296</v>
      </c>
    </row>
    <row r="67" spans="1:24" x14ac:dyDescent="0.3">
      <c r="A67">
        <v>0.24550055968575199</v>
      </c>
      <c r="B67">
        <v>0.50949700927734398</v>
      </c>
      <c r="C67">
        <v>5.9169998168945304</v>
      </c>
      <c r="F67">
        <f t="shared" si="1"/>
        <v>4.2286555981269902E-3</v>
      </c>
      <c r="G67">
        <f t="shared" si="2"/>
        <v>9.9999904632570136E-2</v>
      </c>
      <c r="H67">
        <f t="shared" si="3"/>
        <v>1.6666650772095024E-3</v>
      </c>
      <c r="J67">
        <f t="shared" si="4"/>
        <v>4.2286596308909977E-2</v>
      </c>
      <c r="K67">
        <f t="shared" si="5"/>
        <v>2.5371957785345987</v>
      </c>
      <c r="N67">
        <v>0.245440984144807</v>
      </c>
      <c r="O67">
        <v>0.26113214111328098</v>
      </c>
      <c r="P67">
        <v>5.9169998168945304</v>
      </c>
      <c r="S67">
        <f t="shared" si="6"/>
        <v>4.10951906815199E-3</v>
      </c>
      <c r="T67">
        <f t="shared" si="7"/>
        <v>9.9999904632570136E-2</v>
      </c>
      <c r="U67">
        <f t="shared" si="8"/>
        <v>1.6666650772095024E-3</v>
      </c>
      <c r="W67">
        <f t="shared" si="9"/>
        <v>4.1095229872984425E-2</v>
      </c>
      <c r="X67">
        <f t="shared" si="10"/>
        <v>2.4657137923790655</v>
      </c>
    </row>
    <row r="68" spans="1:24" x14ac:dyDescent="0.3">
      <c r="A68">
        <v>0.24961010785773399</v>
      </c>
      <c r="B68">
        <v>0.51731420898437497</v>
      </c>
      <c r="C68">
        <v>6.0170001983642596</v>
      </c>
      <c r="F68">
        <f t="shared" si="1"/>
        <v>4.1095481719820026E-3</v>
      </c>
      <c r="G68">
        <f t="shared" si="2"/>
        <v>0.10000038146972923</v>
      </c>
      <c r="H68">
        <f t="shared" si="3"/>
        <v>1.666673024495487E-3</v>
      </c>
      <c r="J68">
        <f t="shared" si="4"/>
        <v>4.1095324953595198E-2</v>
      </c>
      <c r="K68">
        <f t="shared" si="5"/>
        <v>2.4657194972157122</v>
      </c>
      <c r="N68">
        <v>0.249669654294848</v>
      </c>
      <c r="O68">
        <v>0.26573959350585902</v>
      </c>
      <c r="P68">
        <v>6.0170001983642596</v>
      </c>
      <c r="S68">
        <f t="shared" si="6"/>
        <v>4.2286701500409973E-3</v>
      </c>
      <c r="T68">
        <f t="shared" si="7"/>
        <v>0.10000038146972923</v>
      </c>
      <c r="U68">
        <f t="shared" si="8"/>
        <v>1.666673024495487E-3</v>
      </c>
      <c r="W68">
        <f t="shared" si="9"/>
        <v>4.2286540190059611E-2</v>
      </c>
      <c r="X68">
        <f t="shared" si="10"/>
        <v>2.5371924114035767</v>
      </c>
    </row>
    <row r="69" spans="1:24" x14ac:dyDescent="0.3">
      <c r="A69">
        <v>0.25383874890394498</v>
      </c>
      <c r="B69">
        <v>0.52504229736328101</v>
      </c>
      <c r="C69">
        <v>6.1170001029968297</v>
      </c>
      <c r="F69">
        <f t="shared" si="1"/>
        <v>4.2286410462109847E-3</v>
      </c>
      <c r="G69">
        <f t="shared" si="2"/>
        <v>9.9999904632570136E-2</v>
      </c>
      <c r="H69">
        <f t="shared" si="3"/>
        <v>1.6666650772095024E-3</v>
      </c>
      <c r="J69">
        <f t="shared" si="4"/>
        <v>4.2286450789611144E-2</v>
      </c>
      <c r="K69">
        <f t="shared" si="5"/>
        <v>2.5371870473766687</v>
      </c>
      <c r="N69">
        <v>0.253779202466831</v>
      </c>
      <c r="O69">
        <v>0.27012310791015598</v>
      </c>
      <c r="P69">
        <v>6.1170001029968297</v>
      </c>
      <c r="S69">
        <f t="shared" si="6"/>
        <v>4.1095481719830018E-3</v>
      </c>
      <c r="T69">
        <f t="shared" si="7"/>
        <v>9.9999904632570136E-2</v>
      </c>
      <c r="U69">
        <f t="shared" si="8"/>
        <v>1.6666650772095024E-3</v>
      </c>
      <c r="W69">
        <f t="shared" si="9"/>
        <v>4.1095520911572099E-2</v>
      </c>
      <c r="X69">
        <f t="shared" si="10"/>
        <v>2.465731254694326</v>
      </c>
    </row>
    <row r="70" spans="1:24" x14ac:dyDescent="0.3">
      <c r="A70">
        <v>0.25800784351304201</v>
      </c>
      <c r="B70">
        <v>0.53238671874999999</v>
      </c>
      <c r="C70">
        <v>6.2170000076293901</v>
      </c>
      <c r="F70">
        <f t="shared" si="1"/>
        <v>4.1690946090970349E-3</v>
      </c>
      <c r="G70">
        <f t="shared" si="2"/>
        <v>9.9999904632560366E-2</v>
      </c>
      <c r="H70">
        <f t="shared" si="3"/>
        <v>1.6666650772093395E-3</v>
      </c>
      <c r="J70">
        <f t="shared" si="4"/>
        <v>4.1690985850596114E-2</v>
      </c>
      <c r="K70">
        <f t="shared" si="5"/>
        <v>2.5014591510357667</v>
      </c>
      <c r="N70">
        <v>0.258067419053987</v>
      </c>
      <c r="O70">
        <v>0.274689056396484</v>
      </c>
      <c r="P70">
        <v>6.2170000076293901</v>
      </c>
      <c r="S70">
        <f t="shared" si="6"/>
        <v>4.2882165871560018E-3</v>
      </c>
      <c r="T70">
        <f t="shared" si="7"/>
        <v>9.9999904632560366E-2</v>
      </c>
      <c r="U70">
        <f t="shared" si="8"/>
        <v>1.6666650772093395E-3</v>
      </c>
      <c r="W70">
        <f t="shared" si="9"/>
        <v>4.2882206767222673E-2</v>
      </c>
      <c r="X70">
        <f t="shared" si="10"/>
        <v>2.57293240603336</v>
      </c>
    </row>
    <row r="71" spans="1:24" x14ac:dyDescent="0.3">
      <c r="A71">
        <v>0.262176967225969</v>
      </c>
      <c r="B71">
        <v>0.54023797607421897</v>
      </c>
      <c r="C71">
        <v>6.3169999122619602</v>
      </c>
      <c r="F71">
        <f t="shared" si="1"/>
        <v>4.169123712926992E-3</v>
      </c>
      <c r="G71">
        <f t="shared" si="2"/>
        <v>9.9999904632570136E-2</v>
      </c>
      <c r="H71">
        <f t="shared" si="3"/>
        <v>1.6666650772095024E-3</v>
      </c>
      <c r="J71">
        <f t="shared" si="4"/>
        <v>4.1691276889169168E-2</v>
      </c>
      <c r="K71">
        <f t="shared" si="5"/>
        <v>2.50147661335015</v>
      </c>
      <c r="N71">
        <v>0.262176967225969</v>
      </c>
      <c r="O71">
        <v>0.27879843139648403</v>
      </c>
      <c r="P71">
        <v>6.3169999122619602</v>
      </c>
      <c r="S71">
        <f t="shared" si="6"/>
        <v>4.1095481719820026E-3</v>
      </c>
      <c r="T71">
        <f t="shared" si="7"/>
        <v>9.9999904632570136E-2</v>
      </c>
      <c r="U71">
        <f t="shared" si="8"/>
        <v>1.6666650772095024E-3</v>
      </c>
      <c r="W71">
        <f t="shared" si="9"/>
        <v>4.1095520911562107E-2</v>
      </c>
      <c r="X71">
        <f t="shared" si="10"/>
        <v>2.4657312546937264</v>
      </c>
    </row>
    <row r="72" spans="1:24" x14ac:dyDescent="0.3">
      <c r="A72">
        <v>0.26634606183506498</v>
      </c>
      <c r="B72">
        <v>0.54741766357421895</v>
      </c>
      <c r="C72">
        <v>6.4169998168945304</v>
      </c>
      <c r="F72">
        <f t="shared" si="1"/>
        <v>4.1690946090959802E-3</v>
      </c>
      <c r="G72">
        <f t="shared" si="2"/>
        <v>9.9999904632570136E-2</v>
      </c>
      <c r="H72">
        <f t="shared" si="3"/>
        <v>1.6666650772095024E-3</v>
      </c>
      <c r="J72">
        <f t="shared" si="4"/>
        <v>4.1690985850581494E-2</v>
      </c>
      <c r="K72">
        <f t="shared" si="5"/>
        <v>2.5014591510348896</v>
      </c>
      <c r="N72">
        <v>0.26640560827218002</v>
      </c>
      <c r="O72">
        <v>0.28381643676757801</v>
      </c>
      <c r="P72">
        <v>6.4169998168945304</v>
      </c>
      <c r="S72">
        <f t="shared" si="6"/>
        <v>4.2286410462110124E-3</v>
      </c>
      <c r="T72">
        <f t="shared" si="7"/>
        <v>9.9999904632570136E-2</v>
      </c>
      <c r="U72">
        <f t="shared" si="8"/>
        <v>1.6666650772095024E-3</v>
      </c>
      <c r="W72">
        <f t="shared" si="9"/>
        <v>4.2286450789611421E-2</v>
      </c>
      <c r="X72">
        <f t="shared" si="10"/>
        <v>2.5371870473766851</v>
      </c>
    </row>
    <row r="73" spans="1:24" x14ac:dyDescent="0.3">
      <c r="A73">
        <v>0.27045561000704799</v>
      </c>
      <c r="B73">
        <v>0.55538049316406202</v>
      </c>
      <c r="C73">
        <v>6.5170001983642596</v>
      </c>
      <c r="F73">
        <f t="shared" si="1"/>
        <v>4.1095481719830018E-3</v>
      </c>
      <c r="G73">
        <f t="shared" si="2"/>
        <v>0.10000038146972923</v>
      </c>
      <c r="H73">
        <f t="shared" si="3"/>
        <v>1.666673024495487E-3</v>
      </c>
      <c r="J73">
        <f t="shared" si="4"/>
        <v>4.109532495360519E-2</v>
      </c>
      <c r="K73">
        <f t="shared" si="5"/>
        <v>2.4657194972163117</v>
      </c>
      <c r="N73">
        <v>0.27051518554799298</v>
      </c>
      <c r="O73">
        <v>0.28743051147460902</v>
      </c>
      <c r="P73">
        <v>6.5170001983642596</v>
      </c>
      <c r="S73">
        <f t="shared" si="6"/>
        <v>4.109577275812959E-3</v>
      </c>
      <c r="T73">
        <f t="shared" si="7"/>
        <v>0.10000038146972923</v>
      </c>
      <c r="U73">
        <f t="shared" si="8"/>
        <v>1.666673024495487E-3</v>
      </c>
      <c r="W73">
        <f t="shared" si="9"/>
        <v>4.1095615990794546E-2</v>
      </c>
      <c r="X73">
        <f t="shared" si="10"/>
        <v>2.465736959447673</v>
      </c>
    </row>
    <row r="74" spans="1:24" x14ac:dyDescent="0.3">
      <c r="A74">
        <v>0.27462470461614402</v>
      </c>
      <c r="B74">
        <v>0.56291253662109397</v>
      </c>
      <c r="C74">
        <v>6.6170001029968297</v>
      </c>
      <c r="F74">
        <f t="shared" ref="F74:F137" si="26">A74-A73</f>
        <v>4.1690946090960357E-3</v>
      </c>
      <c r="G74">
        <f t="shared" ref="G74:G137" si="27">C74-C73</f>
        <v>9.9999904632570136E-2</v>
      </c>
      <c r="H74">
        <f t="shared" ref="H74:H137" si="28">G74/60</f>
        <v>1.6666650772095024E-3</v>
      </c>
      <c r="J74">
        <f t="shared" ref="J74:J137" si="29">F74/G74</f>
        <v>4.1690985850582049E-2</v>
      </c>
      <c r="K74">
        <f t="shared" ref="K74:K137" si="30">F74/H74</f>
        <v>2.5014591510349229</v>
      </c>
      <c r="N74">
        <v>0.27474382659420399</v>
      </c>
      <c r="O74">
        <v>0.292406951904297</v>
      </c>
      <c r="P74">
        <v>6.6170001029968297</v>
      </c>
      <c r="S74">
        <f t="shared" ref="S74:S137" si="31">N74-N73</f>
        <v>4.2286410462110124E-3</v>
      </c>
      <c r="T74">
        <f t="shared" ref="T74:T137" si="32">P74-P73</f>
        <v>9.9999904632570136E-2</v>
      </c>
      <c r="U74">
        <f t="shared" ref="U74:U137" si="33">T74/60</f>
        <v>1.6666650772095024E-3</v>
      </c>
      <c r="W74">
        <f t="shared" ref="W74:W137" si="34">S74/T74</f>
        <v>4.2286450789611421E-2</v>
      </c>
      <c r="X74">
        <f t="shared" ref="X74:X137" si="35">S74/U74</f>
        <v>2.5371870473766851</v>
      </c>
    </row>
    <row r="75" spans="1:24" x14ac:dyDescent="0.3">
      <c r="A75">
        <v>0.27873425278812602</v>
      </c>
      <c r="B75">
        <v>0.57003051757812495</v>
      </c>
      <c r="C75">
        <v>6.7170000076293901</v>
      </c>
      <c r="F75">
        <f t="shared" si="26"/>
        <v>4.1095481719820026E-3</v>
      </c>
      <c r="G75">
        <f t="shared" si="27"/>
        <v>9.9999904632560366E-2</v>
      </c>
      <c r="H75">
        <f t="shared" si="28"/>
        <v>1.6666650772093395E-3</v>
      </c>
      <c r="J75">
        <f t="shared" si="29"/>
        <v>4.1095520911566125E-2</v>
      </c>
      <c r="K75">
        <f t="shared" si="30"/>
        <v>2.4657312546939671</v>
      </c>
      <c r="N75">
        <v>0.27891292120330002</v>
      </c>
      <c r="O75">
        <v>0.29719702148437499</v>
      </c>
      <c r="P75">
        <v>6.7170000076293901</v>
      </c>
      <c r="S75">
        <f t="shared" si="31"/>
        <v>4.1690946090960357E-3</v>
      </c>
      <c r="T75">
        <f t="shared" si="32"/>
        <v>9.9999904632560366E-2</v>
      </c>
      <c r="U75">
        <f t="shared" si="33"/>
        <v>1.6666650772093395E-3</v>
      </c>
      <c r="W75">
        <f t="shared" si="34"/>
        <v>4.1690985850586122E-2</v>
      </c>
      <c r="X75">
        <f t="shared" si="35"/>
        <v>2.5014591510351671</v>
      </c>
    </row>
    <row r="76" spans="1:24" x14ac:dyDescent="0.3">
      <c r="A76">
        <v>0.282903347397223</v>
      </c>
      <c r="B76">
        <v>0.57724328613281295</v>
      </c>
      <c r="C76">
        <v>6.8169999122619602</v>
      </c>
      <c r="F76">
        <f t="shared" si="26"/>
        <v>4.1690946090969794E-3</v>
      </c>
      <c r="G76">
        <f t="shared" si="27"/>
        <v>9.9999904632570136E-2</v>
      </c>
      <c r="H76">
        <f t="shared" si="28"/>
        <v>1.6666650772095024E-3</v>
      </c>
      <c r="J76">
        <f t="shared" si="29"/>
        <v>4.1690985850591486E-2</v>
      </c>
      <c r="K76">
        <f t="shared" si="30"/>
        <v>2.5014591510354891</v>
      </c>
      <c r="N76">
        <v>0.28308204491622702</v>
      </c>
      <c r="O76">
        <v>0.30133474731445298</v>
      </c>
      <c r="P76">
        <v>6.8169999122619602</v>
      </c>
      <c r="S76">
        <f t="shared" si="31"/>
        <v>4.169123712926992E-3</v>
      </c>
      <c r="T76">
        <f t="shared" si="32"/>
        <v>9.9999904632570136E-2</v>
      </c>
      <c r="U76">
        <f t="shared" si="33"/>
        <v>1.6666650772095024E-3</v>
      </c>
      <c r="W76">
        <f t="shared" si="34"/>
        <v>4.1691276889169168E-2</v>
      </c>
      <c r="X76">
        <f t="shared" si="35"/>
        <v>2.50147661335015</v>
      </c>
    </row>
    <row r="77" spans="1:24" x14ac:dyDescent="0.3">
      <c r="A77">
        <v>0.28707244200631998</v>
      </c>
      <c r="B77">
        <v>0.58485992431640599</v>
      </c>
      <c r="C77">
        <v>6.9169998168945304</v>
      </c>
      <c r="F77">
        <f t="shared" si="26"/>
        <v>4.1690946090969794E-3</v>
      </c>
      <c r="G77">
        <f t="shared" si="27"/>
        <v>9.9999904632570136E-2</v>
      </c>
      <c r="H77">
        <f t="shared" si="28"/>
        <v>1.6666650772095024E-3</v>
      </c>
      <c r="J77">
        <f t="shared" si="29"/>
        <v>4.1690985850591486E-2</v>
      </c>
      <c r="K77">
        <f t="shared" si="30"/>
        <v>2.5014591510354891</v>
      </c>
      <c r="N77">
        <v>0.28719156398437901</v>
      </c>
      <c r="O77">
        <v>0.306136749267578</v>
      </c>
      <c r="P77">
        <v>6.9169998168945304</v>
      </c>
      <c r="S77">
        <f t="shared" si="31"/>
        <v>4.10951906815199E-3</v>
      </c>
      <c r="T77">
        <f t="shared" si="32"/>
        <v>9.9999904632570136E-2</v>
      </c>
      <c r="U77">
        <f t="shared" si="33"/>
        <v>1.6666650772095024E-3</v>
      </c>
      <c r="W77">
        <f t="shared" si="34"/>
        <v>4.1095229872984425E-2</v>
      </c>
      <c r="X77">
        <f t="shared" si="35"/>
        <v>2.4657137923790655</v>
      </c>
    </row>
    <row r="78" spans="1:24" x14ac:dyDescent="0.3">
      <c r="A78">
        <v>0.29124156571924698</v>
      </c>
      <c r="B78">
        <v>0.592276550292969</v>
      </c>
      <c r="C78">
        <v>7.0170001983642596</v>
      </c>
      <c r="F78">
        <f t="shared" si="26"/>
        <v>4.169123712926992E-3</v>
      </c>
      <c r="G78">
        <f t="shared" si="27"/>
        <v>0.10000038146972923</v>
      </c>
      <c r="H78">
        <f t="shared" si="28"/>
        <v>1.666673024495487E-3</v>
      </c>
      <c r="J78">
        <f t="shared" si="29"/>
        <v>4.1691078090427214E-2</v>
      </c>
      <c r="K78">
        <f t="shared" si="30"/>
        <v>2.501464685425633</v>
      </c>
      <c r="N78">
        <v>0.29142023413442097</v>
      </c>
      <c r="O78">
        <v>0.31047457885742202</v>
      </c>
      <c r="P78">
        <v>7.0170001983642596</v>
      </c>
      <c r="S78">
        <f t="shared" si="31"/>
        <v>4.2286701500419688E-3</v>
      </c>
      <c r="T78">
        <f t="shared" si="32"/>
        <v>0.10000038146972923</v>
      </c>
      <c r="U78">
        <f t="shared" si="33"/>
        <v>1.666673024495487E-3</v>
      </c>
      <c r="W78">
        <f t="shared" si="34"/>
        <v>4.2286540190069326E-2</v>
      </c>
      <c r="X78">
        <f t="shared" si="35"/>
        <v>2.5371924114041597</v>
      </c>
    </row>
    <row r="79" spans="1:24" x14ac:dyDescent="0.3">
      <c r="A79">
        <v>0.29541066032834401</v>
      </c>
      <c r="B79">
        <v>0.59929522705078098</v>
      </c>
      <c r="C79">
        <v>7.1170001029968297</v>
      </c>
      <c r="F79">
        <f t="shared" si="26"/>
        <v>4.1690946090970349E-3</v>
      </c>
      <c r="G79">
        <f t="shared" si="27"/>
        <v>9.9999904632570136E-2</v>
      </c>
      <c r="H79">
        <f t="shared" si="28"/>
        <v>1.6666650772095024E-3</v>
      </c>
      <c r="J79">
        <f t="shared" si="29"/>
        <v>4.1690985850592041E-2</v>
      </c>
      <c r="K79">
        <f t="shared" si="30"/>
        <v>2.5014591510355224</v>
      </c>
      <c r="N79">
        <v>0.29552978230640298</v>
      </c>
      <c r="O79">
        <v>0.31528128051757798</v>
      </c>
      <c r="P79">
        <v>7.1170001029968297</v>
      </c>
      <c r="S79">
        <f t="shared" si="31"/>
        <v>4.1095481719820026E-3</v>
      </c>
      <c r="T79">
        <f t="shared" si="32"/>
        <v>9.9999904632570136E-2</v>
      </c>
      <c r="U79">
        <f t="shared" si="33"/>
        <v>1.6666650772095024E-3</v>
      </c>
      <c r="W79">
        <f t="shared" si="34"/>
        <v>4.1095520911562107E-2</v>
      </c>
      <c r="X79">
        <f t="shared" si="35"/>
        <v>2.4657312546937264</v>
      </c>
    </row>
    <row r="80" spans="1:24" x14ac:dyDescent="0.3">
      <c r="A80">
        <v>0.29963930137455502</v>
      </c>
      <c r="B80">
        <v>0.60694207763671904</v>
      </c>
      <c r="C80">
        <v>7.2170000076293901</v>
      </c>
      <c r="F80">
        <f t="shared" si="26"/>
        <v>4.2286410462110124E-3</v>
      </c>
      <c r="G80">
        <f t="shared" si="27"/>
        <v>9.9999904632560366E-2</v>
      </c>
      <c r="H80">
        <f t="shared" si="28"/>
        <v>1.6666650772093395E-3</v>
      </c>
      <c r="J80">
        <f t="shared" si="29"/>
        <v>4.2286450789615557E-2</v>
      </c>
      <c r="K80">
        <f t="shared" si="30"/>
        <v>2.5371870473769333</v>
      </c>
      <c r="N80">
        <v>0.29969887691550001</v>
      </c>
      <c r="O80">
        <v>0.31954934692382803</v>
      </c>
      <c r="P80">
        <v>7.2170000076293901</v>
      </c>
      <c r="S80">
        <f t="shared" si="31"/>
        <v>4.1690946090970349E-3</v>
      </c>
      <c r="T80">
        <f t="shared" si="32"/>
        <v>9.9999904632560366E-2</v>
      </c>
      <c r="U80">
        <f t="shared" si="33"/>
        <v>1.6666650772093395E-3</v>
      </c>
      <c r="W80">
        <f t="shared" si="34"/>
        <v>4.1690985850596114E-2</v>
      </c>
      <c r="X80">
        <f t="shared" si="35"/>
        <v>2.5014591510357667</v>
      </c>
    </row>
    <row r="81" spans="1:24" x14ac:dyDescent="0.3">
      <c r="A81">
        <v>0.30374887865036698</v>
      </c>
      <c r="B81">
        <v>0.61422851562500003</v>
      </c>
      <c r="C81">
        <v>7.3169999122619602</v>
      </c>
      <c r="F81">
        <f t="shared" si="26"/>
        <v>4.1095772758119598E-3</v>
      </c>
      <c r="G81">
        <f t="shared" si="27"/>
        <v>9.9999904632570136E-2</v>
      </c>
      <c r="H81">
        <f t="shared" si="28"/>
        <v>1.6666650772095024E-3</v>
      </c>
      <c r="J81">
        <f t="shared" si="29"/>
        <v>4.1095811950139234E-2</v>
      </c>
      <c r="K81">
        <f t="shared" si="30"/>
        <v>2.4657487170083541</v>
      </c>
      <c r="N81">
        <v>0.303868000628427</v>
      </c>
      <c r="O81">
        <v>0.32356588745117199</v>
      </c>
      <c r="P81">
        <v>7.3169999122619602</v>
      </c>
      <c r="S81">
        <f t="shared" si="31"/>
        <v>4.169123712926992E-3</v>
      </c>
      <c r="T81">
        <f t="shared" si="32"/>
        <v>9.9999904632570136E-2</v>
      </c>
      <c r="U81">
        <f t="shared" si="33"/>
        <v>1.6666650772095024E-3</v>
      </c>
      <c r="W81">
        <f t="shared" si="34"/>
        <v>4.1691276889169168E-2</v>
      </c>
      <c r="X81">
        <f t="shared" si="35"/>
        <v>2.50147661335015</v>
      </c>
    </row>
    <row r="82" spans="1:24" x14ac:dyDescent="0.3">
      <c r="A82">
        <v>0.30797751969657799</v>
      </c>
      <c r="B82">
        <v>0.62168035888671902</v>
      </c>
      <c r="C82">
        <v>7.4169998168945304</v>
      </c>
      <c r="F82">
        <f t="shared" si="26"/>
        <v>4.2286410462110124E-3</v>
      </c>
      <c r="G82">
        <f t="shared" si="27"/>
        <v>9.9999904632570136E-2</v>
      </c>
      <c r="H82">
        <f t="shared" si="28"/>
        <v>1.6666650772095024E-3</v>
      </c>
      <c r="J82">
        <f t="shared" si="29"/>
        <v>4.2286450789611421E-2</v>
      </c>
      <c r="K82">
        <f t="shared" si="30"/>
        <v>2.5371870473766851</v>
      </c>
      <c r="N82">
        <v>0.30803706613369303</v>
      </c>
      <c r="O82">
        <v>0.32834353637695302</v>
      </c>
      <c r="P82">
        <v>7.4169998168945304</v>
      </c>
      <c r="S82">
        <f t="shared" si="31"/>
        <v>4.169065505266023E-3</v>
      </c>
      <c r="T82">
        <f t="shared" si="32"/>
        <v>9.9999904632570136E-2</v>
      </c>
      <c r="U82">
        <f t="shared" si="33"/>
        <v>1.6666650772095024E-3</v>
      </c>
      <c r="W82">
        <f t="shared" si="34"/>
        <v>4.1690694812004367E-2</v>
      </c>
      <c r="X82">
        <f t="shared" si="35"/>
        <v>2.501441688720262</v>
      </c>
    </row>
    <row r="83" spans="1:24" x14ac:dyDescent="0.3">
      <c r="A83">
        <v>0.31214664340950499</v>
      </c>
      <c r="B83">
        <v>0.62874224853515603</v>
      </c>
      <c r="C83">
        <v>7.5170001983642596</v>
      </c>
      <c r="F83">
        <f t="shared" si="26"/>
        <v>4.169123712926992E-3</v>
      </c>
      <c r="G83">
        <f t="shared" si="27"/>
        <v>0.10000038146972923</v>
      </c>
      <c r="H83">
        <f t="shared" si="28"/>
        <v>1.666673024495487E-3</v>
      </c>
      <c r="J83">
        <f t="shared" si="29"/>
        <v>4.1691078090427214E-2</v>
      </c>
      <c r="K83">
        <f t="shared" si="30"/>
        <v>2.501464685425633</v>
      </c>
      <c r="N83">
        <v>0.31220618984662002</v>
      </c>
      <c r="O83">
        <v>0.33284310913085902</v>
      </c>
      <c r="P83">
        <v>7.5170001983642596</v>
      </c>
      <c r="S83">
        <f t="shared" si="31"/>
        <v>4.169123712926992E-3</v>
      </c>
      <c r="T83">
        <f t="shared" si="32"/>
        <v>0.10000038146972923</v>
      </c>
      <c r="U83">
        <f t="shared" si="33"/>
        <v>1.666673024495487E-3</v>
      </c>
      <c r="W83">
        <f t="shared" si="34"/>
        <v>4.1691078090427214E-2</v>
      </c>
      <c r="X83">
        <f t="shared" si="35"/>
        <v>2.501464685425633</v>
      </c>
    </row>
    <row r="84" spans="1:24" x14ac:dyDescent="0.3">
      <c r="A84">
        <v>0.31631573801860202</v>
      </c>
      <c r="B84">
        <v>0.63586547851562503</v>
      </c>
      <c r="C84">
        <v>7.6170001029968297</v>
      </c>
      <c r="F84">
        <f t="shared" si="26"/>
        <v>4.1690946090970349E-3</v>
      </c>
      <c r="G84">
        <f t="shared" si="27"/>
        <v>9.9999904632570136E-2</v>
      </c>
      <c r="H84">
        <f t="shared" si="28"/>
        <v>1.6666650772095024E-3</v>
      </c>
      <c r="J84">
        <f t="shared" si="29"/>
        <v>4.1690985850592041E-2</v>
      </c>
      <c r="K84">
        <f t="shared" si="30"/>
        <v>2.5014591510355224</v>
      </c>
      <c r="N84">
        <v>0.316375284455717</v>
      </c>
      <c r="O84">
        <v>0.33735372924804702</v>
      </c>
      <c r="P84">
        <v>7.6170001029968297</v>
      </c>
      <c r="S84">
        <f t="shared" si="31"/>
        <v>4.1690946090969794E-3</v>
      </c>
      <c r="T84">
        <f t="shared" si="32"/>
        <v>9.9999904632570136E-2</v>
      </c>
      <c r="U84">
        <f t="shared" si="33"/>
        <v>1.6666650772095024E-3</v>
      </c>
      <c r="W84">
        <f t="shared" si="34"/>
        <v>4.1690985850591486E-2</v>
      </c>
      <c r="X84">
        <f t="shared" si="35"/>
        <v>2.5014591510354891</v>
      </c>
    </row>
    <row r="85" spans="1:24" x14ac:dyDescent="0.3">
      <c r="A85">
        <v>0.32042528619058402</v>
      </c>
      <c r="B85">
        <v>0.64328295898437504</v>
      </c>
      <c r="C85">
        <v>7.7170000076293901</v>
      </c>
      <c r="F85">
        <f t="shared" si="26"/>
        <v>4.1095481719820026E-3</v>
      </c>
      <c r="G85">
        <f t="shared" si="27"/>
        <v>9.9999904632560366E-2</v>
      </c>
      <c r="H85">
        <f t="shared" si="28"/>
        <v>1.6666650772093395E-3</v>
      </c>
      <c r="J85">
        <f t="shared" si="29"/>
        <v>4.1095520911566125E-2</v>
      </c>
      <c r="K85">
        <f t="shared" si="30"/>
        <v>2.4657312546939671</v>
      </c>
      <c r="N85">
        <v>0.32054437906481298</v>
      </c>
      <c r="O85">
        <v>0.341804626464844</v>
      </c>
      <c r="P85">
        <v>7.7170000076293901</v>
      </c>
      <c r="S85">
        <f t="shared" si="31"/>
        <v>4.1690946090959802E-3</v>
      </c>
      <c r="T85">
        <f t="shared" si="32"/>
        <v>9.9999904632560366E-2</v>
      </c>
      <c r="U85">
        <f t="shared" si="33"/>
        <v>1.6666650772093395E-3</v>
      </c>
      <c r="W85">
        <f t="shared" si="34"/>
        <v>4.1690985850585567E-2</v>
      </c>
      <c r="X85">
        <f t="shared" si="35"/>
        <v>2.5014591510351338</v>
      </c>
    </row>
    <row r="86" spans="1:24" x14ac:dyDescent="0.3">
      <c r="A86">
        <v>0.32465392723679498</v>
      </c>
      <c r="B86">
        <v>0.65017016601562505</v>
      </c>
      <c r="C86">
        <v>7.8169999122619602</v>
      </c>
      <c r="F86">
        <f t="shared" si="26"/>
        <v>4.2286410462109569E-3</v>
      </c>
      <c r="G86">
        <f t="shared" si="27"/>
        <v>9.9999904632570136E-2</v>
      </c>
      <c r="H86">
        <f t="shared" si="28"/>
        <v>1.6666650772095024E-3</v>
      </c>
      <c r="J86">
        <f t="shared" si="29"/>
        <v>4.2286450789610866E-2</v>
      </c>
      <c r="K86">
        <f t="shared" si="30"/>
        <v>2.5371870473766518</v>
      </c>
      <c r="N86">
        <v>0.32471350277774003</v>
      </c>
      <c r="O86">
        <v>0.34657614135742199</v>
      </c>
      <c r="P86">
        <v>7.8169999122619602</v>
      </c>
      <c r="S86">
        <f t="shared" si="31"/>
        <v>4.1691237129270475E-3</v>
      </c>
      <c r="T86">
        <f t="shared" si="32"/>
        <v>9.9999904632570136E-2</v>
      </c>
      <c r="U86">
        <f t="shared" si="33"/>
        <v>1.6666650772095024E-3</v>
      </c>
      <c r="W86">
        <f t="shared" si="34"/>
        <v>4.1691276889169723E-2</v>
      </c>
      <c r="X86">
        <f t="shared" si="35"/>
        <v>2.5014766133501833</v>
      </c>
    </row>
    <row r="87" spans="1:24" x14ac:dyDescent="0.3">
      <c r="A87">
        <v>0.32876347540877798</v>
      </c>
      <c r="B87">
        <v>0.65714166259765605</v>
      </c>
      <c r="C87">
        <v>7.9169998168945304</v>
      </c>
      <c r="F87">
        <f t="shared" si="26"/>
        <v>4.1095481719830018E-3</v>
      </c>
      <c r="G87">
        <f t="shared" si="27"/>
        <v>9.9999904632570136E-2</v>
      </c>
      <c r="H87">
        <f t="shared" si="28"/>
        <v>1.6666650772095024E-3</v>
      </c>
      <c r="J87">
        <f t="shared" si="29"/>
        <v>4.1095520911572099E-2</v>
      </c>
      <c r="K87">
        <f t="shared" si="30"/>
        <v>2.465731254694326</v>
      </c>
      <c r="N87">
        <v>0.32888259738683701</v>
      </c>
      <c r="O87">
        <v>0.350796691894531</v>
      </c>
      <c r="P87">
        <v>7.9169998168945304</v>
      </c>
      <c r="S87">
        <f t="shared" si="31"/>
        <v>4.1690946090969794E-3</v>
      </c>
      <c r="T87">
        <f t="shared" si="32"/>
        <v>9.9999904632570136E-2</v>
      </c>
      <c r="U87">
        <f t="shared" si="33"/>
        <v>1.6666650772095024E-3</v>
      </c>
      <c r="W87">
        <f t="shared" si="34"/>
        <v>4.1690985850591486E-2</v>
      </c>
      <c r="X87">
        <f t="shared" si="35"/>
        <v>2.5014591510354891</v>
      </c>
    </row>
    <row r="88" spans="1:24" x14ac:dyDescent="0.3">
      <c r="A88">
        <v>0.33299214555881901</v>
      </c>
      <c r="B88">
        <v>0.66449664306640599</v>
      </c>
      <c r="C88">
        <v>8.0170001983642596</v>
      </c>
      <c r="F88">
        <f t="shared" si="26"/>
        <v>4.2286701500410251E-3</v>
      </c>
      <c r="G88">
        <f t="shared" si="27"/>
        <v>0.10000038146972923</v>
      </c>
      <c r="H88">
        <f t="shared" si="28"/>
        <v>1.666673024495487E-3</v>
      </c>
      <c r="J88">
        <f t="shared" si="29"/>
        <v>4.2286540190059889E-2</v>
      </c>
      <c r="K88">
        <f t="shared" si="30"/>
        <v>2.5371924114035935</v>
      </c>
      <c r="N88">
        <v>0.333051721099764</v>
      </c>
      <c r="O88">
        <v>0.35495767211914098</v>
      </c>
      <c r="P88">
        <v>8.0170001983642596</v>
      </c>
      <c r="S88">
        <f t="shared" si="31"/>
        <v>4.169123712926992E-3</v>
      </c>
      <c r="T88">
        <f t="shared" si="32"/>
        <v>0.10000038146972923</v>
      </c>
      <c r="U88">
        <f t="shared" si="33"/>
        <v>1.666673024495487E-3</v>
      </c>
      <c r="W88">
        <f t="shared" si="34"/>
        <v>4.1691078090427214E-2</v>
      </c>
      <c r="X88">
        <f t="shared" si="35"/>
        <v>2.501464685425633</v>
      </c>
    </row>
    <row r="89" spans="1:24" x14ac:dyDescent="0.3">
      <c r="A89">
        <v>0.337101664626971</v>
      </c>
      <c r="B89">
        <v>0.67170446777343795</v>
      </c>
      <c r="C89">
        <v>8.1169996261596697</v>
      </c>
      <c r="F89">
        <f t="shared" si="26"/>
        <v>4.10951906815199E-3</v>
      </c>
      <c r="G89">
        <f t="shared" si="27"/>
        <v>9.9999427795410156E-2</v>
      </c>
      <c r="H89">
        <f t="shared" si="28"/>
        <v>1.6666571299235025E-3</v>
      </c>
      <c r="J89">
        <f t="shared" si="29"/>
        <v>4.1095425831432726E-2</v>
      </c>
      <c r="K89">
        <f t="shared" si="30"/>
        <v>2.4657255498859634</v>
      </c>
      <c r="N89">
        <v>0.33722078660503002</v>
      </c>
      <c r="O89">
        <v>0.35945455932617199</v>
      </c>
      <c r="P89">
        <v>8.1169996261596697</v>
      </c>
      <c r="S89">
        <f t="shared" si="31"/>
        <v>4.169065505266023E-3</v>
      </c>
      <c r="T89">
        <f t="shared" si="32"/>
        <v>9.9999427795410156E-2</v>
      </c>
      <c r="U89">
        <f t="shared" si="33"/>
        <v>1.6666571299235025E-3</v>
      </c>
      <c r="W89">
        <f t="shared" si="34"/>
        <v>4.1690893609867011E-2</v>
      </c>
      <c r="X89">
        <f t="shared" si="35"/>
        <v>2.5014536165920211</v>
      </c>
    </row>
    <row r="90" spans="1:24" x14ac:dyDescent="0.3">
      <c r="A90">
        <v>0.34133036388084298</v>
      </c>
      <c r="B90">
        <v>0.6786123046875</v>
      </c>
      <c r="C90">
        <v>8.2170000076293892</v>
      </c>
      <c r="F90">
        <f t="shared" si="26"/>
        <v>4.2286992538719814E-3</v>
      </c>
      <c r="G90">
        <f t="shared" si="27"/>
        <v>0.10000038146971946</v>
      </c>
      <c r="H90">
        <f t="shared" si="28"/>
        <v>1.6666730244953242E-3</v>
      </c>
      <c r="J90">
        <f t="shared" si="29"/>
        <v>4.2286831227263365E-2</v>
      </c>
      <c r="K90">
        <f t="shared" si="30"/>
        <v>2.5372098736358022</v>
      </c>
      <c r="N90">
        <v>0.34133036388084298</v>
      </c>
      <c r="O90">
        <v>0.36369134521484398</v>
      </c>
      <c r="P90">
        <v>8.2170000076293892</v>
      </c>
      <c r="S90">
        <f t="shared" si="31"/>
        <v>4.109577275812959E-3</v>
      </c>
      <c r="T90">
        <f t="shared" si="32"/>
        <v>0.10000038146971946</v>
      </c>
      <c r="U90">
        <f t="shared" si="33"/>
        <v>1.6666730244953242E-3</v>
      </c>
      <c r="W90">
        <f t="shared" si="34"/>
        <v>4.1095615990798563E-2</v>
      </c>
      <c r="X90">
        <f t="shared" si="35"/>
        <v>2.4657369594479137</v>
      </c>
    </row>
    <row r="91" spans="1:24" x14ac:dyDescent="0.3">
      <c r="A91">
        <v>0.34543988294899503</v>
      </c>
      <c r="B91">
        <v>0.68573541259765602</v>
      </c>
      <c r="C91">
        <v>8.3170003890991193</v>
      </c>
      <c r="F91">
        <f t="shared" si="26"/>
        <v>4.1095190681520455E-3</v>
      </c>
      <c r="G91">
        <f t="shared" si="27"/>
        <v>0.10000038146973012</v>
      </c>
      <c r="H91">
        <f t="shared" si="28"/>
        <v>1.666673024495502E-3</v>
      </c>
      <c r="J91">
        <f t="shared" si="29"/>
        <v>4.1095033916405482E-2</v>
      </c>
      <c r="K91">
        <f t="shared" si="30"/>
        <v>2.465702034984329</v>
      </c>
      <c r="N91">
        <v>0.34555900492705399</v>
      </c>
      <c r="O91">
        <v>0.36837747192382803</v>
      </c>
      <c r="P91">
        <v>8.3170003890991193</v>
      </c>
      <c r="S91">
        <f t="shared" si="31"/>
        <v>4.2286410462110124E-3</v>
      </c>
      <c r="T91">
        <f t="shared" si="32"/>
        <v>0.10000038146973012</v>
      </c>
      <c r="U91">
        <f t="shared" si="33"/>
        <v>1.666673024495502E-3</v>
      </c>
      <c r="W91">
        <f t="shared" si="34"/>
        <v>4.2286249152869604E-2</v>
      </c>
      <c r="X91">
        <f t="shared" si="35"/>
        <v>2.5371749491721762</v>
      </c>
    </row>
    <row r="92" spans="1:24" x14ac:dyDescent="0.3">
      <c r="A92">
        <v>0.34966852399520598</v>
      </c>
      <c r="B92">
        <v>0.69259881591796901</v>
      </c>
      <c r="C92">
        <v>8.4169998168945295</v>
      </c>
      <c r="F92">
        <f t="shared" si="26"/>
        <v>4.2286410462109569E-3</v>
      </c>
      <c r="G92">
        <f t="shared" si="27"/>
        <v>9.9999427795410156E-2</v>
      </c>
      <c r="H92">
        <f t="shared" si="28"/>
        <v>1.6666571299235025E-3</v>
      </c>
      <c r="J92">
        <f t="shared" si="29"/>
        <v>4.2286652428275652E-2</v>
      </c>
      <c r="K92">
        <f t="shared" si="30"/>
        <v>2.5371991456965395</v>
      </c>
      <c r="N92">
        <v>0.34972809953615103</v>
      </c>
      <c r="O92">
        <v>0.37264328002929697</v>
      </c>
      <c r="P92">
        <v>8.4169998168945295</v>
      </c>
      <c r="S92">
        <f t="shared" si="31"/>
        <v>4.1690946090970349E-3</v>
      </c>
      <c r="T92">
        <f t="shared" si="32"/>
        <v>9.9999427795410156E-2</v>
      </c>
      <c r="U92">
        <f t="shared" si="33"/>
        <v>1.6666571299235025E-3</v>
      </c>
      <c r="W92">
        <f t="shared" si="34"/>
        <v>4.1691184649842478E-2</v>
      </c>
      <c r="X92">
        <f t="shared" si="35"/>
        <v>2.5014710789905488</v>
      </c>
    </row>
    <row r="93" spans="1:24" x14ac:dyDescent="0.3">
      <c r="A93">
        <v>0.353778101271018</v>
      </c>
      <c r="B93">
        <v>0.69992474365234403</v>
      </c>
      <c r="C93">
        <v>8.5170001983642596</v>
      </c>
      <c r="F93">
        <f t="shared" si="26"/>
        <v>4.1095772758120153E-3</v>
      </c>
      <c r="G93">
        <f t="shared" si="27"/>
        <v>0.10000038146973012</v>
      </c>
      <c r="H93">
        <f t="shared" si="28"/>
        <v>1.666673024495502E-3</v>
      </c>
      <c r="J93">
        <f t="shared" si="29"/>
        <v>4.1095615990784741E-2</v>
      </c>
      <c r="K93">
        <f t="shared" si="30"/>
        <v>2.4657369594470846</v>
      </c>
      <c r="N93">
        <v>0.35389722324907802</v>
      </c>
      <c r="O93">
        <v>0.37717993164062502</v>
      </c>
      <c r="P93">
        <v>8.5170001983642596</v>
      </c>
      <c r="S93">
        <f t="shared" si="31"/>
        <v>4.169123712926992E-3</v>
      </c>
      <c r="T93">
        <f t="shared" si="32"/>
        <v>0.10000038146973012</v>
      </c>
      <c r="U93">
        <f t="shared" si="33"/>
        <v>1.666673024495502E-3</v>
      </c>
      <c r="W93">
        <f t="shared" si="34"/>
        <v>4.1691078090426846E-2</v>
      </c>
      <c r="X93">
        <f t="shared" si="35"/>
        <v>2.5014646854256108</v>
      </c>
    </row>
    <row r="94" spans="1:24" x14ac:dyDescent="0.3">
      <c r="A94">
        <v>0.35800674231723001</v>
      </c>
      <c r="B94">
        <v>0.70710119628906298</v>
      </c>
      <c r="C94">
        <v>8.6169996261596697</v>
      </c>
      <c r="F94">
        <f t="shared" si="26"/>
        <v>4.2286410462120116E-3</v>
      </c>
      <c r="G94">
        <f t="shared" si="27"/>
        <v>9.9999427795410156E-2</v>
      </c>
      <c r="H94">
        <f t="shared" si="28"/>
        <v>1.6666571299235025E-3</v>
      </c>
      <c r="J94">
        <f t="shared" si="29"/>
        <v>4.2286652428286199E-2</v>
      </c>
      <c r="K94">
        <f t="shared" si="30"/>
        <v>2.5371991456971723</v>
      </c>
      <c r="N94">
        <v>0.358066317858174</v>
      </c>
      <c r="O94">
        <v>0.38177975463867198</v>
      </c>
      <c r="P94">
        <v>8.6169996261596697</v>
      </c>
      <c r="S94">
        <f t="shared" si="31"/>
        <v>4.1690946090959802E-3</v>
      </c>
      <c r="T94">
        <f t="shared" si="32"/>
        <v>9.9999427795410156E-2</v>
      </c>
      <c r="U94">
        <f t="shared" si="33"/>
        <v>1.6666571299235025E-3</v>
      </c>
      <c r="W94">
        <f t="shared" si="34"/>
        <v>4.1691184649831931E-2</v>
      </c>
      <c r="X94">
        <f t="shared" si="35"/>
        <v>2.5014710789899159</v>
      </c>
    </row>
    <row r="95" spans="1:24" x14ac:dyDescent="0.3">
      <c r="A95">
        <v>0.36211631959304202</v>
      </c>
      <c r="B95">
        <v>0.71436865234375002</v>
      </c>
      <c r="C95">
        <v>8.7170000076293892</v>
      </c>
      <c r="F95">
        <f t="shared" si="26"/>
        <v>4.1095772758120153E-3</v>
      </c>
      <c r="G95">
        <f t="shared" si="27"/>
        <v>0.10000038146971946</v>
      </c>
      <c r="H95">
        <f t="shared" si="28"/>
        <v>1.6666730244953242E-3</v>
      </c>
      <c r="J95">
        <f t="shared" si="29"/>
        <v>4.1095615990789126E-2</v>
      </c>
      <c r="K95">
        <f t="shared" si="30"/>
        <v>2.4657369594473475</v>
      </c>
      <c r="N95">
        <v>0.36223538336344102</v>
      </c>
      <c r="O95">
        <v>0.38623193359375002</v>
      </c>
      <c r="P95">
        <v>8.7170000076293892</v>
      </c>
      <c r="S95">
        <f t="shared" si="31"/>
        <v>4.1690655052670222E-3</v>
      </c>
      <c r="T95">
        <f t="shared" si="32"/>
        <v>0.10000038146971946</v>
      </c>
      <c r="U95">
        <f t="shared" si="33"/>
        <v>1.6666730244953242E-3</v>
      </c>
      <c r="W95">
        <f t="shared" si="34"/>
        <v>4.1690496016052028E-2</v>
      </c>
      <c r="X95">
        <f t="shared" si="35"/>
        <v>2.5014297609631218</v>
      </c>
    </row>
    <row r="96" spans="1:24" x14ac:dyDescent="0.3">
      <c r="A96">
        <v>0.36634496063925298</v>
      </c>
      <c r="B96">
        <v>0.72125506591796895</v>
      </c>
      <c r="C96">
        <v>8.8170003890991193</v>
      </c>
      <c r="F96">
        <f t="shared" si="26"/>
        <v>4.2286410462109569E-3</v>
      </c>
      <c r="G96">
        <f t="shared" si="27"/>
        <v>0.10000038146973012</v>
      </c>
      <c r="H96">
        <f t="shared" si="28"/>
        <v>1.666673024495502E-3</v>
      </c>
      <c r="J96">
        <f t="shared" si="29"/>
        <v>4.2286249152869049E-2</v>
      </c>
      <c r="K96">
        <f t="shared" si="30"/>
        <v>2.5371749491721429</v>
      </c>
      <c r="N96">
        <v>0.36634496063925298</v>
      </c>
      <c r="O96">
        <v>0.390413238525391</v>
      </c>
      <c r="P96">
        <v>8.8170003890991193</v>
      </c>
      <c r="S96">
        <f t="shared" si="31"/>
        <v>4.1095772758119598E-3</v>
      </c>
      <c r="T96">
        <f t="shared" si="32"/>
        <v>0.10000038146973012</v>
      </c>
      <c r="U96">
        <f t="shared" si="33"/>
        <v>1.666673024495502E-3</v>
      </c>
      <c r="W96">
        <f t="shared" si="34"/>
        <v>4.1095615990784186E-2</v>
      </c>
      <c r="X96">
        <f t="shared" si="35"/>
        <v>2.4657369594470513</v>
      </c>
    </row>
    <row r="97" spans="1:24" x14ac:dyDescent="0.3">
      <c r="A97">
        <v>0.37045447970740503</v>
      </c>
      <c r="B97">
        <v>0.72764166259765595</v>
      </c>
      <c r="C97">
        <v>8.9169998168945295</v>
      </c>
      <c r="F97">
        <f t="shared" si="26"/>
        <v>4.1095190681520455E-3</v>
      </c>
      <c r="G97">
        <f t="shared" si="27"/>
        <v>9.9999427795410156E-2</v>
      </c>
      <c r="H97">
        <f t="shared" si="28"/>
        <v>1.6666571299235025E-3</v>
      </c>
      <c r="J97">
        <f t="shared" si="29"/>
        <v>4.1095425831433281E-2</v>
      </c>
      <c r="K97">
        <f t="shared" si="30"/>
        <v>2.4657255498859967</v>
      </c>
      <c r="N97">
        <v>0.37057360168546399</v>
      </c>
      <c r="O97">
        <v>0.39505294799804702</v>
      </c>
      <c r="P97">
        <v>8.9169998168945295</v>
      </c>
      <c r="S97">
        <f t="shared" si="31"/>
        <v>4.2286410462110124E-3</v>
      </c>
      <c r="T97">
        <f t="shared" si="32"/>
        <v>9.9999427795410156E-2</v>
      </c>
      <c r="U97">
        <f t="shared" si="33"/>
        <v>1.6666571299235025E-3</v>
      </c>
      <c r="W97">
        <f t="shared" si="34"/>
        <v>4.2286652428276207E-2</v>
      </c>
      <c r="X97">
        <f t="shared" si="35"/>
        <v>2.5371991456965728</v>
      </c>
    </row>
    <row r="98" spans="1:24" x14ac:dyDescent="0.3">
      <c r="A98">
        <v>0.37462360342033202</v>
      </c>
      <c r="B98">
        <v>0.735073364257813</v>
      </c>
      <c r="C98">
        <v>9.0170001983642596</v>
      </c>
      <c r="F98">
        <f t="shared" si="26"/>
        <v>4.169123712926992E-3</v>
      </c>
      <c r="G98">
        <f t="shared" si="27"/>
        <v>0.10000038146973012</v>
      </c>
      <c r="H98">
        <f t="shared" si="28"/>
        <v>1.666673024495502E-3</v>
      </c>
      <c r="J98">
        <f t="shared" si="29"/>
        <v>4.1691078090426846E-2</v>
      </c>
      <c r="K98">
        <f t="shared" si="30"/>
        <v>2.5014646854256108</v>
      </c>
      <c r="N98">
        <v>0.37474272539839099</v>
      </c>
      <c r="O98">
        <v>0.39898025512695301</v>
      </c>
      <c r="P98">
        <v>9.0170001983642596</v>
      </c>
      <c r="S98">
        <f t="shared" si="31"/>
        <v>4.169123712926992E-3</v>
      </c>
      <c r="T98">
        <f t="shared" si="32"/>
        <v>0.10000038146973012</v>
      </c>
      <c r="U98">
        <f t="shared" si="33"/>
        <v>1.666673024495502E-3</v>
      </c>
      <c r="W98">
        <f t="shared" si="34"/>
        <v>4.1691078090426846E-2</v>
      </c>
      <c r="X98">
        <f t="shared" si="35"/>
        <v>2.5014646854256108</v>
      </c>
    </row>
    <row r="99" spans="1:24" x14ac:dyDescent="0.3">
      <c r="A99">
        <v>0.37873315159231402</v>
      </c>
      <c r="B99">
        <v>0.74170507812499997</v>
      </c>
      <c r="C99">
        <v>9.1169996261596697</v>
      </c>
      <c r="F99">
        <f t="shared" si="26"/>
        <v>4.1095481719820026E-3</v>
      </c>
      <c r="G99">
        <f t="shared" si="27"/>
        <v>9.9999427795410156E-2</v>
      </c>
      <c r="H99">
        <f t="shared" si="28"/>
        <v>1.6666571299235025E-3</v>
      </c>
      <c r="J99">
        <f t="shared" si="29"/>
        <v>4.1095716871398194E-2</v>
      </c>
      <c r="K99">
        <f t="shared" si="30"/>
        <v>2.4657430122838919</v>
      </c>
      <c r="N99">
        <v>0.378971366444603</v>
      </c>
      <c r="O99">
        <v>0.403935729980469</v>
      </c>
      <c r="P99">
        <v>9.1169996261596697</v>
      </c>
      <c r="S99">
        <f t="shared" si="31"/>
        <v>4.2286410462120116E-3</v>
      </c>
      <c r="T99">
        <f t="shared" si="32"/>
        <v>9.9999427795410156E-2</v>
      </c>
      <c r="U99">
        <f t="shared" si="33"/>
        <v>1.6666571299235025E-3</v>
      </c>
      <c r="W99">
        <f t="shared" si="34"/>
        <v>4.2286652428286199E-2</v>
      </c>
      <c r="X99">
        <f t="shared" si="35"/>
        <v>2.5371991456971723</v>
      </c>
    </row>
    <row r="100" spans="1:24" x14ac:dyDescent="0.3">
      <c r="A100">
        <v>0.38296182174235599</v>
      </c>
      <c r="B100">
        <v>0.74858068847656301</v>
      </c>
      <c r="C100">
        <v>9.2170000076293892</v>
      </c>
      <c r="F100">
        <f t="shared" si="26"/>
        <v>4.2286701500419688E-3</v>
      </c>
      <c r="G100">
        <f t="shared" si="27"/>
        <v>0.10000038146971946</v>
      </c>
      <c r="H100">
        <f t="shared" si="28"/>
        <v>1.6666730244953242E-3</v>
      </c>
      <c r="J100">
        <f t="shared" si="29"/>
        <v>4.2286540190073454E-2</v>
      </c>
      <c r="K100">
        <f t="shared" si="30"/>
        <v>2.5371924114044075</v>
      </c>
      <c r="N100">
        <v>0.38308094372041501</v>
      </c>
      <c r="O100">
        <v>0.40793289184570303</v>
      </c>
      <c r="P100">
        <v>9.2170000076293892</v>
      </c>
      <c r="S100">
        <f t="shared" si="31"/>
        <v>4.1095772758120153E-3</v>
      </c>
      <c r="T100">
        <f t="shared" si="32"/>
        <v>0.10000038146971946</v>
      </c>
      <c r="U100">
        <f t="shared" si="33"/>
        <v>1.6666730244953242E-3</v>
      </c>
      <c r="W100">
        <f t="shared" si="34"/>
        <v>4.1095615990789126E-2</v>
      </c>
      <c r="X100">
        <f t="shared" si="35"/>
        <v>2.4657369594473475</v>
      </c>
    </row>
    <row r="101" spans="1:24" x14ac:dyDescent="0.3">
      <c r="A101">
        <v>0.38707134081050798</v>
      </c>
      <c r="B101">
        <v>0.75518310546875</v>
      </c>
      <c r="C101">
        <v>9.3170003890991193</v>
      </c>
      <c r="F101">
        <f t="shared" si="26"/>
        <v>4.10951906815199E-3</v>
      </c>
      <c r="G101">
        <f t="shared" si="27"/>
        <v>0.10000038146973012</v>
      </c>
      <c r="H101">
        <f t="shared" si="28"/>
        <v>1.666673024495502E-3</v>
      </c>
      <c r="J101">
        <f t="shared" si="29"/>
        <v>4.1095033916404927E-2</v>
      </c>
      <c r="K101">
        <f t="shared" si="30"/>
        <v>2.4657020349842957</v>
      </c>
      <c r="N101">
        <v>0.38725003832951199</v>
      </c>
      <c r="O101">
        <v>0.41219186401367203</v>
      </c>
      <c r="P101">
        <v>9.3170003890991193</v>
      </c>
      <c r="S101">
        <f t="shared" si="31"/>
        <v>4.1690946090969794E-3</v>
      </c>
      <c r="T101">
        <f t="shared" si="32"/>
        <v>0.10000038146973012</v>
      </c>
      <c r="U101">
        <f t="shared" si="33"/>
        <v>1.666673024495502E-3</v>
      </c>
      <c r="W101">
        <f t="shared" si="34"/>
        <v>4.1690787053236936E-2</v>
      </c>
      <c r="X101">
        <f t="shared" si="35"/>
        <v>2.5014472231942162</v>
      </c>
    </row>
    <row r="102" spans="1:24" x14ac:dyDescent="0.3">
      <c r="A102">
        <v>0.39130001096054901</v>
      </c>
      <c r="B102">
        <v>0.761813171386719</v>
      </c>
      <c r="C102">
        <v>9.4169998168945295</v>
      </c>
      <c r="F102">
        <f t="shared" si="26"/>
        <v>4.2286701500410251E-3</v>
      </c>
      <c r="G102">
        <f t="shared" si="27"/>
        <v>9.9999427795410156E-2</v>
      </c>
      <c r="H102">
        <f t="shared" si="28"/>
        <v>1.6666571299235025E-3</v>
      </c>
      <c r="J102">
        <f t="shared" si="29"/>
        <v>4.2286943468241682E-2</v>
      </c>
      <c r="K102">
        <f t="shared" si="30"/>
        <v>2.5372166080945009</v>
      </c>
      <c r="N102">
        <v>0.39135955739766398</v>
      </c>
      <c r="O102">
        <v>0.41684155273437501</v>
      </c>
      <c r="P102">
        <v>9.4169998168945295</v>
      </c>
      <c r="S102">
        <f t="shared" si="31"/>
        <v>4.10951906815199E-3</v>
      </c>
      <c r="T102">
        <f t="shared" si="32"/>
        <v>9.9999427795410156E-2</v>
      </c>
      <c r="U102">
        <f t="shared" si="33"/>
        <v>1.6666571299235025E-3</v>
      </c>
      <c r="W102">
        <f t="shared" si="34"/>
        <v>4.1095425831432726E-2</v>
      </c>
      <c r="X102">
        <f t="shared" si="35"/>
        <v>2.4657255498859634</v>
      </c>
    </row>
    <row r="103" spans="1:24" x14ac:dyDescent="0.3">
      <c r="A103">
        <v>0.39540955913253101</v>
      </c>
      <c r="B103">
        <v>0.76867175292968704</v>
      </c>
      <c r="C103">
        <v>9.5170001983642596</v>
      </c>
      <c r="F103">
        <f t="shared" si="26"/>
        <v>4.1095481719820026E-3</v>
      </c>
      <c r="G103">
        <f t="shared" si="27"/>
        <v>0.10000038146973012</v>
      </c>
      <c r="H103">
        <f t="shared" si="28"/>
        <v>1.666673024495502E-3</v>
      </c>
      <c r="J103">
        <f t="shared" si="29"/>
        <v>4.1095324953594838E-2</v>
      </c>
      <c r="K103">
        <f t="shared" si="30"/>
        <v>2.4657194972156899</v>
      </c>
      <c r="N103">
        <v>0.39558822754770501</v>
      </c>
      <c r="O103">
        <v>0.42122018432617198</v>
      </c>
      <c r="P103">
        <v>9.5170001983642596</v>
      </c>
      <c r="S103">
        <f t="shared" si="31"/>
        <v>4.2286701500410251E-3</v>
      </c>
      <c r="T103">
        <f t="shared" si="32"/>
        <v>0.10000038146973012</v>
      </c>
      <c r="U103">
        <f t="shared" si="33"/>
        <v>1.666673024495502E-3</v>
      </c>
      <c r="W103">
        <f t="shared" si="34"/>
        <v>4.2286540190059514E-2</v>
      </c>
      <c r="X103">
        <f t="shared" si="35"/>
        <v>2.5371924114035704</v>
      </c>
    </row>
    <row r="104" spans="1:24" x14ac:dyDescent="0.3">
      <c r="A104">
        <v>0.39963820017874202</v>
      </c>
      <c r="B104">
        <v>0.77568402099609401</v>
      </c>
      <c r="C104">
        <v>9.6169996261596697</v>
      </c>
      <c r="F104">
        <f t="shared" si="26"/>
        <v>4.2286410462110124E-3</v>
      </c>
      <c r="G104">
        <f t="shared" si="27"/>
        <v>9.9999427795410156E-2</v>
      </c>
      <c r="H104">
        <f t="shared" si="28"/>
        <v>1.6666571299235025E-3</v>
      </c>
      <c r="J104">
        <f t="shared" si="29"/>
        <v>4.2286652428276207E-2</v>
      </c>
      <c r="K104">
        <f t="shared" si="30"/>
        <v>2.5371991456965728</v>
      </c>
      <c r="N104">
        <v>0.39969777571968701</v>
      </c>
      <c r="O104">
        <v>0.42556176757812503</v>
      </c>
      <c r="P104">
        <v>9.6169996261596697</v>
      </c>
      <c r="S104">
        <f t="shared" si="31"/>
        <v>4.1095481719820026E-3</v>
      </c>
      <c r="T104">
        <f t="shared" si="32"/>
        <v>9.9999427795410156E-2</v>
      </c>
      <c r="U104">
        <f t="shared" si="33"/>
        <v>1.6666571299235025E-3</v>
      </c>
      <c r="W104">
        <f t="shared" si="34"/>
        <v>4.1095716871398194E-2</v>
      </c>
      <c r="X104">
        <f t="shared" si="35"/>
        <v>2.4657430122838919</v>
      </c>
    </row>
    <row r="105" spans="1:24" x14ac:dyDescent="0.3">
      <c r="A105">
        <v>0.40374777745455498</v>
      </c>
      <c r="B105">
        <v>0.78187457275390604</v>
      </c>
      <c r="C105">
        <v>9.7170000076293892</v>
      </c>
      <c r="F105">
        <f t="shared" si="26"/>
        <v>4.109577275812959E-3</v>
      </c>
      <c r="G105">
        <f t="shared" si="27"/>
        <v>0.10000038146971946</v>
      </c>
      <c r="H105">
        <f t="shared" si="28"/>
        <v>1.6666730244953242E-3</v>
      </c>
      <c r="J105">
        <f t="shared" si="29"/>
        <v>4.1095615990798563E-2</v>
      </c>
      <c r="K105">
        <f t="shared" si="30"/>
        <v>2.4657369594479137</v>
      </c>
      <c r="N105">
        <v>0.40392644586972898</v>
      </c>
      <c r="O105">
        <v>0.42984323120117202</v>
      </c>
      <c r="P105">
        <v>9.7170000076293892</v>
      </c>
      <c r="S105">
        <f t="shared" si="31"/>
        <v>4.2286701500419688E-3</v>
      </c>
      <c r="T105">
        <f t="shared" si="32"/>
        <v>0.10000038146971946</v>
      </c>
      <c r="U105">
        <f t="shared" si="33"/>
        <v>1.6666730244953242E-3</v>
      </c>
      <c r="W105">
        <f t="shared" si="34"/>
        <v>4.2286540190073454E-2</v>
      </c>
      <c r="X105">
        <f t="shared" si="35"/>
        <v>2.5371924114044075</v>
      </c>
    </row>
    <row r="106" spans="1:24" x14ac:dyDescent="0.3">
      <c r="A106">
        <v>0.40797641850076599</v>
      </c>
      <c r="B106">
        <v>0.789186767578125</v>
      </c>
      <c r="C106">
        <v>9.8170003890991193</v>
      </c>
      <c r="F106">
        <f t="shared" si="26"/>
        <v>4.2286410462110124E-3</v>
      </c>
      <c r="G106">
        <f t="shared" si="27"/>
        <v>0.10000038146973012</v>
      </c>
      <c r="H106">
        <f t="shared" si="28"/>
        <v>1.666673024495502E-3</v>
      </c>
      <c r="J106">
        <f t="shared" si="29"/>
        <v>4.2286249152869604E-2</v>
      </c>
      <c r="K106">
        <f t="shared" si="30"/>
        <v>2.5371749491721762</v>
      </c>
      <c r="N106">
        <v>0.40797641850076599</v>
      </c>
      <c r="O106">
        <v>0.43483877563476597</v>
      </c>
      <c r="P106">
        <v>9.8170003890991193</v>
      </c>
      <c r="S106">
        <f t="shared" si="31"/>
        <v>4.0499726310370132E-3</v>
      </c>
      <c r="T106">
        <f t="shared" si="32"/>
        <v>0.10000038146973012</v>
      </c>
      <c r="U106">
        <f t="shared" si="33"/>
        <v>1.666673024495502E-3</v>
      </c>
      <c r="W106">
        <f t="shared" si="34"/>
        <v>4.0499571816762822E-2</v>
      </c>
      <c r="X106">
        <f t="shared" si="35"/>
        <v>2.4299743090057695</v>
      </c>
    </row>
    <row r="107" spans="1:24" x14ac:dyDescent="0.3">
      <c r="A107">
        <v>0.41208593756891798</v>
      </c>
      <c r="B107">
        <v>0.79548614501953097</v>
      </c>
      <c r="C107">
        <v>9.9169998168945295</v>
      </c>
      <c r="F107">
        <f t="shared" si="26"/>
        <v>4.10951906815199E-3</v>
      </c>
      <c r="G107">
        <f t="shared" si="27"/>
        <v>9.9999427795410156E-2</v>
      </c>
      <c r="H107">
        <f t="shared" si="28"/>
        <v>1.6666571299235025E-3</v>
      </c>
      <c r="J107">
        <f t="shared" si="29"/>
        <v>4.1095425831432726E-2</v>
      </c>
      <c r="K107">
        <f t="shared" si="30"/>
        <v>2.4657255498859634</v>
      </c>
      <c r="N107">
        <v>0.412205059546977</v>
      </c>
      <c r="O107">
        <v>0.438827514648438</v>
      </c>
      <c r="P107">
        <v>9.9169998168945295</v>
      </c>
      <c r="S107">
        <f t="shared" si="31"/>
        <v>4.2286410462110124E-3</v>
      </c>
      <c r="T107">
        <f t="shared" si="32"/>
        <v>9.9999427795410156E-2</v>
      </c>
      <c r="U107">
        <f t="shared" si="33"/>
        <v>1.6666571299235025E-3</v>
      </c>
      <c r="W107">
        <f t="shared" si="34"/>
        <v>4.2286652428276207E-2</v>
      </c>
      <c r="X107">
        <f t="shared" si="35"/>
        <v>2.5371991456965728</v>
      </c>
    </row>
    <row r="108" spans="1:24" x14ac:dyDescent="0.3">
      <c r="A108">
        <v>0.41631463682279002</v>
      </c>
      <c r="B108">
        <v>0.80196270751953103</v>
      </c>
      <c r="C108">
        <v>10.0170001983643</v>
      </c>
      <c r="F108">
        <f t="shared" si="26"/>
        <v>4.2286992538720369E-3</v>
      </c>
      <c r="G108">
        <f t="shared" si="27"/>
        <v>0.10000038146977097</v>
      </c>
      <c r="H108">
        <f t="shared" si="28"/>
        <v>1.6666730244961829E-3</v>
      </c>
      <c r="J108">
        <f t="shared" si="29"/>
        <v>4.2286831227242139E-2</v>
      </c>
      <c r="K108">
        <f t="shared" si="30"/>
        <v>2.5372098736345281</v>
      </c>
      <c r="N108">
        <v>0.41631463682279002</v>
      </c>
      <c r="O108">
        <v>0.44299908447265601</v>
      </c>
      <c r="P108">
        <v>10.0170001983643</v>
      </c>
      <c r="S108">
        <f t="shared" si="31"/>
        <v>4.1095772758130145E-3</v>
      </c>
      <c r="T108">
        <f t="shared" si="32"/>
        <v>0.10000038146977097</v>
      </c>
      <c r="U108">
        <f t="shared" si="33"/>
        <v>1.6666730244961829E-3</v>
      </c>
      <c r="W108">
        <f t="shared" si="34"/>
        <v>4.1095615990777948E-2</v>
      </c>
      <c r="X108">
        <f t="shared" si="35"/>
        <v>2.4657369594466765</v>
      </c>
    </row>
    <row r="109" spans="1:24" x14ac:dyDescent="0.3">
      <c r="A109">
        <v>0.42042415589094201</v>
      </c>
      <c r="B109">
        <v>0.80851751708984398</v>
      </c>
      <c r="C109">
        <v>10.1169996261597</v>
      </c>
      <c r="F109">
        <f t="shared" si="26"/>
        <v>4.10951906815199E-3</v>
      </c>
      <c r="G109">
        <f t="shared" si="27"/>
        <v>9.9999427795399498E-2</v>
      </c>
      <c r="H109">
        <f t="shared" si="28"/>
        <v>1.6666571299233249E-3</v>
      </c>
      <c r="J109">
        <f t="shared" si="29"/>
        <v>4.1095425831437105E-2</v>
      </c>
      <c r="K109">
        <f t="shared" si="30"/>
        <v>2.4657255498862263</v>
      </c>
      <c r="N109">
        <v>0.42060282430611601</v>
      </c>
      <c r="O109">
        <v>0.44752304077148403</v>
      </c>
      <c r="P109">
        <v>10.1169996261597</v>
      </c>
      <c r="S109">
        <f t="shared" si="31"/>
        <v>4.2881874833259892E-3</v>
      </c>
      <c r="T109">
        <f t="shared" si="32"/>
        <v>9.9999427795399498E-2</v>
      </c>
      <c r="U109">
        <f t="shared" si="33"/>
        <v>1.6666571299233249E-3</v>
      </c>
      <c r="W109">
        <f t="shared" si="34"/>
        <v>4.2882120206724508E-2</v>
      </c>
      <c r="X109">
        <f t="shared" si="35"/>
        <v>2.5729272124034703</v>
      </c>
    </row>
    <row r="110" spans="1:24" x14ac:dyDescent="0.3">
      <c r="A110">
        <v>0.424593279603869</v>
      </c>
      <c r="B110">
        <v>0.81579241943359404</v>
      </c>
      <c r="C110">
        <v>10.2170000076294</v>
      </c>
      <c r="F110">
        <f t="shared" si="26"/>
        <v>4.169123712926992E-3</v>
      </c>
      <c r="G110">
        <f t="shared" si="27"/>
        <v>0.10000038146969992</v>
      </c>
      <c r="H110">
        <f t="shared" si="28"/>
        <v>1.6666730244949987E-3</v>
      </c>
      <c r="J110">
        <f t="shared" si="29"/>
        <v>4.1691078090439433E-2</v>
      </c>
      <c r="K110">
        <f t="shared" si="30"/>
        <v>2.5014646854263662</v>
      </c>
      <c r="N110">
        <v>0.42471240158192802</v>
      </c>
      <c r="O110">
        <v>0.452045257568359</v>
      </c>
      <c r="P110">
        <v>10.2170000076294</v>
      </c>
      <c r="S110">
        <f t="shared" si="31"/>
        <v>4.1095772758120153E-3</v>
      </c>
      <c r="T110">
        <f t="shared" si="32"/>
        <v>0.10000038146969992</v>
      </c>
      <c r="U110">
        <f t="shared" si="33"/>
        <v>1.6666730244949987E-3</v>
      </c>
      <c r="W110">
        <f t="shared" si="34"/>
        <v>4.1095615990797155E-2</v>
      </c>
      <c r="X110">
        <f t="shared" si="35"/>
        <v>2.4657369594478289</v>
      </c>
    </row>
    <row r="111" spans="1:24" x14ac:dyDescent="0.3">
      <c r="A111">
        <v>0.42876237421296498</v>
      </c>
      <c r="B111">
        <v>0.82217639160156297</v>
      </c>
      <c r="C111">
        <v>10.3170003890991</v>
      </c>
      <c r="F111">
        <f t="shared" si="26"/>
        <v>4.1690946090959802E-3</v>
      </c>
      <c r="G111">
        <f t="shared" si="27"/>
        <v>0.10000038146969992</v>
      </c>
      <c r="H111">
        <f t="shared" si="28"/>
        <v>1.6666730244949987E-3</v>
      </c>
      <c r="J111">
        <f t="shared" si="29"/>
        <v>4.1690787053239538E-2</v>
      </c>
      <c r="K111">
        <f t="shared" si="30"/>
        <v>2.5014472231943721</v>
      </c>
      <c r="N111">
        <v>0.428881496191025</v>
      </c>
      <c r="O111">
        <v>0.45634878540039098</v>
      </c>
      <c r="P111">
        <v>10.3170003890991</v>
      </c>
      <c r="S111">
        <f t="shared" si="31"/>
        <v>4.1690946090969794E-3</v>
      </c>
      <c r="T111">
        <f t="shared" si="32"/>
        <v>0.10000038146969992</v>
      </c>
      <c r="U111">
        <f t="shared" si="33"/>
        <v>1.6666730244949987E-3</v>
      </c>
      <c r="W111">
        <f t="shared" si="34"/>
        <v>4.169078705324953E-2</v>
      </c>
      <c r="X111">
        <f t="shared" si="35"/>
        <v>2.5014472231949716</v>
      </c>
    </row>
    <row r="112" spans="1:24" x14ac:dyDescent="0.3">
      <c r="A112">
        <v>0.43293146882206202</v>
      </c>
      <c r="B112">
        <v>0.82831121826171905</v>
      </c>
      <c r="C112">
        <v>10.416999816894499</v>
      </c>
      <c r="F112">
        <f t="shared" si="26"/>
        <v>4.1690946090970349E-3</v>
      </c>
      <c r="G112">
        <f t="shared" si="27"/>
        <v>9.9999427795399498E-2</v>
      </c>
      <c r="H112">
        <f t="shared" si="28"/>
        <v>1.6666571299233249E-3</v>
      </c>
      <c r="J112">
        <f t="shared" si="29"/>
        <v>4.1691184649846919E-2</v>
      </c>
      <c r="K112">
        <f t="shared" si="30"/>
        <v>2.5014710789908152</v>
      </c>
      <c r="N112">
        <v>0.43299101525917599</v>
      </c>
      <c r="O112">
        <v>0.46054214477539102</v>
      </c>
      <c r="P112">
        <v>10.416999816894499</v>
      </c>
      <c r="S112">
        <f t="shared" si="31"/>
        <v>4.1095190681509908E-3</v>
      </c>
      <c r="T112">
        <f t="shared" si="32"/>
        <v>9.9999427795399498E-2</v>
      </c>
      <c r="U112">
        <f t="shared" si="33"/>
        <v>1.6666571299233249E-3</v>
      </c>
      <c r="W112">
        <f t="shared" si="34"/>
        <v>4.1095425831427113E-2</v>
      </c>
      <c r="X112">
        <f t="shared" si="35"/>
        <v>2.4657255498856268</v>
      </c>
    </row>
    <row r="113" spans="1:24" x14ac:dyDescent="0.3">
      <c r="A113">
        <v>0.43710056343115899</v>
      </c>
      <c r="B113">
        <v>0.83501702880859396</v>
      </c>
      <c r="C113">
        <v>10.5170001983643</v>
      </c>
      <c r="F113">
        <f t="shared" si="26"/>
        <v>4.1690946090969794E-3</v>
      </c>
      <c r="G113">
        <f t="shared" si="27"/>
        <v>0.10000038146980117</v>
      </c>
      <c r="H113">
        <f t="shared" si="28"/>
        <v>1.6666730244966862E-3</v>
      </c>
      <c r="J113">
        <f t="shared" si="29"/>
        <v>4.1690787053207314E-2</v>
      </c>
      <c r="K113">
        <f t="shared" si="30"/>
        <v>2.501447223192439</v>
      </c>
      <c r="N113">
        <v>0.43721968540921802</v>
      </c>
      <c r="O113">
        <v>0.464716705322266</v>
      </c>
      <c r="P113">
        <v>10.5170001983643</v>
      </c>
      <c r="S113">
        <f t="shared" si="31"/>
        <v>4.2286701500420243E-3</v>
      </c>
      <c r="T113">
        <f t="shared" si="32"/>
        <v>0.10000038146980117</v>
      </c>
      <c r="U113">
        <f t="shared" si="33"/>
        <v>1.6666730244966862E-3</v>
      </c>
      <c r="W113">
        <f t="shared" si="34"/>
        <v>4.2286540190039461E-2</v>
      </c>
      <c r="X113">
        <f t="shared" si="35"/>
        <v>2.5371924114023674</v>
      </c>
    </row>
    <row r="114" spans="1:24" x14ac:dyDescent="0.3">
      <c r="A114">
        <v>0.44126965804025498</v>
      </c>
      <c r="B114">
        <v>0.84122900390624999</v>
      </c>
      <c r="C114">
        <v>10.6169996261597</v>
      </c>
      <c r="F114">
        <f t="shared" si="26"/>
        <v>4.1690946090959802E-3</v>
      </c>
      <c r="G114">
        <f t="shared" si="27"/>
        <v>9.9999427795399498E-2</v>
      </c>
      <c r="H114">
        <f t="shared" si="28"/>
        <v>1.6666571299233249E-3</v>
      </c>
      <c r="J114">
        <f t="shared" si="29"/>
        <v>4.1691184649836371E-2</v>
      </c>
      <c r="K114">
        <f t="shared" si="30"/>
        <v>2.5014710789901824</v>
      </c>
      <c r="N114">
        <v>0.44132923358120002</v>
      </c>
      <c r="O114">
        <v>0.469269805908203</v>
      </c>
      <c r="P114">
        <v>10.6169996261597</v>
      </c>
      <c r="S114">
        <f t="shared" si="31"/>
        <v>4.1095481719820026E-3</v>
      </c>
      <c r="T114">
        <f t="shared" si="32"/>
        <v>9.9999427795399498E-2</v>
      </c>
      <c r="U114">
        <f t="shared" si="33"/>
        <v>1.6666571299233249E-3</v>
      </c>
      <c r="W114">
        <f t="shared" si="34"/>
        <v>4.1095716871402573E-2</v>
      </c>
      <c r="X114">
        <f t="shared" si="35"/>
        <v>2.4657430122841544</v>
      </c>
    </row>
    <row r="115" spans="1:24" x14ac:dyDescent="0.3">
      <c r="A115">
        <v>0.44543878175318202</v>
      </c>
      <c r="B115">
        <v>0.84752966308593702</v>
      </c>
      <c r="C115">
        <v>10.7170000076294</v>
      </c>
      <c r="F115">
        <f t="shared" si="26"/>
        <v>4.1691237129270475E-3</v>
      </c>
      <c r="G115">
        <f t="shared" si="27"/>
        <v>0.10000038146969992</v>
      </c>
      <c r="H115">
        <f t="shared" si="28"/>
        <v>1.6666730244949987E-3</v>
      </c>
      <c r="J115">
        <f t="shared" si="29"/>
        <v>4.1691078090439988E-2</v>
      </c>
      <c r="K115">
        <f t="shared" si="30"/>
        <v>2.5014646854263995</v>
      </c>
      <c r="N115">
        <v>0.44555790373124199</v>
      </c>
      <c r="O115">
        <v>0.473487976074219</v>
      </c>
      <c r="P115">
        <v>10.7170000076294</v>
      </c>
      <c r="S115">
        <f t="shared" si="31"/>
        <v>4.2286701500419688E-3</v>
      </c>
      <c r="T115">
        <f t="shared" si="32"/>
        <v>0.10000038146969992</v>
      </c>
      <c r="U115">
        <f t="shared" si="33"/>
        <v>1.6666730244949987E-3</v>
      </c>
      <c r="W115">
        <f t="shared" si="34"/>
        <v>4.2286540190081719E-2</v>
      </c>
      <c r="X115">
        <f t="shared" si="35"/>
        <v>2.5371924114049031</v>
      </c>
    </row>
    <row r="116" spans="1:24" x14ac:dyDescent="0.3">
      <c r="A116">
        <v>0.449607876362279</v>
      </c>
      <c r="B116">
        <v>0.85413952636718704</v>
      </c>
      <c r="C116">
        <v>10.8170003890991</v>
      </c>
      <c r="F116">
        <f t="shared" si="26"/>
        <v>4.1690946090969794E-3</v>
      </c>
      <c r="G116">
        <f t="shared" si="27"/>
        <v>0.10000038146969992</v>
      </c>
      <c r="H116">
        <f t="shared" si="28"/>
        <v>1.6666730244949987E-3</v>
      </c>
      <c r="J116">
        <f t="shared" si="29"/>
        <v>4.169078705324953E-2</v>
      </c>
      <c r="K116">
        <f t="shared" si="30"/>
        <v>2.5014472231949716</v>
      </c>
      <c r="N116">
        <v>0.44966742279939398</v>
      </c>
      <c r="O116">
        <v>0.477727813720703</v>
      </c>
      <c r="P116">
        <v>10.8170003890991</v>
      </c>
      <c r="S116">
        <f t="shared" si="31"/>
        <v>4.10951906815199E-3</v>
      </c>
      <c r="T116">
        <f t="shared" si="32"/>
        <v>0.10000038146969992</v>
      </c>
      <c r="U116">
        <f t="shared" si="33"/>
        <v>1.6666730244949987E-3</v>
      </c>
      <c r="W116">
        <f t="shared" si="34"/>
        <v>4.1095033916417341E-2</v>
      </c>
      <c r="X116">
        <f t="shared" si="35"/>
        <v>2.46570203498504</v>
      </c>
    </row>
    <row r="117" spans="1:24" x14ac:dyDescent="0.3">
      <c r="A117">
        <v>0.45377697097137598</v>
      </c>
      <c r="B117">
        <v>0.86038635253906204</v>
      </c>
      <c r="C117">
        <v>10.916999816894499</v>
      </c>
      <c r="F117">
        <f t="shared" si="26"/>
        <v>4.1690946090969794E-3</v>
      </c>
      <c r="G117">
        <f t="shared" si="27"/>
        <v>9.9999427795399498E-2</v>
      </c>
      <c r="H117">
        <f t="shared" si="28"/>
        <v>1.6666571299233249E-3</v>
      </c>
      <c r="J117">
        <f t="shared" si="29"/>
        <v>4.1691184649846363E-2</v>
      </c>
      <c r="K117">
        <f t="shared" si="30"/>
        <v>2.5014710789907819</v>
      </c>
      <c r="N117">
        <v>0.453896092949435</v>
      </c>
      <c r="O117">
        <v>0.48217599487304702</v>
      </c>
      <c r="P117">
        <v>10.916999816894499</v>
      </c>
      <c r="S117">
        <f t="shared" si="31"/>
        <v>4.2286701500410251E-3</v>
      </c>
      <c r="T117">
        <f t="shared" si="32"/>
        <v>9.9999427795399498E-2</v>
      </c>
      <c r="U117">
        <f t="shared" si="33"/>
        <v>1.6666571299233249E-3</v>
      </c>
      <c r="W117">
        <f t="shared" si="34"/>
        <v>4.2286943468246185E-2</v>
      </c>
      <c r="X117">
        <f t="shared" si="35"/>
        <v>2.5372166080947713</v>
      </c>
    </row>
    <row r="118" spans="1:24" x14ac:dyDescent="0.3">
      <c r="A118">
        <v>0.45794609468430297</v>
      </c>
      <c r="B118">
        <v>0.86660803222656202</v>
      </c>
      <c r="C118">
        <v>11.0170001983643</v>
      </c>
      <c r="F118">
        <f t="shared" si="26"/>
        <v>4.169123712926992E-3</v>
      </c>
      <c r="G118">
        <f t="shared" si="27"/>
        <v>0.10000038146980117</v>
      </c>
      <c r="H118">
        <f t="shared" si="28"/>
        <v>1.6666730244966862E-3</v>
      </c>
      <c r="J118">
        <f t="shared" si="29"/>
        <v>4.1691078090397224E-2</v>
      </c>
      <c r="K118">
        <f t="shared" si="30"/>
        <v>2.5014646854238336</v>
      </c>
      <c r="N118">
        <v>0.45800564112141701</v>
      </c>
      <c r="O118">
        <v>0.48656845092773399</v>
      </c>
      <c r="P118">
        <v>11.0170001983643</v>
      </c>
      <c r="S118">
        <f t="shared" si="31"/>
        <v>4.1095481719820026E-3</v>
      </c>
      <c r="T118">
        <f t="shared" si="32"/>
        <v>0.10000038146980117</v>
      </c>
      <c r="U118">
        <f t="shared" si="33"/>
        <v>1.6666730244966862E-3</v>
      </c>
      <c r="W118">
        <f t="shared" si="34"/>
        <v>4.1095324953565639E-2</v>
      </c>
      <c r="X118">
        <f t="shared" si="35"/>
        <v>2.465719497213938</v>
      </c>
    </row>
    <row r="119" spans="1:24" x14ac:dyDescent="0.3">
      <c r="A119">
        <v>0.46211518929339901</v>
      </c>
      <c r="B119">
        <v>0.87243060302734399</v>
      </c>
      <c r="C119">
        <v>11.1169996261597</v>
      </c>
      <c r="F119">
        <f t="shared" si="26"/>
        <v>4.1690946090960357E-3</v>
      </c>
      <c r="G119">
        <f t="shared" si="27"/>
        <v>9.9999427795399498E-2</v>
      </c>
      <c r="H119">
        <f t="shared" si="28"/>
        <v>1.6666571299233249E-3</v>
      </c>
      <c r="J119">
        <f t="shared" si="29"/>
        <v>4.1691184649836927E-2</v>
      </c>
      <c r="K119">
        <f t="shared" si="30"/>
        <v>2.5014710789902157</v>
      </c>
      <c r="N119">
        <v>0.46223428216762802</v>
      </c>
      <c r="O119">
        <v>0.49103298950195301</v>
      </c>
      <c r="P119">
        <v>11.1169996261597</v>
      </c>
      <c r="S119">
        <f t="shared" si="31"/>
        <v>4.2286410462110124E-3</v>
      </c>
      <c r="T119">
        <f t="shared" si="32"/>
        <v>9.9999427795399498E-2</v>
      </c>
      <c r="U119">
        <f t="shared" si="33"/>
        <v>1.6666571299233249E-3</v>
      </c>
      <c r="W119">
        <f t="shared" si="34"/>
        <v>4.2286652428280717E-2</v>
      </c>
      <c r="X119">
        <f t="shared" si="35"/>
        <v>2.5371991456968432</v>
      </c>
    </row>
    <row r="120" spans="1:24" x14ac:dyDescent="0.3">
      <c r="A120">
        <v>0.46622473746538201</v>
      </c>
      <c r="B120">
        <v>0.87918231201171904</v>
      </c>
      <c r="C120">
        <v>11.2170000076294</v>
      </c>
      <c r="F120">
        <f t="shared" si="26"/>
        <v>4.1095481719830018E-3</v>
      </c>
      <c r="G120">
        <f t="shared" si="27"/>
        <v>0.10000038146969992</v>
      </c>
      <c r="H120">
        <f t="shared" si="28"/>
        <v>1.6666730244949987E-3</v>
      </c>
      <c r="J120">
        <f t="shared" si="29"/>
        <v>4.1095324953617236E-2</v>
      </c>
      <c r="K120">
        <f t="shared" si="30"/>
        <v>2.4657194972170342</v>
      </c>
      <c r="N120">
        <v>0.46640340588055601</v>
      </c>
      <c r="O120">
        <v>0.49538748168945301</v>
      </c>
      <c r="P120">
        <v>11.2170000076294</v>
      </c>
      <c r="S120">
        <f t="shared" si="31"/>
        <v>4.1691237129279912E-3</v>
      </c>
      <c r="T120">
        <f t="shared" si="32"/>
        <v>0.10000038146969992</v>
      </c>
      <c r="U120">
        <f t="shared" si="33"/>
        <v>1.6666730244949987E-3</v>
      </c>
      <c r="W120">
        <f t="shared" si="34"/>
        <v>4.1691078090449425E-2</v>
      </c>
      <c r="X120">
        <f t="shared" si="35"/>
        <v>2.5014646854269658</v>
      </c>
    </row>
    <row r="121" spans="1:24" x14ac:dyDescent="0.3">
      <c r="A121">
        <v>0.47039383207447799</v>
      </c>
      <c r="B121">
        <v>0.88513818359374996</v>
      </c>
      <c r="C121">
        <v>11.3170003890991</v>
      </c>
      <c r="F121">
        <f t="shared" si="26"/>
        <v>4.1690946090959802E-3</v>
      </c>
      <c r="G121">
        <f t="shared" si="27"/>
        <v>0.10000038146969992</v>
      </c>
      <c r="H121">
        <f t="shared" si="28"/>
        <v>1.6666730244949987E-3</v>
      </c>
      <c r="J121">
        <f t="shared" si="29"/>
        <v>4.1690787053239538E-2</v>
      </c>
      <c r="K121">
        <f t="shared" si="30"/>
        <v>2.5014472231943721</v>
      </c>
      <c r="N121">
        <v>0.47057250048965199</v>
      </c>
      <c r="O121">
        <v>0.49977148437500002</v>
      </c>
      <c r="P121">
        <v>11.3170003890991</v>
      </c>
      <c r="S121">
        <f t="shared" si="31"/>
        <v>4.1690946090959802E-3</v>
      </c>
      <c r="T121">
        <f t="shared" si="32"/>
        <v>0.10000038146969992</v>
      </c>
      <c r="U121">
        <f t="shared" si="33"/>
        <v>1.6666730244949987E-3</v>
      </c>
      <c r="W121">
        <f t="shared" si="34"/>
        <v>4.1690787053239538E-2</v>
      </c>
      <c r="X121">
        <f t="shared" si="35"/>
        <v>2.5014472231943721</v>
      </c>
    </row>
    <row r="122" spans="1:24" x14ac:dyDescent="0.3">
      <c r="A122">
        <v>0.47450338024645999</v>
      </c>
      <c r="B122">
        <v>0.89160821533203105</v>
      </c>
      <c r="C122">
        <v>11.416999816894499</v>
      </c>
      <c r="F122">
        <f t="shared" si="26"/>
        <v>4.1095481719820026E-3</v>
      </c>
      <c r="G122">
        <f t="shared" si="27"/>
        <v>9.9999427795399498E-2</v>
      </c>
      <c r="H122">
        <f t="shared" si="28"/>
        <v>1.6666571299233249E-3</v>
      </c>
      <c r="J122">
        <f t="shared" si="29"/>
        <v>4.1095716871402573E-2</v>
      </c>
      <c r="K122">
        <f t="shared" si="30"/>
        <v>2.4657430122841544</v>
      </c>
      <c r="N122">
        <v>0.47474159509874903</v>
      </c>
      <c r="O122">
        <v>0.5038310546875</v>
      </c>
      <c r="P122">
        <v>11.416999816894499</v>
      </c>
      <c r="S122">
        <f t="shared" si="31"/>
        <v>4.1690946090970349E-3</v>
      </c>
      <c r="T122">
        <f t="shared" si="32"/>
        <v>9.9999427795399498E-2</v>
      </c>
      <c r="U122">
        <f t="shared" si="33"/>
        <v>1.6666571299233249E-3</v>
      </c>
      <c r="W122">
        <f t="shared" si="34"/>
        <v>4.1691184649846919E-2</v>
      </c>
      <c r="X122">
        <f t="shared" si="35"/>
        <v>2.5014710789908152</v>
      </c>
    </row>
    <row r="123" spans="1:24" x14ac:dyDescent="0.3">
      <c r="A123">
        <v>0.47873205039650202</v>
      </c>
      <c r="B123">
        <v>0.89772332763671903</v>
      </c>
      <c r="C123">
        <v>11.5170001983643</v>
      </c>
      <c r="F123">
        <f t="shared" si="26"/>
        <v>4.2286701500420243E-3</v>
      </c>
      <c r="G123">
        <f t="shared" si="27"/>
        <v>0.10000038146980117</v>
      </c>
      <c r="H123">
        <f t="shared" si="28"/>
        <v>1.6666730244966862E-3</v>
      </c>
      <c r="J123">
        <f t="shared" si="29"/>
        <v>4.2286540190039461E-2</v>
      </c>
      <c r="K123">
        <f t="shared" si="30"/>
        <v>2.5371924114023674</v>
      </c>
      <c r="N123">
        <v>0.47891071881167602</v>
      </c>
      <c r="O123">
        <v>0.50793511962890603</v>
      </c>
      <c r="P123">
        <v>11.5170001983643</v>
      </c>
      <c r="S123">
        <f t="shared" si="31"/>
        <v>4.169123712926992E-3</v>
      </c>
      <c r="T123">
        <f t="shared" si="32"/>
        <v>0.10000038146980117</v>
      </c>
      <c r="U123">
        <f t="shared" si="33"/>
        <v>1.6666730244966862E-3</v>
      </c>
      <c r="W123">
        <f t="shared" si="34"/>
        <v>4.1691078090397224E-2</v>
      </c>
      <c r="X123">
        <f t="shared" si="35"/>
        <v>2.5014646854238336</v>
      </c>
    </row>
    <row r="124" spans="1:24" x14ac:dyDescent="0.3">
      <c r="A124">
        <v>0.48290111590176799</v>
      </c>
      <c r="B124">
        <v>0.90319903564453097</v>
      </c>
      <c r="C124">
        <v>11.6169996261597</v>
      </c>
      <c r="F124">
        <f t="shared" si="26"/>
        <v>4.1690655052659675E-3</v>
      </c>
      <c r="G124">
        <f t="shared" si="27"/>
        <v>9.9999427795399498E-2</v>
      </c>
      <c r="H124">
        <f t="shared" si="28"/>
        <v>1.6666571299233249E-3</v>
      </c>
      <c r="J124">
        <f t="shared" si="29"/>
        <v>4.1690893609870903E-2</v>
      </c>
      <c r="K124">
        <f t="shared" si="30"/>
        <v>2.5014536165922543</v>
      </c>
      <c r="N124">
        <v>0.48302023787982801</v>
      </c>
      <c r="O124">
        <v>0.51249993896484403</v>
      </c>
      <c r="P124">
        <v>11.6169996261597</v>
      </c>
      <c r="S124">
        <f t="shared" si="31"/>
        <v>4.10951906815199E-3</v>
      </c>
      <c r="T124">
        <f t="shared" si="32"/>
        <v>9.9999427795399498E-2</v>
      </c>
      <c r="U124">
        <f t="shared" si="33"/>
        <v>1.6666571299233249E-3</v>
      </c>
      <c r="W124">
        <f t="shared" si="34"/>
        <v>4.1095425831437105E-2</v>
      </c>
      <c r="X124">
        <f t="shared" si="35"/>
        <v>2.4657255498862263</v>
      </c>
    </row>
    <row r="125" spans="1:24" x14ac:dyDescent="0.3">
      <c r="A125">
        <v>0.48707023961469498</v>
      </c>
      <c r="B125">
        <v>0.90886859130859399</v>
      </c>
      <c r="C125">
        <v>11.7170000076294</v>
      </c>
      <c r="F125">
        <f t="shared" si="26"/>
        <v>4.169123712926992E-3</v>
      </c>
      <c r="G125">
        <f t="shared" si="27"/>
        <v>0.10000038146969992</v>
      </c>
      <c r="H125">
        <f t="shared" si="28"/>
        <v>1.6666730244949987E-3</v>
      </c>
      <c r="J125">
        <f t="shared" si="29"/>
        <v>4.1691078090439433E-2</v>
      </c>
      <c r="K125">
        <f t="shared" si="30"/>
        <v>2.5014646854263662</v>
      </c>
      <c r="N125">
        <v>0.487189361592755</v>
      </c>
      <c r="O125">
        <v>0.51639807128906301</v>
      </c>
      <c r="P125">
        <v>11.7170000076294</v>
      </c>
      <c r="S125">
        <f t="shared" si="31"/>
        <v>4.169123712926992E-3</v>
      </c>
      <c r="T125">
        <f t="shared" si="32"/>
        <v>0.10000038146969992</v>
      </c>
      <c r="U125">
        <f t="shared" si="33"/>
        <v>1.6666730244949987E-3</v>
      </c>
      <c r="W125">
        <f t="shared" si="34"/>
        <v>4.1691078090439433E-2</v>
      </c>
      <c r="X125">
        <f t="shared" si="35"/>
        <v>2.5014646854263662</v>
      </c>
    </row>
    <row r="126" spans="1:24" x14ac:dyDescent="0.3">
      <c r="A126">
        <v>0.49117981689050799</v>
      </c>
      <c r="B126">
        <v>0.914986633300781</v>
      </c>
      <c r="C126">
        <v>11.8170003890991</v>
      </c>
      <c r="F126">
        <f t="shared" si="26"/>
        <v>4.1095772758130145E-3</v>
      </c>
      <c r="G126">
        <f t="shared" si="27"/>
        <v>0.10000038146969992</v>
      </c>
      <c r="H126">
        <f t="shared" si="28"/>
        <v>1.6666730244949987E-3</v>
      </c>
      <c r="J126">
        <f t="shared" si="29"/>
        <v>4.1095615990807147E-2</v>
      </c>
      <c r="K126">
        <f t="shared" si="30"/>
        <v>2.4657369594484284</v>
      </c>
      <c r="N126">
        <v>0.49135845620185098</v>
      </c>
      <c r="O126">
        <v>0.52073706054687496</v>
      </c>
      <c r="P126">
        <v>11.8170003890991</v>
      </c>
      <c r="S126">
        <f t="shared" si="31"/>
        <v>4.1690946090959802E-3</v>
      </c>
      <c r="T126">
        <f t="shared" si="32"/>
        <v>0.10000038146969992</v>
      </c>
      <c r="U126">
        <f t="shared" si="33"/>
        <v>1.6666730244949987E-3</v>
      </c>
      <c r="W126">
        <f t="shared" si="34"/>
        <v>4.1690787053239538E-2</v>
      </c>
      <c r="X126">
        <f t="shared" si="35"/>
        <v>2.5014472231943721</v>
      </c>
    </row>
    <row r="127" spans="1:24" x14ac:dyDescent="0.3">
      <c r="A127">
        <v>0.49540842883288899</v>
      </c>
      <c r="B127">
        <v>0.92079711914062501</v>
      </c>
      <c r="C127">
        <v>11.916999816894499</v>
      </c>
      <c r="F127">
        <f t="shared" si="26"/>
        <v>4.2286119423809998E-3</v>
      </c>
      <c r="G127">
        <f t="shared" si="27"/>
        <v>9.9999427795399498E-2</v>
      </c>
      <c r="H127">
        <f t="shared" si="28"/>
        <v>1.6666571299233249E-3</v>
      </c>
      <c r="J127">
        <f t="shared" si="29"/>
        <v>4.2286361388315249E-2</v>
      </c>
      <c r="K127">
        <f t="shared" si="30"/>
        <v>2.5371816832989147</v>
      </c>
      <c r="N127">
        <v>0.49552757991477803</v>
      </c>
      <c r="O127">
        <v>0.52530114746093703</v>
      </c>
      <c r="P127">
        <v>11.916999816894499</v>
      </c>
      <c r="S127">
        <f t="shared" si="31"/>
        <v>4.1691237129270475E-3</v>
      </c>
      <c r="T127">
        <f t="shared" si="32"/>
        <v>9.9999427795399498E-2</v>
      </c>
      <c r="U127">
        <f t="shared" si="33"/>
        <v>1.6666571299233249E-3</v>
      </c>
      <c r="W127">
        <f t="shared" si="34"/>
        <v>4.1691475689812386E-2</v>
      </c>
      <c r="X127">
        <f t="shared" si="35"/>
        <v>2.5014885413887433</v>
      </c>
    </row>
    <row r="128" spans="1:24" x14ac:dyDescent="0.3">
      <c r="A128">
        <v>0.49957755254581598</v>
      </c>
      <c r="B128">
        <v>0.92567260742187496</v>
      </c>
      <c r="C128">
        <v>12.0170001983643</v>
      </c>
      <c r="F128">
        <f t="shared" si="26"/>
        <v>4.169123712926992E-3</v>
      </c>
      <c r="G128">
        <f t="shared" si="27"/>
        <v>0.10000038146980117</v>
      </c>
      <c r="H128">
        <f t="shared" si="28"/>
        <v>1.6666730244966862E-3</v>
      </c>
      <c r="J128">
        <f t="shared" si="29"/>
        <v>4.1691078090397224E-2</v>
      </c>
      <c r="K128">
        <f t="shared" si="30"/>
        <v>2.5014646854238336</v>
      </c>
      <c r="N128">
        <v>0.49963709898293002</v>
      </c>
      <c r="O128">
        <v>0.52959295654296901</v>
      </c>
      <c r="P128">
        <v>12.0170001983643</v>
      </c>
      <c r="S128">
        <f t="shared" si="31"/>
        <v>4.10951906815199E-3</v>
      </c>
      <c r="T128">
        <f t="shared" si="32"/>
        <v>0.10000038146980117</v>
      </c>
      <c r="U128">
        <f t="shared" si="33"/>
        <v>1.6666730244966862E-3</v>
      </c>
      <c r="W128">
        <f t="shared" si="34"/>
        <v>4.1095033916375728E-2</v>
      </c>
      <c r="X128">
        <f t="shared" si="35"/>
        <v>2.4657020349825438</v>
      </c>
    </row>
    <row r="129" spans="1:24" x14ac:dyDescent="0.3">
      <c r="A129">
        <v>0.50380622269585695</v>
      </c>
      <c r="B129">
        <v>0.93043310546875002</v>
      </c>
      <c r="C129">
        <v>12.1169996261597</v>
      </c>
      <c r="F129">
        <f t="shared" si="26"/>
        <v>4.2286701500409696E-3</v>
      </c>
      <c r="G129">
        <f t="shared" si="27"/>
        <v>9.9999427795399498E-2</v>
      </c>
      <c r="H129">
        <f t="shared" si="28"/>
        <v>1.6666571299233249E-3</v>
      </c>
      <c r="J129">
        <f t="shared" si="29"/>
        <v>4.228694346824563E-2</v>
      </c>
      <c r="K129">
        <f t="shared" si="30"/>
        <v>2.537216608094738</v>
      </c>
      <c r="N129">
        <v>0.50380622269585695</v>
      </c>
      <c r="O129">
        <v>0.53382971191406203</v>
      </c>
      <c r="P129">
        <v>12.1169996261597</v>
      </c>
      <c r="S129">
        <f t="shared" si="31"/>
        <v>4.1691237129269365E-3</v>
      </c>
      <c r="T129">
        <f t="shared" si="32"/>
        <v>9.9999427795399498E-2</v>
      </c>
      <c r="U129">
        <f t="shared" si="33"/>
        <v>1.6666571299233249E-3</v>
      </c>
      <c r="W129">
        <f t="shared" si="34"/>
        <v>4.1691475689811276E-2</v>
      </c>
      <c r="X129">
        <f t="shared" si="35"/>
        <v>2.5014885413886767</v>
      </c>
    </row>
    <row r="130" spans="1:24" x14ac:dyDescent="0.3">
      <c r="A130">
        <v>0.507915741764009</v>
      </c>
      <c r="B130">
        <v>0.93381671142578104</v>
      </c>
      <c r="C130">
        <v>12.2170000076294</v>
      </c>
      <c r="F130">
        <f t="shared" si="26"/>
        <v>4.1095190681520455E-3</v>
      </c>
      <c r="G130">
        <f t="shared" si="27"/>
        <v>0.10000038146969992</v>
      </c>
      <c r="H130">
        <f t="shared" si="28"/>
        <v>1.6666730244949987E-3</v>
      </c>
      <c r="J130">
        <f t="shared" si="29"/>
        <v>4.1095033916417896E-2</v>
      </c>
      <c r="K130">
        <f t="shared" si="30"/>
        <v>2.4657020349850733</v>
      </c>
      <c r="N130">
        <v>0.50797528820112303</v>
      </c>
      <c r="O130">
        <v>0.53800286865234404</v>
      </c>
      <c r="P130">
        <v>12.2170000076294</v>
      </c>
      <c r="S130">
        <f t="shared" si="31"/>
        <v>4.1690655052660786E-3</v>
      </c>
      <c r="T130">
        <f t="shared" si="32"/>
        <v>0.10000038146969992</v>
      </c>
      <c r="U130">
        <f t="shared" si="33"/>
        <v>1.6666730244949987E-3</v>
      </c>
      <c r="W130">
        <f t="shared" si="34"/>
        <v>4.1690496016050738E-2</v>
      </c>
      <c r="X130">
        <f t="shared" si="35"/>
        <v>2.501429760963044</v>
      </c>
    </row>
    <row r="131" spans="1:24" x14ac:dyDescent="0.3">
      <c r="A131">
        <v>0.51214441191405102</v>
      </c>
      <c r="B131">
        <v>0.93731451416015599</v>
      </c>
      <c r="C131">
        <v>12.3170003890991</v>
      </c>
      <c r="F131">
        <f t="shared" si="26"/>
        <v>4.2286701500420243E-3</v>
      </c>
      <c r="G131">
        <f t="shared" si="27"/>
        <v>0.10000038146969992</v>
      </c>
      <c r="H131">
        <f t="shared" si="28"/>
        <v>1.6666730244949987E-3</v>
      </c>
      <c r="J131">
        <f t="shared" si="29"/>
        <v>4.2286540190082274E-2</v>
      </c>
      <c r="K131">
        <f t="shared" si="30"/>
        <v>2.5371924114049365</v>
      </c>
      <c r="N131">
        <v>0.51214441191405102</v>
      </c>
      <c r="O131">
        <v>0.54261785888671898</v>
      </c>
      <c r="P131">
        <v>12.3170003890991</v>
      </c>
      <c r="S131">
        <f t="shared" si="31"/>
        <v>4.1691237129279912E-3</v>
      </c>
      <c r="T131">
        <f t="shared" si="32"/>
        <v>0.10000038146969992</v>
      </c>
      <c r="U131">
        <f t="shared" si="33"/>
        <v>1.6666730244949987E-3</v>
      </c>
      <c r="W131">
        <f t="shared" si="34"/>
        <v>4.1691078090449425E-2</v>
      </c>
      <c r="X131">
        <f t="shared" si="35"/>
        <v>2.5014646854269658</v>
      </c>
    </row>
    <row r="132" spans="1:24" x14ac:dyDescent="0.3">
      <c r="A132">
        <v>0.51619438454508804</v>
      </c>
      <c r="B132">
        <v>0.94075750732421903</v>
      </c>
      <c r="C132">
        <v>12.416999816894499</v>
      </c>
      <c r="F132">
        <f t="shared" si="26"/>
        <v>4.0499726310370132E-3</v>
      </c>
      <c r="G132">
        <f t="shared" si="27"/>
        <v>9.9999427795399498E-2</v>
      </c>
      <c r="H132">
        <f t="shared" si="28"/>
        <v>1.6666571299233249E-3</v>
      </c>
      <c r="J132">
        <f t="shared" si="29"/>
        <v>4.0499958052993314E-2</v>
      </c>
      <c r="K132">
        <f t="shared" si="30"/>
        <v>2.4299974831795987</v>
      </c>
      <c r="N132">
        <v>0.51637308206409205</v>
      </c>
      <c r="O132">
        <v>0.546932495117188</v>
      </c>
      <c r="P132">
        <v>12.416999816894499</v>
      </c>
      <c r="S132">
        <f t="shared" si="31"/>
        <v>4.2286701500410251E-3</v>
      </c>
      <c r="T132">
        <f t="shared" si="32"/>
        <v>9.9999427795399498E-2</v>
      </c>
      <c r="U132">
        <f t="shared" si="33"/>
        <v>1.6666571299233249E-3</v>
      </c>
      <c r="W132">
        <f t="shared" si="34"/>
        <v>4.2286943468246185E-2</v>
      </c>
      <c r="X132">
        <f t="shared" si="35"/>
        <v>2.5372166080947713</v>
      </c>
    </row>
    <row r="133" spans="1:24" x14ac:dyDescent="0.3">
      <c r="A133">
        <v>0.52042305469512895</v>
      </c>
      <c r="B133">
        <v>0.94417687988281296</v>
      </c>
      <c r="C133">
        <v>12.5170001983643</v>
      </c>
      <c r="F133">
        <f t="shared" si="26"/>
        <v>4.2286701500409141E-3</v>
      </c>
      <c r="G133">
        <f t="shared" si="27"/>
        <v>0.10000038146980117</v>
      </c>
      <c r="H133">
        <f t="shared" si="28"/>
        <v>1.6666730244966862E-3</v>
      </c>
      <c r="J133">
        <f t="shared" si="29"/>
        <v>4.2286540190028359E-2</v>
      </c>
      <c r="K133">
        <f t="shared" si="30"/>
        <v>2.5371924114017013</v>
      </c>
      <c r="N133">
        <v>0.52048260113224398</v>
      </c>
      <c r="O133">
        <v>0.551367492675781</v>
      </c>
      <c r="P133">
        <v>12.5170001983643</v>
      </c>
      <c r="S133">
        <f t="shared" si="31"/>
        <v>4.1095190681519345E-3</v>
      </c>
      <c r="T133">
        <f t="shared" si="32"/>
        <v>0.10000038146980117</v>
      </c>
      <c r="U133">
        <f t="shared" si="33"/>
        <v>1.6666730244966862E-3</v>
      </c>
      <c r="W133">
        <f t="shared" si="34"/>
        <v>4.1095033916375173E-2</v>
      </c>
      <c r="X133">
        <f t="shared" si="35"/>
        <v>2.4657020349825105</v>
      </c>
    </row>
    <row r="134" spans="1:24" x14ac:dyDescent="0.3">
      <c r="A134">
        <v>0.52453263197094202</v>
      </c>
      <c r="B134">
        <v>0.94792126464843796</v>
      </c>
      <c r="C134">
        <v>12.6169996261597</v>
      </c>
      <c r="F134">
        <f t="shared" si="26"/>
        <v>4.10957727581307E-3</v>
      </c>
      <c r="G134">
        <f t="shared" si="27"/>
        <v>9.9999427795399498E-2</v>
      </c>
      <c r="H134">
        <f t="shared" si="28"/>
        <v>1.6666571299233249E-3</v>
      </c>
      <c r="J134">
        <f t="shared" si="29"/>
        <v>4.1096007911378594E-2</v>
      </c>
      <c r="K134">
        <f t="shared" si="30"/>
        <v>2.4657604746827158</v>
      </c>
      <c r="N134">
        <v>0.52471127128228501</v>
      </c>
      <c r="O134">
        <v>0.55536859130859395</v>
      </c>
      <c r="P134">
        <v>12.6169996261597</v>
      </c>
      <c r="S134">
        <f t="shared" si="31"/>
        <v>4.2286701500410251E-3</v>
      </c>
      <c r="T134">
        <f t="shared" si="32"/>
        <v>9.9999427795399498E-2</v>
      </c>
      <c r="U134">
        <f t="shared" si="33"/>
        <v>1.6666571299233249E-3</v>
      </c>
      <c r="W134">
        <f t="shared" si="34"/>
        <v>4.2286943468246185E-2</v>
      </c>
      <c r="X134">
        <f t="shared" si="35"/>
        <v>2.5372166080947713</v>
      </c>
    </row>
    <row r="135" spans="1:24" x14ac:dyDescent="0.3">
      <c r="A135">
        <v>0.52876124391332302</v>
      </c>
      <c r="B135">
        <v>0.95118377685546895</v>
      </c>
      <c r="C135">
        <v>12.7170000076294</v>
      </c>
      <c r="F135">
        <f t="shared" si="26"/>
        <v>4.2286119423809998E-3</v>
      </c>
      <c r="G135">
        <f t="shared" si="27"/>
        <v>0.10000038146969992</v>
      </c>
      <c r="H135">
        <f t="shared" si="28"/>
        <v>1.6666730244949987E-3</v>
      </c>
      <c r="J135">
        <f t="shared" si="29"/>
        <v>4.2285958115692468E-2</v>
      </c>
      <c r="K135">
        <f t="shared" si="30"/>
        <v>2.5371574869415481</v>
      </c>
      <c r="N135">
        <v>0.52882079035043705</v>
      </c>
      <c r="O135">
        <v>0.55952667236328102</v>
      </c>
      <c r="P135">
        <v>12.7170000076294</v>
      </c>
      <c r="S135">
        <f t="shared" si="31"/>
        <v>4.1095190681520455E-3</v>
      </c>
      <c r="T135">
        <f t="shared" si="32"/>
        <v>0.10000038146969992</v>
      </c>
      <c r="U135">
        <f t="shared" si="33"/>
        <v>1.6666730244949987E-3</v>
      </c>
      <c r="W135">
        <f t="shared" si="34"/>
        <v>4.1095033916417896E-2</v>
      </c>
      <c r="X135">
        <f t="shared" si="35"/>
        <v>2.4657020349850733</v>
      </c>
    </row>
    <row r="136" spans="1:24" x14ac:dyDescent="0.3">
      <c r="A136">
        <v>0.53287082118913498</v>
      </c>
      <c r="B136">
        <v>0.95492547607421896</v>
      </c>
      <c r="C136">
        <v>12.8170003890991</v>
      </c>
      <c r="F136">
        <f t="shared" si="26"/>
        <v>4.1095772758119598E-3</v>
      </c>
      <c r="G136">
        <f t="shared" si="27"/>
        <v>0.10000038146969992</v>
      </c>
      <c r="H136">
        <f t="shared" si="28"/>
        <v>1.6666730244949987E-3</v>
      </c>
      <c r="J136">
        <f t="shared" si="29"/>
        <v>4.10956159907966E-2</v>
      </c>
      <c r="K136">
        <f t="shared" si="30"/>
        <v>2.4657369594477956</v>
      </c>
      <c r="N136">
        <v>0.53304946050047897</v>
      </c>
      <c r="O136">
        <v>0.56373071289062504</v>
      </c>
      <c r="P136">
        <v>12.8170003890991</v>
      </c>
      <c r="S136">
        <f t="shared" si="31"/>
        <v>4.2286701500419133E-3</v>
      </c>
      <c r="T136">
        <f t="shared" si="32"/>
        <v>0.10000038146969992</v>
      </c>
      <c r="U136">
        <f t="shared" si="33"/>
        <v>1.6666730244949987E-3</v>
      </c>
      <c r="W136">
        <f t="shared" si="34"/>
        <v>4.2286540190081164E-2</v>
      </c>
      <c r="X136">
        <f t="shared" si="35"/>
        <v>2.5371924114048698</v>
      </c>
    </row>
    <row r="137" spans="1:24" x14ac:dyDescent="0.3">
      <c r="A137">
        <v>0.537099491339177</v>
      </c>
      <c r="B137">
        <v>0.95976464843749998</v>
      </c>
      <c r="C137">
        <v>12.916999816894499</v>
      </c>
      <c r="F137">
        <f t="shared" si="26"/>
        <v>4.2286701500420243E-3</v>
      </c>
      <c r="G137">
        <f t="shared" si="27"/>
        <v>9.9999427795399498E-2</v>
      </c>
      <c r="H137">
        <f t="shared" si="28"/>
        <v>1.6666571299233249E-3</v>
      </c>
      <c r="J137">
        <f t="shared" si="29"/>
        <v>4.2286943468256177E-2</v>
      </c>
      <c r="K137">
        <f t="shared" si="30"/>
        <v>2.5372166080953709</v>
      </c>
      <c r="N137">
        <v>0.53715903777629104</v>
      </c>
      <c r="O137">
        <v>0.56839129638671904</v>
      </c>
      <c r="P137">
        <v>12.916999816894499</v>
      </c>
      <c r="S137">
        <f t="shared" si="31"/>
        <v>4.1095772758120708E-3</v>
      </c>
      <c r="T137">
        <f t="shared" si="32"/>
        <v>9.9999427795399498E-2</v>
      </c>
      <c r="U137">
        <f t="shared" si="33"/>
        <v>1.6666571299233249E-3</v>
      </c>
      <c r="W137">
        <f t="shared" si="34"/>
        <v>4.1096007911368602E-2</v>
      </c>
      <c r="X137">
        <f t="shared" si="35"/>
        <v>2.4657604746821162</v>
      </c>
    </row>
    <row r="138" spans="1:24" x14ac:dyDescent="0.3">
      <c r="A138">
        <v>0.54120901040732905</v>
      </c>
      <c r="B138">
        <v>0.963254638671875</v>
      </c>
      <c r="C138">
        <v>13.0170001983643</v>
      </c>
      <c r="F138">
        <f t="shared" ref="F138:F201" si="36">A138-A137</f>
        <v>4.1095190681520455E-3</v>
      </c>
      <c r="G138">
        <f t="shared" ref="G138:G201" si="37">C138-C137</f>
        <v>0.10000038146980117</v>
      </c>
      <c r="H138">
        <f t="shared" ref="H138:H201" si="38">G138/60</f>
        <v>1.6666730244966862E-3</v>
      </c>
      <c r="J138">
        <f t="shared" ref="J138:J201" si="39">F138/G138</f>
        <v>4.1095033916376283E-2</v>
      </c>
      <c r="K138">
        <f t="shared" ref="K138:K201" si="40">F138/H138</f>
        <v>2.4657020349825771</v>
      </c>
      <c r="N138">
        <v>0.54138764971867204</v>
      </c>
      <c r="O138">
        <v>0.57260278320312497</v>
      </c>
      <c r="P138">
        <v>13.0170001983643</v>
      </c>
      <c r="S138">
        <f t="shared" ref="S138:S201" si="41">N138-N137</f>
        <v>4.2286119423809998E-3</v>
      </c>
      <c r="T138">
        <f t="shared" ref="T138:T201" si="42">P138-P137</f>
        <v>0.10000038146980117</v>
      </c>
      <c r="U138">
        <f t="shared" ref="U138:U201" si="43">T138/60</f>
        <v>1.6666730244966862E-3</v>
      </c>
      <c r="W138">
        <f t="shared" ref="W138:W201" si="44">S138/T138</f>
        <v>4.2285958115649655E-2</v>
      </c>
      <c r="X138">
        <f t="shared" ref="X138:X201" si="45">S138/U138</f>
        <v>2.537157486938979</v>
      </c>
    </row>
    <row r="139" spans="1:24" x14ac:dyDescent="0.3">
      <c r="A139">
        <v>0.54543768055736996</v>
      </c>
      <c r="B139">
        <v>0.96723968505859403</v>
      </c>
      <c r="C139">
        <v>13.1169996261597</v>
      </c>
      <c r="F139">
        <f t="shared" si="36"/>
        <v>4.2286701500409141E-3</v>
      </c>
      <c r="G139">
        <f t="shared" si="37"/>
        <v>9.9999427795399498E-2</v>
      </c>
      <c r="H139">
        <f t="shared" si="38"/>
        <v>1.6666571299233249E-3</v>
      </c>
      <c r="J139">
        <f t="shared" si="39"/>
        <v>4.2286943468245075E-2</v>
      </c>
      <c r="K139">
        <f t="shared" si="40"/>
        <v>2.5372166080947047</v>
      </c>
      <c r="N139">
        <v>0.545497226994485</v>
      </c>
      <c r="O139">
        <v>0.57680169677734405</v>
      </c>
      <c r="P139">
        <v>13.1169996261597</v>
      </c>
      <c r="S139">
        <f t="shared" si="41"/>
        <v>4.109577275812959E-3</v>
      </c>
      <c r="T139">
        <f t="shared" si="42"/>
        <v>9.9999427795399498E-2</v>
      </c>
      <c r="U139">
        <f t="shared" si="43"/>
        <v>1.6666571299233249E-3</v>
      </c>
      <c r="W139">
        <f t="shared" si="44"/>
        <v>4.1096007911377484E-2</v>
      </c>
      <c r="X139">
        <f t="shared" si="45"/>
        <v>2.4657604746826491</v>
      </c>
    </row>
    <row r="140" spans="1:24" x14ac:dyDescent="0.3">
      <c r="A140">
        <v>0.54954719962552201</v>
      </c>
      <c r="B140">
        <v>0.97094720458984396</v>
      </c>
      <c r="C140">
        <v>13.2170000076294</v>
      </c>
      <c r="F140">
        <f t="shared" si="36"/>
        <v>4.1095190681520455E-3</v>
      </c>
      <c r="G140">
        <f t="shared" si="37"/>
        <v>0.10000038146969992</v>
      </c>
      <c r="H140">
        <f t="shared" si="38"/>
        <v>1.6666730244949987E-3</v>
      </c>
      <c r="J140">
        <f t="shared" si="39"/>
        <v>4.1095033916417896E-2</v>
      </c>
      <c r="K140">
        <f t="shared" si="40"/>
        <v>2.4657020349850733</v>
      </c>
      <c r="N140">
        <v>0.54972589714452602</v>
      </c>
      <c r="O140">
        <v>0.58132574462890596</v>
      </c>
      <c r="P140">
        <v>13.2170000076294</v>
      </c>
      <c r="S140">
        <f t="shared" si="41"/>
        <v>4.2286701500410251E-3</v>
      </c>
      <c r="T140">
        <f t="shared" si="42"/>
        <v>0.10000038146969992</v>
      </c>
      <c r="U140">
        <f t="shared" si="43"/>
        <v>1.6666730244949987E-3</v>
      </c>
      <c r="W140">
        <f t="shared" si="44"/>
        <v>4.2286540190072282E-2</v>
      </c>
      <c r="X140">
        <f t="shared" si="45"/>
        <v>2.5371924114043369</v>
      </c>
    </row>
    <row r="141" spans="1:24" x14ac:dyDescent="0.3">
      <c r="A141">
        <v>0.553716323338449</v>
      </c>
      <c r="B141">
        <v>0.97528314208984401</v>
      </c>
      <c r="C141">
        <v>13.3170003890991</v>
      </c>
      <c r="F141">
        <f t="shared" si="36"/>
        <v>4.169123712926992E-3</v>
      </c>
      <c r="G141">
        <f t="shared" si="37"/>
        <v>0.10000038146969992</v>
      </c>
      <c r="H141">
        <f t="shared" si="38"/>
        <v>1.6666730244949987E-3</v>
      </c>
      <c r="J141">
        <f t="shared" si="39"/>
        <v>4.1691078090439433E-2</v>
      </c>
      <c r="K141">
        <f t="shared" si="40"/>
        <v>2.5014646854263662</v>
      </c>
      <c r="N141">
        <v>0.55383547442033898</v>
      </c>
      <c r="O141">
        <v>0.58558941650390595</v>
      </c>
      <c r="P141">
        <v>13.3170003890991</v>
      </c>
      <c r="S141">
        <f t="shared" si="41"/>
        <v>4.109577275812959E-3</v>
      </c>
      <c r="T141">
        <f t="shared" si="42"/>
        <v>0.10000038146969992</v>
      </c>
      <c r="U141">
        <f t="shared" si="43"/>
        <v>1.6666730244949987E-3</v>
      </c>
      <c r="W141">
        <f t="shared" si="44"/>
        <v>4.1095615990806592E-2</v>
      </c>
      <c r="X141">
        <f t="shared" si="45"/>
        <v>2.4657369594483951</v>
      </c>
    </row>
    <row r="142" spans="1:24" x14ac:dyDescent="0.3">
      <c r="A142">
        <v>0.55782584240660105</v>
      </c>
      <c r="B142">
        <v>0.97886859130859405</v>
      </c>
      <c r="C142">
        <v>13.416999816894499</v>
      </c>
      <c r="F142">
        <f t="shared" si="36"/>
        <v>4.1095190681520455E-3</v>
      </c>
      <c r="G142">
        <f t="shared" si="37"/>
        <v>9.9999427795399498E-2</v>
      </c>
      <c r="H142">
        <f t="shared" si="38"/>
        <v>1.6666571299233249E-3</v>
      </c>
      <c r="J142">
        <f t="shared" si="39"/>
        <v>4.109542583143766E-2</v>
      </c>
      <c r="K142">
        <f t="shared" si="40"/>
        <v>2.4657255498862596</v>
      </c>
      <c r="N142">
        <v>0.55806408636271998</v>
      </c>
      <c r="O142">
        <v>0.58992480468749997</v>
      </c>
      <c r="P142">
        <v>13.416999816894499</v>
      </c>
      <c r="S142">
        <f t="shared" si="41"/>
        <v>4.2286119423809998E-3</v>
      </c>
      <c r="T142">
        <f t="shared" si="42"/>
        <v>9.9999427795399498E-2</v>
      </c>
      <c r="U142">
        <f t="shared" si="43"/>
        <v>1.6666571299233249E-3</v>
      </c>
      <c r="W142">
        <f t="shared" si="44"/>
        <v>4.2286361388315249E-2</v>
      </c>
      <c r="X142">
        <f t="shared" si="45"/>
        <v>2.5371816832989147</v>
      </c>
    </row>
    <row r="143" spans="1:24" x14ac:dyDescent="0.3">
      <c r="A143">
        <v>0.56205451255664196</v>
      </c>
      <c r="B143">
        <v>0.98299554443359405</v>
      </c>
      <c r="C143">
        <v>13.5170001983643</v>
      </c>
      <c r="F143">
        <f t="shared" si="36"/>
        <v>4.2286701500409141E-3</v>
      </c>
      <c r="G143">
        <f t="shared" si="37"/>
        <v>0.10000038146980117</v>
      </c>
      <c r="H143">
        <f t="shared" si="38"/>
        <v>1.6666730244966862E-3</v>
      </c>
      <c r="J143">
        <f t="shared" si="39"/>
        <v>4.2286540190028359E-2</v>
      </c>
      <c r="K143">
        <f t="shared" si="40"/>
        <v>2.5371924114017013</v>
      </c>
      <c r="N143">
        <v>0.56217360543087103</v>
      </c>
      <c r="O143">
        <v>0.59386639404296904</v>
      </c>
      <c r="P143">
        <v>13.5170001983643</v>
      </c>
      <c r="S143">
        <f t="shared" si="41"/>
        <v>4.1095190681510463E-3</v>
      </c>
      <c r="T143">
        <f t="shared" si="42"/>
        <v>0.10000038146980117</v>
      </c>
      <c r="U143">
        <f t="shared" si="43"/>
        <v>1.6666730244966862E-3</v>
      </c>
      <c r="W143">
        <f t="shared" si="44"/>
        <v>4.1095033916366291E-2</v>
      </c>
      <c r="X143">
        <f t="shared" si="45"/>
        <v>2.4657020349819776</v>
      </c>
    </row>
    <row r="144" spans="1:24" x14ac:dyDescent="0.3">
      <c r="A144">
        <v>0.56616408983245503</v>
      </c>
      <c r="B144">
        <v>0.98652618408203097</v>
      </c>
      <c r="C144">
        <v>13.6169996261597</v>
      </c>
      <c r="F144">
        <f t="shared" si="36"/>
        <v>4.10957727581307E-3</v>
      </c>
      <c r="G144">
        <f t="shared" si="37"/>
        <v>9.9999427795399498E-2</v>
      </c>
      <c r="H144">
        <f t="shared" si="38"/>
        <v>1.6666571299233249E-3</v>
      </c>
      <c r="J144">
        <f t="shared" si="39"/>
        <v>4.1096007911378594E-2</v>
      </c>
      <c r="K144">
        <f t="shared" si="40"/>
        <v>2.4657604746827158</v>
      </c>
      <c r="N144">
        <v>0.56640233378857396</v>
      </c>
      <c r="O144">
        <v>0.59815716552734399</v>
      </c>
      <c r="P144">
        <v>13.6169996261597</v>
      </c>
      <c r="S144">
        <f t="shared" si="41"/>
        <v>4.2287283577029378E-3</v>
      </c>
      <c r="T144">
        <f t="shared" si="42"/>
        <v>9.9999427795399498E-2</v>
      </c>
      <c r="U144">
        <f t="shared" si="43"/>
        <v>1.6666571299233249E-3</v>
      </c>
      <c r="W144">
        <f t="shared" si="44"/>
        <v>4.2287525548196002E-2</v>
      </c>
      <c r="X144">
        <f t="shared" si="45"/>
        <v>2.5372515328917604</v>
      </c>
    </row>
    <row r="145" spans="1:24" x14ac:dyDescent="0.3">
      <c r="A145">
        <v>0.57039270177483603</v>
      </c>
      <c r="B145">
        <v>0.99048150634765597</v>
      </c>
      <c r="C145">
        <v>13.7170000076294</v>
      </c>
      <c r="F145">
        <f t="shared" si="36"/>
        <v>4.2286119423809998E-3</v>
      </c>
      <c r="G145">
        <f t="shared" si="37"/>
        <v>0.10000038146969992</v>
      </c>
      <c r="H145">
        <f t="shared" si="38"/>
        <v>1.6666730244949987E-3</v>
      </c>
      <c r="J145">
        <f t="shared" si="39"/>
        <v>4.2285958115692468E-2</v>
      </c>
      <c r="K145">
        <f t="shared" si="40"/>
        <v>2.5371574869415481</v>
      </c>
      <c r="N145">
        <v>0.57051179464906498</v>
      </c>
      <c r="O145">
        <v>0.60227203369140603</v>
      </c>
      <c r="P145">
        <v>13.7170000076294</v>
      </c>
      <c r="S145">
        <f t="shared" si="41"/>
        <v>4.109460860491021E-3</v>
      </c>
      <c r="T145">
        <f t="shared" si="42"/>
        <v>0.10000038146969992</v>
      </c>
      <c r="U145">
        <f t="shared" si="43"/>
        <v>1.6666730244949987E-3</v>
      </c>
      <c r="W145">
        <f t="shared" si="44"/>
        <v>4.1094451842028083E-2</v>
      </c>
      <c r="X145">
        <f t="shared" si="45"/>
        <v>2.465667110521685</v>
      </c>
    </row>
    <row r="146" spans="1:24" x14ac:dyDescent="0.3">
      <c r="A146">
        <v>0.57450227905064799</v>
      </c>
      <c r="B146">
        <v>0.99448931884765601</v>
      </c>
      <c r="C146">
        <v>13.8170003890991</v>
      </c>
      <c r="F146">
        <f t="shared" si="36"/>
        <v>4.1095772758119598E-3</v>
      </c>
      <c r="G146">
        <f t="shared" si="37"/>
        <v>0.10000038146969992</v>
      </c>
      <c r="H146">
        <f t="shared" si="38"/>
        <v>1.6666730244949987E-3</v>
      </c>
      <c r="J146">
        <f t="shared" si="39"/>
        <v>4.10956159907966E-2</v>
      </c>
      <c r="K146">
        <f t="shared" si="40"/>
        <v>2.4657369594477956</v>
      </c>
      <c r="N146">
        <v>0.57474052300676703</v>
      </c>
      <c r="O146">
        <v>0.60658184814453098</v>
      </c>
      <c r="P146">
        <v>13.8170003890991</v>
      </c>
      <c r="S146">
        <f t="shared" si="41"/>
        <v>4.2287283577020496E-3</v>
      </c>
      <c r="T146">
        <f t="shared" si="42"/>
        <v>0.10000038146969992</v>
      </c>
      <c r="U146">
        <f t="shared" si="43"/>
        <v>1.6666730244949987E-3</v>
      </c>
      <c r="W146">
        <f t="shared" si="44"/>
        <v>4.2287122264462088E-2</v>
      </c>
      <c r="X146">
        <f t="shared" si="45"/>
        <v>2.5372273358677253</v>
      </c>
    </row>
    <row r="147" spans="1:24" x14ac:dyDescent="0.3">
      <c r="A147">
        <v>0.57873094920069001</v>
      </c>
      <c r="B147">
        <v>0.99899877929687497</v>
      </c>
      <c r="C147">
        <v>13.916999816894499</v>
      </c>
      <c r="F147">
        <f t="shared" si="36"/>
        <v>4.2286701500420243E-3</v>
      </c>
      <c r="G147">
        <f t="shared" si="37"/>
        <v>9.9999427795399498E-2</v>
      </c>
      <c r="H147">
        <f t="shared" si="38"/>
        <v>1.6666571299233249E-3</v>
      </c>
      <c r="J147">
        <f t="shared" si="39"/>
        <v>4.2286943468256177E-2</v>
      </c>
      <c r="K147">
        <f t="shared" si="40"/>
        <v>2.5372166080953709</v>
      </c>
      <c r="N147">
        <v>0.57885004207491897</v>
      </c>
      <c r="O147">
        <v>0.610300476074219</v>
      </c>
      <c r="P147">
        <v>13.916999816894499</v>
      </c>
      <c r="S147">
        <f t="shared" si="41"/>
        <v>4.1095190681519345E-3</v>
      </c>
      <c r="T147">
        <f t="shared" si="42"/>
        <v>9.9999427795399498E-2</v>
      </c>
      <c r="U147">
        <f t="shared" si="43"/>
        <v>1.6666571299233249E-3</v>
      </c>
      <c r="W147">
        <f t="shared" si="44"/>
        <v>4.1095425831436549E-2</v>
      </c>
      <c r="X147">
        <f t="shared" si="45"/>
        <v>2.465725549886193</v>
      </c>
    </row>
    <row r="148" spans="1:24" x14ac:dyDescent="0.3">
      <c r="A148">
        <v>0.58284046826884195</v>
      </c>
      <c r="B148">
        <v>1.00234893798828</v>
      </c>
      <c r="C148">
        <v>14.0170001983643</v>
      </c>
      <c r="F148">
        <f t="shared" si="36"/>
        <v>4.1095190681519345E-3</v>
      </c>
      <c r="G148">
        <f t="shared" si="37"/>
        <v>0.10000038146980117</v>
      </c>
      <c r="H148">
        <f t="shared" si="38"/>
        <v>1.6666730244966862E-3</v>
      </c>
      <c r="J148">
        <f t="shared" si="39"/>
        <v>4.1095033916375173E-2</v>
      </c>
      <c r="K148">
        <f t="shared" si="40"/>
        <v>2.4657020349825105</v>
      </c>
      <c r="N148">
        <v>0.58301916578784596</v>
      </c>
      <c r="O148">
        <v>0.614866821289063</v>
      </c>
      <c r="P148">
        <v>14.0170001983643</v>
      </c>
      <c r="S148">
        <f t="shared" si="41"/>
        <v>4.169123712926992E-3</v>
      </c>
      <c r="T148">
        <f t="shared" si="42"/>
        <v>0.10000038146980117</v>
      </c>
      <c r="U148">
        <f t="shared" si="43"/>
        <v>1.6666730244966862E-3</v>
      </c>
      <c r="W148">
        <f t="shared" si="44"/>
        <v>4.1691078090397224E-2</v>
      </c>
      <c r="X148">
        <f t="shared" si="45"/>
        <v>2.5014646854238336</v>
      </c>
    </row>
    <row r="149" spans="1:24" x14ac:dyDescent="0.3">
      <c r="A149">
        <v>0.58706913841888297</v>
      </c>
      <c r="B149">
        <v>1.0068866577148401</v>
      </c>
      <c r="C149">
        <v>14.1169996261597</v>
      </c>
      <c r="F149">
        <f t="shared" si="36"/>
        <v>4.2286701500410251E-3</v>
      </c>
      <c r="G149">
        <f t="shared" si="37"/>
        <v>9.9999427795399498E-2</v>
      </c>
      <c r="H149">
        <f t="shared" si="38"/>
        <v>1.6666571299233249E-3</v>
      </c>
      <c r="J149">
        <f t="shared" si="39"/>
        <v>4.2286943468246185E-2</v>
      </c>
      <c r="K149">
        <f t="shared" si="40"/>
        <v>2.5372166080947713</v>
      </c>
      <c r="N149">
        <v>0.58712868485599801</v>
      </c>
      <c r="O149">
        <v>0.61882897949218796</v>
      </c>
      <c r="P149">
        <v>14.1169996261597</v>
      </c>
      <c r="S149">
        <f t="shared" si="41"/>
        <v>4.1095190681520455E-3</v>
      </c>
      <c r="T149">
        <f t="shared" si="42"/>
        <v>9.9999427795399498E-2</v>
      </c>
      <c r="U149">
        <f t="shared" si="43"/>
        <v>1.6666571299233249E-3</v>
      </c>
      <c r="W149">
        <f t="shared" si="44"/>
        <v>4.109542583143766E-2</v>
      </c>
      <c r="X149">
        <f t="shared" si="45"/>
        <v>2.4657255498862596</v>
      </c>
    </row>
    <row r="150" spans="1:24" x14ac:dyDescent="0.3">
      <c r="A150">
        <v>0.59117865748703502</v>
      </c>
      <c r="B150">
        <v>1.0103123779296901</v>
      </c>
      <c r="C150">
        <v>14.2170000076294</v>
      </c>
      <c r="F150">
        <f t="shared" si="36"/>
        <v>4.1095190681520455E-3</v>
      </c>
      <c r="G150">
        <f t="shared" si="37"/>
        <v>0.10000038146969992</v>
      </c>
      <c r="H150">
        <f t="shared" si="38"/>
        <v>1.6666730244949987E-3</v>
      </c>
      <c r="J150">
        <f t="shared" si="39"/>
        <v>4.1095033916417896E-2</v>
      </c>
      <c r="K150">
        <f t="shared" si="40"/>
        <v>2.4657020349850733</v>
      </c>
      <c r="N150">
        <v>0.59135735500603903</v>
      </c>
      <c r="O150">
        <v>0.62305517578125003</v>
      </c>
      <c r="P150">
        <v>14.2170000076294</v>
      </c>
      <c r="S150">
        <f t="shared" si="41"/>
        <v>4.2286701500410251E-3</v>
      </c>
      <c r="T150">
        <f t="shared" si="42"/>
        <v>0.10000038146969992</v>
      </c>
      <c r="U150">
        <f t="shared" si="43"/>
        <v>1.6666730244949987E-3</v>
      </c>
      <c r="W150">
        <f t="shared" si="44"/>
        <v>4.2286540190072282E-2</v>
      </c>
      <c r="X150">
        <f t="shared" si="45"/>
        <v>2.5371924114043369</v>
      </c>
    </row>
    <row r="151" spans="1:24" x14ac:dyDescent="0.3">
      <c r="A151">
        <v>0.59540732763707604</v>
      </c>
      <c r="B151">
        <v>1.0141320800781299</v>
      </c>
      <c r="C151">
        <v>14.3170003890991</v>
      </c>
      <c r="F151">
        <f t="shared" si="36"/>
        <v>4.2286701500410251E-3</v>
      </c>
      <c r="G151">
        <f t="shared" si="37"/>
        <v>0.10000038146969992</v>
      </c>
      <c r="H151">
        <f t="shared" si="38"/>
        <v>1.6666730244949987E-3</v>
      </c>
      <c r="J151">
        <f t="shared" si="39"/>
        <v>4.2286540190072282E-2</v>
      </c>
      <c r="K151">
        <f t="shared" si="40"/>
        <v>2.5371924114043369</v>
      </c>
      <c r="N151">
        <v>0.59546693228185199</v>
      </c>
      <c r="O151">
        <v>0.62713818359374995</v>
      </c>
      <c r="P151">
        <v>14.3170003890991</v>
      </c>
      <c r="S151">
        <f t="shared" si="41"/>
        <v>4.109577275812959E-3</v>
      </c>
      <c r="T151">
        <f t="shared" si="42"/>
        <v>0.10000038146969992</v>
      </c>
      <c r="U151">
        <f t="shared" si="43"/>
        <v>1.6666730244949987E-3</v>
      </c>
      <c r="W151">
        <f t="shared" si="44"/>
        <v>4.1095615990806592E-2</v>
      </c>
      <c r="X151">
        <f t="shared" si="45"/>
        <v>2.4657369594483951</v>
      </c>
    </row>
    <row r="152" spans="1:24" x14ac:dyDescent="0.3">
      <c r="A152">
        <v>0.59951684670522798</v>
      </c>
      <c r="B152">
        <v>1.0185737304687501</v>
      </c>
      <c r="C152">
        <v>14.416999816894499</v>
      </c>
      <c r="F152">
        <f t="shared" si="36"/>
        <v>4.1095190681519345E-3</v>
      </c>
      <c r="G152">
        <f t="shared" si="37"/>
        <v>9.9999427795399498E-2</v>
      </c>
      <c r="H152">
        <f t="shared" si="38"/>
        <v>1.6666571299233249E-3</v>
      </c>
      <c r="J152">
        <f t="shared" si="39"/>
        <v>4.1095425831436549E-2</v>
      </c>
      <c r="K152">
        <f t="shared" si="40"/>
        <v>2.465725549886193</v>
      </c>
      <c r="N152">
        <v>0.59969554422423199</v>
      </c>
      <c r="O152">
        <v>0.63147412109375001</v>
      </c>
      <c r="P152">
        <v>14.416999816894499</v>
      </c>
      <c r="S152">
        <f t="shared" si="41"/>
        <v>4.2286119423800006E-3</v>
      </c>
      <c r="T152">
        <f t="shared" si="42"/>
        <v>9.9999427795399498E-2</v>
      </c>
      <c r="U152">
        <f t="shared" si="43"/>
        <v>1.6666571299233249E-3</v>
      </c>
      <c r="W152">
        <f t="shared" si="44"/>
        <v>4.2286361388305257E-2</v>
      </c>
      <c r="X152">
        <f t="shared" si="45"/>
        <v>2.5371816832983152</v>
      </c>
    </row>
    <row r="153" spans="1:24" x14ac:dyDescent="0.3">
      <c r="A153">
        <v>0.60368597041815497</v>
      </c>
      <c r="B153">
        <v>1.0225913085937499</v>
      </c>
      <c r="C153">
        <v>14.5170001983643</v>
      </c>
      <c r="F153">
        <f t="shared" si="36"/>
        <v>4.169123712926992E-3</v>
      </c>
      <c r="G153">
        <f t="shared" si="37"/>
        <v>0.10000038146980117</v>
      </c>
      <c r="H153">
        <f t="shared" si="38"/>
        <v>1.6666730244966862E-3</v>
      </c>
      <c r="J153">
        <f t="shared" si="39"/>
        <v>4.1691078090397224E-2</v>
      </c>
      <c r="K153">
        <f t="shared" si="40"/>
        <v>2.5014646854238336</v>
      </c>
      <c r="N153">
        <v>0.60380512150004495</v>
      </c>
      <c r="O153">
        <v>0.63532189941406203</v>
      </c>
      <c r="P153">
        <v>14.5170001983643</v>
      </c>
      <c r="S153">
        <f t="shared" si="41"/>
        <v>4.109577275812959E-3</v>
      </c>
      <c r="T153">
        <f t="shared" si="42"/>
        <v>0.10000038146980117</v>
      </c>
      <c r="U153">
        <f t="shared" si="43"/>
        <v>1.6666730244966862E-3</v>
      </c>
      <c r="W153">
        <f t="shared" si="44"/>
        <v>4.1095615990764979E-2</v>
      </c>
      <c r="X153">
        <f t="shared" si="45"/>
        <v>2.4657369594458989</v>
      </c>
    </row>
    <row r="154" spans="1:24" x14ac:dyDescent="0.3">
      <c r="A154">
        <v>0.607914640568197</v>
      </c>
      <c r="B154">
        <v>1.0261596679687499</v>
      </c>
      <c r="C154">
        <v>14.6169996261597</v>
      </c>
      <c r="F154">
        <f t="shared" si="36"/>
        <v>4.2286701500420243E-3</v>
      </c>
      <c r="G154">
        <f t="shared" si="37"/>
        <v>9.9999427795399498E-2</v>
      </c>
      <c r="H154">
        <f t="shared" si="38"/>
        <v>1.6666571299233249E-3</v>
      </c>
      <c r="J154">
        <f t="shared" si="39"/>
        <v>4.2286943468256177E-2</v>
      </c>
      <c r="K154">
        <f t="shared" si="40"/>
        <v>2.5372166080953709</v>
      </c>
      <c r="N154">
        <v>0.60797418700531103</v>
      </c>
      <c r="O154">
        <v>0.639733581542969</v>
      </c>
      <c r="P154">
        <v>14.6169996261597</v>
      </c>
      <c r="S154">
        <f t="shared" si="41"/>
        <v>4.1690655052660786E-3</v>
      </c>
      <c r="T154">
        <f t="shared" si="42"/>
        <v>9.9999427795399498E-2</v>
      </c>
      <c r="U154">
        <f t="shared" si="43"/>
        <v>1.6666571299233249E-3</v>
      </c>
      <c r="W154">
        <f t="shared" si="44"/>
        <v>4.1690893609872014E-2</v>
      </c>
      <c r="X154">
        <f t="shared" si="45"/>
        <v>2.5014536165923209</v>
      </c>
    </row>
    <row r="155" spans="1:24" x14ac:dyDescent="0.3">
      <c r="A155">
        <v>0.61208370607346296</v>
      </c>
      <c r="B155">
        <v>1.0302729492187499</v>
      </c>
      <c r="C155">
        <v>14.7170000076294</v>
      </c>
      <c r="F155">
        <f t="shared" si="36"/>
        <v>4.1690655052659675E-3</v>
      </c>
      <c r="G155">
        <f t="shared" si="37"/>
        <v>0.10000038146969992</v>
      </c>
      <c r="H155">
        <f t="shared" si="38"/>
        <v>1.6666730244949987E-3</v>
      </c>
      <c r="J155">
        <f t="shared" si="39"/>
        <v>4.1690496016049627E-2</v>
      </c>
      <c r="K155">
        <f t="shared" si="40"/>
        <v>2.5014297609629774</v>
      </c>
      <c r="N155">
        <v>0.612143252510577</v>
      </c>
      <c r="O155">
        <v>0.64377807617187499</v>
      </c>
      <c r="P155">
        <v>14.7170000076294</v>
      </c>
      <c r="S155">
        <f t="shared" si="41"/>
        <v>4.1690655052659675E-3</v>
      </c>
      <c r="T155">
        <f t="shared" si="42"/>
        <v>0.10000038146969992</v>
      </c>
      <c r="U155">
        <f t="shared" si="43"/>
        <v>1.6666730244949987E-3</v>
      </c>
      <c r="W155">
        <f t="shared" si="44"/>
        <v>4.1690496016049627E-2</v>
      </c>
      <c r="X155">
        <f t="shared" si="45"/>
        <v>2.5014297609629774</v>
      </c>
    </row>
    <row r="156" spans="1:24" x14ac:dyDescent="0.3">
      <c r="A156">
        <v>0.61619328334927603</v>
      </c>
      <c r="B156">
        <v>1.0335715332031301</v>
      </c>
      <c r="C156">
        <v>14.8170003890991</v>
      </c>
      <c r="F156">
        <f t="shared" si="36"/>
        <v>4.10957727581307E-3</v>
      </c>
      <c r="G156">
        <f t="shared" si="37"/>
        <v>0.10000038146969992</v>
      </c>
      <c r="H156">
        <f t="shared" si="38"/>
        <v>1.6666730244949987E-3</v>
      </c>
      <c r="J156">
        <f t="shared" si="39"/>
        <v>4.1095615990807702E-2</v>
      </c>
      <c r="K156">
        <f t="shared" si="40"/>
        <v>2.4657369594484617</v>
      </c>
      <c r="N156">
        <v>0.61631237622350499</v>
      </c>
      <c r="O156">
        <v>0.64820269775390604</v>
      </c>
      <c r="P156">
        <v>14.8170003890991</v>
      </c>
      <c r="S156">
        <f t="shared" si="41"/>
        <v>4.1691237129279912E-3</v>
      </c>
      <c r="T156">
        <f t="shared" si="42"/>
        <v>0.10000038146969992</v>
      </c>
      <c r="U156">
        <f t="shared" si="43"/>
        <v>1.6666730244949987E-3</v>
      </c>
      <c r="W156">
        <f t="shared" si="44"/>
        <v>4.1691078090449425E-2</v>
      </c>
      <c r="X156">
        <f t="shared" si="45"/>
        <v>2.5014646854269658</v>
      </c>
    </row>
    <row r="157" spans="1:24" x14ac:dyDescent="0.3">
      <c r="A157">
        <v>0.62036240706220303</v>
      </c>
      <c r="B157">
        <v>1.03775012207031</v>
      </c>
      <c r="C157">
        <v>14.916999816894499</v>
      </c>
      <c r="F157">
        <f t="shared" si="36"/>
        <v>4.169123712926992E-3</v>
      </c>
      <c r="G157">
        <f t="shared" si="37"/>
        <v>9.9999427795399498E-2</v>
      </c>
      <c r="H157">
        <f t="shared" si="38"/>
        <v>1.6666571299233249E-3</v>
      </c>
      <c r="J157">
        <f t="shared" si="39"/>
        <v>4.1691475689811831E-2</v>
      </c>
      <c r="K157">
        <f t="shared" si="40"/>
        <v>2.50148854138871</v>
      </c>
      <c r="N157">
        <v>0.62042195349931695</v>
      </c>
      <c r="O157">
        <v>0.65221923828124995</v>
      </c>
      <c r="P157">
        <v>14.916999816894499</v>
      </c>
      <c r="S157">
        <f t="shared" si="41"/>
        <v>4.1095772758119598E-3</v>
      </c>
      <c r="T157">
        <f t="shared" si="42"/>
        <v>9.9999427795399498E-2</v>
      </c>
      <c r="U157">
        <f t="shared" si="43"/>
        <v>1.6666571299233249E-3</v>
      </c>
      <c r="W157">
        <f t="shared" si="44"/>
        <v>4.1096007911367492E-2</v>
      </c>
      <c r="X157">
        <f t="shared" si="45"/>
        <v>2.4657604746820496</v>
      </c>
    </row>
    <row r="158" spans="1:24" x14ac:dyDescent="0.3">
      <c r="A158">
        <v>0.62453153077513002</v>
      </c>
      <c r="B158">
        <v>1.04196484375</v>
      </c>
      <c r="C158">
        <v>15.0170001983643</v>
      </c>
      <c r="F158">
        <f t="shared" si="36"/>
        <v>4.169123712926992E-3</v>
      </c>
      <c r="G158">
        <f t="shared" si="37"/>
        <v>0.10000038146980117</v>
      </c>
      <c r="H158">
        <f t="shared" si="38"/>
        <v>1.6666730244966862E-3</v>
      </c>
      <c r="J158">
        <f t="shared" si="39"/>
        <v>4.1691078090397224E-2</v>
      </c>
      <c r="K158">
        <f t="shared" si="40"/>
        <v>2.5014646854238336</v>
      </c>
      <c r="N158">
        <v>0.62465062364935897</v>
      </c>
      <c r="O158">
        <v>0.65649603271484402</v>
      </c>
      <c r="P158">
        <v>15.0170001983643</v>
      </c>
      <c r="S158">
        <f t="shared" si="41"/>
        <v>4.2286701500420243E-3</v>
      </c>
      <c r="T158">
        <f t="shared" si="42"/>
        <v>0.10000038146980117</v>
      </c>
      <c r="U158">
        <f t="shared" si="43"/>
        <v>1.6666730244966862E-3</v>
      </c>
      <c r="W158">
        <f t="shared" si="44"/>
        <v>4.2286540190039461E-2</v>
      </c>
      <c r="X158">
        <f t="shared" si="45"/>
        <v>2.5371924114023674</v>
      </c>
    </row>
    <row r="159" spans="1:24" x14ac:dyDescent="0.3">
      <c r="A159">
        <v>0.62870059628039598</v>
      </c>
      <c r="B159">
        <v>1.0454174804687499</v>
      </c>
      <c r="C159">
        <v>15.1169996261597</v>
      </c>
      <c r="F159">
        <f t="shared" si="36"/>
        <v>4.1690655052659675E-3</v>
      </c>
      <c r="G159">
        <f t="shared" si="37"/>
        <v>9.9999427795399498E-2</v>
      </c>
      <c r="H159">
        <f t="shared" si="38"/>
        <v>1.6666571299233249E-3</v>
      </c>
      <c r="J159">
        <f t="shared" si="39"/>
        <v>4.1690893609870903E-2</v>
      </c>
      <c r="K159">
        <f t="shared" si="40"/>
        <v>2.5014536165922543</v>
      </c>
      <c r="N159">
        <v>0.62870059628039598</v>
      </c>
      <c r="O159">
        <v>0.66062609863281296</v>
      </c>
      <c r="P159">
        <v>15.1169996261597</v>
      </c>
      <c r="S159">
        <f t="shared" si="41"/>
        <v>4.0499726310370132E-3</v>
      </c>
      <c r="T159">
        <f t="shared" si="42"/>
        <v>9.9999427795399498E-2</v>
      </c>
      <c r="U159">
        <f t="shared" si="43"/>
        <v>1.6666571299233249E-3</v>
      </c>
      <c r="W159">
        <f t="shared" si="44"/>
        <v>4.0499958052993314E-2</v>
      </c>
      <c r="X159">
        <f t="shared" si="45"/>
        <v>2.4299974831795987</v>
      </c>
    </row>
    <row r="160" spans="1:24" x14ac:dyDescent="0.3">
      <c r="A160">
        <v>0.63286971999332298</v>
      </c>
      <c r="B160">
        <v>1.04913330078125</v>
      </c>
      <c r="C160">
        <v>15.2170000076294</v>
      </c>
      <c r="F160">
        <f t="shared" si="36"/>
        <v>4.169123712926992E-3</v>
      </c>
      <c r="G160">
        <f t="shared" si="37"/>
        <v>0.10000038146969992</v>
      </c>
      <c r="H160">
        <f t="shared" si="38"/>
        <v>1.6666730244949987E-3</v>
      </c>
      <c r="J160">
        <f t="shared" si="39"/>
        <v>4.1691078090439433E-2</v>
      </c>
      <c r="K160">
        <f t="shared" si="40"/>
        <v>2.5014646854263662</v>
      </c>
      <c r="N160">
        <v>0.63292926643043801</v>
      </c>
      <c r="O160">
        <v>0.66518310546875004</v>
      </c>
      <c r="P160">
        <v>15.2170000076294</v>
      </c>
      <c r="S160">
        <f t="shared" si="41"/>
        <v>4.2286701500420243E-3</v>
      </c>
      <c r="T160">
        <f t="shared" si="42"/>
        <v>0.10000038146969992</v>
      </c>
      <c r="U160">
        <f t="shared" si="43"/>
        <v>1.6666730244949987E-3</v>
      </c>
      <c r="W160">
        <f t="shared" si="44"/>
        <v>4.2286540190082274E-2</v>
      </c>
      <c r="X160">
        <f t="shared" si="45"/>
        <v>2.5371924114049365</v>
      </c>
    </row>
    <row r="161" spans="1:24" x14ac:dyDescent="0.3">
      <c r="A161">
        <v>0.63703878549858906</v>
      </c>
      <c r="B161">
        <v>1.0531915283203099</v>
      </c>
      <c r="C161">
        <v>15.3170003890991</v>
      </c>
      <c r="F161">
        <f t="shared" si="36"/>
        <v>4.1690655052660786E-3</v>
      </c>
      <c r="G161">
        <f t="shared" si="37"/>
        <v>0.10000038146969992</v>
      </c>
      <c r="H161">
        <f t="shared" si="38"/>
        <v>1.6666730244949987E-3</v>
      </c>
      <c r="J161">
        <f t="shared" si="39"/>
        <v>4.1690496016050738E-2</v>
      </c>
      <c r="K161">
        <f t="shared" si="40"/>
        <v>2.501429760963044</v>
      </c>
      <c r="N161">
        <v>0.63703878549858906</v>
      </c>
      <c r="O161">
        <v>0.66895007324218703</v>
      </c>
      <c r="P161">
        <v>15.3170003890991</v>
      </c>
      <c r="S161">
        <f t="shared" si="41"/>
        <v>4.1095190681510463E-3</v>
      </c>
      <c r="T161">
        <f t="shared" si="42"/>
        <v>0.10000038146969992</v>
      </c>
      <c r="U161">
        <f t="shared" si="43"/>
        <v>1.6666730244949987E-3</v>
      </c>
      <c r="W161">
        <f t="shared" si="44"/>
        <v>4.1095033916407904E-2</v>
      </c>
      <c r="X161">
        <f t="shared" si="45"/>
        <v>2.4657020349844738</v>
      </c>
    </row>
    <row r="162" spans="1:24" x14ac:dyDescent="0.3">
      <c r="A162">
        <v>0.64120785100385502</v>
      </c>
      <c r="B162">
        <v>1.0567099609374999</v>
      </c>
      <c r="C162">
        <v>15.416999816894499</v>
      </c>
      <c r="F162">
        <f t="shared" si="36"/>
        <v>4.1690655052659675E-3</v>
      </c>
      <c r="G162">
        <f t="shared" si="37"/>
        <v>9.9999427795399498E-2</v>
      </c>
      <c r="H162">
        <f t="shared" si="38"/>
        <v>1.6666571299233249E-3</v>
      </c>
      <c r="J162">
        <f t="shared" si="39"/>
        <v>4.1690893609870903E-2</v>
      </c>
      <c r="K162">
        <f t="shared" si="40"/>
        <v>2.5014536165922543</v>
      </c>
      <c r="N162">
        <v>0.64126745564863097</v>
      </c>
      <c r="O162">
        <v>0.67288500976562504</v>
      </c>
      <c r="P162">
        <v>15.416999816894499</v>
      </c>
      <c r="S162">
        <f t="shared" si="41"/>
        <v>4.2286701500419133E-3</v>
      </c>
      <c r="T162">
        <f t="shared" si="42"/>
        <v>9.9999427795399498E-2</v>
      </c>
      <c r="U162">
        <f t="shared" si="43"/>
        <v>1.6666571299233249E-3</v>
      </c>
      <c r="W162">
        <f t="shared" si="44"/>
        <v>4.2286943468255067E-2</v>
      </c>
      <c r="X162">
        <f t="shared" si="45"/>
        <v>2.5372166080953042</v>
      </c>
    </row>
    <row r="163" spans="1:24" x14ac:dyDescent="0.3">
      <c r="A163">
        <v>0.64531742827966798</v>
      </c>
      <c r="B163">
        <v>1.06039013671875</v>
      </c>
      <c r="C163">
        <v>15.5170001983643</v>
      </c>
      <c r="F163">
        <f t="shared" si="36"/>
        <v>4.109577275812959E-3</v>
      </c>
      <c r="G163">
        <f t="shared" si="37"/>
        <v>0.10000038146980117</v>
      </c>
      <c r="H163">
        <f t="shared" si="38"/>
        <v>1.6666730244966862E-3</v>
      </c>
      <c r="J163">
        <f t="shared" si="39"/>
        <v>4.1095615990764979E-2</v>
      </c>
      <c r="K163">
        <f t="shared" si="40"/>
        <v>2.4657369594458989</v>
      </c>
      <c r="N163">
        <v>0.64537697471678301</v>
      </c>
      <c r="O163">
        <v>0.67699890136718799</v>
      </c>
      <c r="P163">
        <v>15.5170001983643</v>
      </c>
      <c r="S163">
        <f t="shared" si="41"/>
        <v>4.1095190681520455E-3</v>
      </c>
      <c r="T163">
        <f t="shared" si="42"/>
        <v>0.10000038146980117</v>
      </c>
      <c r="U163">
        <f t="shared" si="43"/>
        <v>1.6666730244966862E-3</v>
      </c>
      <c r="W163">
        <f t="shared" si="44"/>
        <v>4.1095033916376283E-2</v>
      </c>
      <c r="X163">
        <f t="shared" si="45"/>
        <v>2.4657020349825771</v>
      </c>
    </row>
    <row r="164" spans="1:24" x14ac:dyDescent="0.3">
      <c r="A164">
        <v>0.64954609842971001</v>
      </c>
      <c r="B164">
        <v>1.06496643066406</v>
      </c>
      <c r="C164">
        <v>15.6169996261597</v>
      </c>
      <c r="F164">
        <f t="shared" si="36"/>
        <v>4.2286701500420243E-3</v>
      </c>
      <c r="G164">
        <f t="shared" si="37"/>
        <v>9.9999427795399498E-2</v>
      </c>
      <c r="H164">
        <f t="shared" si="38"/>
        <v>1.6666571299233249E-3</v>
      </c>
      <c r="J164">
        <f t="shared" si="39"/>
        <v>4.2286943468256177E-2</v>
      </c>
      <c r="K164">
        <f t="shared" si="40"/>
        <v>2.5372166080953709</v>
      </c>
      <c r="N164">
        <v>0.64954609842971001</v>
      </c>
      <c r="O164">
        <v>0.68107458496093798</v>
      </c>
      <c r="P164">
        <v>15.6169996261597</v>
      </c>
      <c r="S164">
        <f t="shared" si="41"/>
        <v>4.169123712926992E-3</v>
      </c>
      <c r="T164">
        <f t="shared" si="42"/>
        <v>9.9999427795399498E-2</v>
      </c>
      <c r="U164">
        <f t="shared" si="43"/>
        <v>1.6666571299233249E-3</v>
      </c>
      <c r="W164">
        <f t="shared" si="44"/>
        <v>4.1691475689811831E-2</v>
      </c>
      <c r="X164">
        <f t="shared" si="45"/>
        <v>2.50148854138871</v>
      </c>
    </row>
    <row r="165" spans="1:24" x14ac:dyDescent="0.3">
      <c r="A165">
        <v>0.65365567570552197</v>
      </c>
      <c r="B165">
        <v>1.0683548583984399</v>
      </c>
      <c r="C165">
        <v>15.7170000076294</v>
      </c>
      <c r="F165">
        <f t="shared" si="36"/>
        <v>4.1095772758119598E-3</v>
      </c>
      <c r="G165">
        <f t="shared" si="37"/>
        <v>0.10000038146969992</v>
      </c>
      <c r="H165">
        <f t="shared" si="38"/>
        <v>1.6666730244949987E-3</v>
      </c>
      <c r="J165">
        <f t="shared" si="39"/>
        <v>4.10956159907966E-2</v>
      </c>
      <c r="K165">
        <f t="shared" si="40"/>
        <v>2.4657369594477956</v>
      </c>
      <c r="N165">
        <v>0.65365567570552197</v>
      </c>
      <c r="O165">
        <v>0.685175598144531</v>
      </c>
      <c r="P165">
        <v>15.7170000076294</v>
      </c>
      <c r="S165">
        <f t="shared" si="41"/>
        <v>4.1095772758119598E-3</v>
      </c>
      <c r="T165">
        <f t="shared" si="42"/>
        <v>0.10000038146969992</v>
      </c>
      <c r="U165">
        <f t="shared" si="43"/>
        <v>1.6666730244949987E-3</v>
      </c>
      <c r="W165">
        <f t="shared" si="44"/>
        <v>4.10956159907966E-2</v>
      </c>
      <c r="X165">
        <f t="shared" si="45"/>
        <v>2.4657369594477956</v>
      </c>
    </row>
    <row r="166" spans="1:24" x14ac:dyDescent="0.3">
      <c r="A166">
        <v>0.65788428764790297</v>
      </c>
      <c r="B166">
        <v>1.0719906005859401</v>
      </c>
      <c r="C166">
        <v>15.8170003890991</v>
      </c>
      <c r="F166">
        <f t="shared" si="36"/>
        <v>4.2286119423809998E-3</v>
      </c>
      <c r="G166">
        <f t="shared" si="37"/>
        <v>0.10000038146969992</v>
      </c>
      <c r="H166">
        <f t="shared" si="38"/>
        <v>1.6666730244949987E-3</v>
      </c>
      <c r="J166">
        <f t="shared" si="39"/>
        <v>4.2285958115692468E-2</v>
      </c>
      <c r="K166">
        <f t="shared" si="40"/>
        <v>2.5371574869415481</v>
      </c>
      <c r="N166">
        <v>0.65788428764790297</v>
      </c>
      <c r="O166">
        <v>0.68956988525390595</v>
      </c>
      <c r="P166">
        <v>15.8170003890991</v>
      </c>
      <c r="S166">
        <f t="shared" si="41"/>
        <v>4.2286119423809998E-3</v>
      </c>
      <c r="T166">
        <f t="shared" si="42"/>
        <v>0.10000038146969992</v>
      </c>
      <c r="U166">
        <f t="shared" si="43"/>
        <v>1.6666730244949987E-3</v>
      </c>
      <c r="W166">
        <f t="shared" si="44"/>
        <v>4.2285958115692468E-2</v>
      </c>
      <c r="X166">
        <f t="shared" si="45"/>
        <v>2.5371574869415481</v>
      </c>
    </row>
    <row r="167" spans="1:24" x14ac:dyDescent="0.3">
      <c r="A167">
        <v>0.66199386492371604</v>
      </c>
      <c r="B167">
        <v>1.07577197265625</v>
      </c>
      <c r="C167">
        <v>15.916999816894499</v>
      </c>
      <c r="F167">
        <f t="shared" si="36"/>
        <v>4.10957727581307E-3</v>
      </c>
      <c r="G167">
        <f t="shared" si="37"/>
        <v>9.9999427795399498E-2</v>
      </c>
      <c r="H167">
        <f t="shared" si="38"/>
        <v>1.6666571299233249E-3</v>
      </c>
      <c r="J167">
        <f t="shared" si="39"/>
        <v>4.1096007911378594E-2</v>
      </c>
      <c r="K167">
        <f t="shared" si="40"/>
        <v>2.4657604746827158</v>
      </c>
      <c r="N167">
        <v>0.66205341136082996</v>
      </c>
      <c r="O167">
        <v>0.69339575195312497</v>
      </c>
      <c r="P167">
        <v>15.916999816894499</v>
      </c>
      <c r="S167">
        <f t="shared" si="41"/>
        <v>4.169123712926992E-3</v>
      </c>
      <c r="T167">
        <f t="shared" si="42"/>
        <v>9.9999427795399498E-2</v>
      </c>
      <c r="U167">
        <f t="shared" si="43"/>
        <v>1.6666571299233249E-3</v>
      </c>
      <c r="W167">
        <f t="shared" si="44"/>
        <v>4.1691475689811831E-2</v>
      </c>
      <c r="X167">
        <f t="shared" si="45"/>
        <v>2.50148854138871</v>
      </c>
    </row>
    <row r="168" spans="1:24" x14ac:dyDescent="0.3">
      <c r="A168">
        <v>0.66616298863664303</v>
      </c>
      <c r="B168">
        <v>1.0795444335937501</v>
      </c>
      <c r="C168">
        <v>16.0170001983643</v>
      </c>
      <c r="F168">
        <f t="shared" si="36"/>
        <v>4.169123712926992E-3</v>
      </c>
      <c r="G168">
        <f t="shared" si="37"/>
        <v>0.10000038146980117</v>
      </c>
      <c r="H168">
        <f t="shared" si="38"/>
        <v>1.6666730244966862E-3</v>
      </c>
      <c r="J168">
        <f t="shared" si="39"/>
        <v>4.1691078090397224E-2</v>
      </c>
      <c r="K168">
        <f t="shared" si="40"/>
        <v>2.5014646854238336</v>
      </c>
      <c r="N168">
        <v>0.66622253507375695</v>
      </c>
      <c r="O168">
        <v>0.69741967773437497</v>
      </c>
      <c r="P168">
        <v>16.0170001983643</v>
      </c>
      <c r="S168">
        <f t="shared" si="41"/>
        <v>4.169123712926992E-3</v>
      </c>
      <c r="T168">
        <f t="shared" si="42"/>
        <v>0.10000038146980117</v>
      </c>
      <c r="U168">
        <f t="shared" si="43"/>
        <v>1.6666730244966862E-3</v>
      </c>
      <c r="W168">
        <f t="shared" si="44"/>
        <v>4.1691078090397224E-2</v>
      </c>
      <c r="X168">
        <f t="shared" si="45"/>
        <v>2.5014646854238336</v>
      </c>
    </row>
    <row r="169" spans="1:24" x14ac:dyDescent="0.3">
      <c r="A169">
        <v>0.67027244949713305</v>
      </c>
      <c r="B169">
        <v>1.0831866455078101</v>
      </c>
      <c r="C169">
        <v>16.117000579833999</v>
      </c>
      <c r="F169">
        <f t="shared" si="36"/>
        <v>4.1094608604900218E-3</v>
      </c>
      <c r="G169">
        <f t="shared" si="37"/>
        <v>0.10000038146969814</v>
      </c>
      <c r="H169">
        <f t="shared" si="38"/>
        <v>1.666673024494969E-3</v>
      </c>
      <c r="J169">
        <f t="shared" si="39"/>
        <v>4.1094451842018827E-2</v>
      </c>
      <c r="K169">
        <f t="shared" si="40"/>
        <v>2.4656671105211294</v>
      </c>
      <c r="N169">
        <v>0.67039160057902303</v>
      </c>
      <c r="O169">
        <v>0.70185040283203104</v>
      </c>
      <c r="P169">
        <v>16.117000579833999</v>
      </c>
      <c r="S169">
        <f t="shared" si="41"/>
        <v>4.1690655052660786E-3</v>
      </c>
      <c r="T169">
        <f t="shared" si="42"/>
        <v>0.10000038146969814</v>
      </c>
      <c r="U169">
        <f t="shared" si="43"/>
        <v>1.666673024494969E-3</v>
      </c>
      <c r="W169">
        <f t="shared" si="44"/>
        <v>4.169049601605148E-2</v>
      </c>
      <c r="X169">
        <f t="shared" si="45"/>
        <v>2.5014297609630889</v>
      </c>
    </row>
    <row r="170" spans="1:24" x14ac:dyDescent="0.3">
      <c r="A170">
        <v>0.67450117785483599</v>
      </c>
      <c r="B170">
        <v>1.0872628173828101</v>
      </c>
      <c r="C170">
        <v>16.216999053955099</v>
      </c>
      <c r="F170">
        <f t="shared" si="36"/>
        <v>4.2287283577029378E-3</v>
      </c>
      <c r="G170">
        <f t="shared" si="37"/>
        <v>9.9998474121100855E-2</v>
      </c>
      <c r="H170">
        <f t="shared" si="38"/>
        <v>1.666641235351681E-3</v>
      </c>
      <c r="J170">
        <f t="shared" si="39"/>
        <v>4.2287928839612424E-2</v>
      </c>
      <c r="K170">
        <f t="shared" si="40"/>
        <v>2.5372757303767455</v>
      </c>
      <c r="N170">
        <v>0.67456072429195002</v>
      </c>
      <c r="O170">
        <v>0.70593908691406204</v>
      </c>
      <c r="P170">
        <v>16.216999053955099</v>
      </c>
      <c r="S170">
        <f t="shared" si="41"/>
        <v>4.169123712926992E-3</v>
      </c>
      <c r="T170">
        <f t="shared" si="42"/>
        <v>9.9998474121100855E-2</v>
      </c>
      <c r="U170">
        <f t="shared" si="43"/>
        <v>1.666641235351681E-3</v>
      </c>
      <c r="W170">
        <f t="shared" si="44"/>
        <v>4.1691873296767212E-2</v>
      </c>
      <c r="X170">
        <f t="shared" si="45"/>
        <v>2.5015123978060325</v>
      </c>
    </row>
    <row r="171" spans="1:24" x14ac:dyDescent="0.3">
      <c r="A171">
        <v>0.67861069692298803</v>
      </c>
      <c r="B171">
        <v>1.0906208496093699</v>
      </c>
      <c r="C171">
        <v>16.316999435424801</v>
      </c>
      <c r="F171">
        <f t="shared" si="36"/>
        <v>4.1095190681520455E-3</v>
      </c>
      <c r="G171">
        <f t="shared" si="37"/>
        <v>0.10000038146970169</v>
      </c>
      <c r="H171">
        <f t="shared" si="38"/>
        <v>1.6666730244950282E-3</v>
      </c>
      <c r="J171">
        <f t="shared" si="39"/>
        <v>4.109503391641716E-2</v>
      </c>
      <c r="K171">
        <f t="shared" si="40"/>
        <v>2.4657020349850298</v>
      </c>
      <c r="N171">
        <v>0.67867030156776298</v>
      </c>
      <c r="O171">
        <v>0.71001470947265599</v>
      </c>
      <c r="P171">
        <v>16.316999435424801</v>
      </c>
      <c r="S171">
        <f t="shared" si="41"/>
        <v>4.109577275812959E-3</v>
      </c>
      <c r="T171">
        <f t="shared" si="42"/>
        <v>0.10000038146970169</v>
      </c>
      <c r="U171">
        <f t="shared" si="43"/>
        <v>1.6666730244950282E-3</v>
      </c>
      <c r="W171">
        <f t="shared" si="44"/>
        <v>4.1095615990805863E-2</v>
      </c>
      <c r="X171">
        <f t="shared" si="45"/>
        <v>2.4657369594483516</v>
      </c>
    </row>
    <row r="172" spans="1:24" x14ac:dyDescent="0.3">
      <c r="A172">
        <v>0.68283930886536803</v>
      </c>
      <c r="B172">
        <v>1.0942862548828101</v>
      </c>
      <c r="C172">
        <v>16.416999816894499</v>
      </c>
      <c r="F172">
        <f t="shared" si="36"/>
        <v>4.2286119423800006E-3</v>
      </c>
      <c r="G172">
        <f t="shared" si="37"/>
        <v>0.10000038146969814</v>
      </c>
      <c r="H172">
        <f t="shared" si="38"/>
        <v>1.666673024494969E-3</v>
      </c>
      <c r="J172">
        <f t="shared" si="39"/>
        <v>4.2285958115683225E-2</v>
      </c>
      <c r="K172">
        <f t="shared" si="40"/>
        <v>2.5371574869409934</v>
      </c>
      <c r="N172">
        <v>0.68283930886536803</v>
      </c>
      <c r="O172">
        <v>0.71425842285156205</v>
      </c>
      <c r="P172">
        <v>16.416999816894499</v>
      </c>
      <c r="S172">
        <f t="shared" si="41"/>
        <v>4.1690072976050541E-3</v>
      </c>
      <c r="T172">
        <f t="shared" si="42"/>
        <v>0.10000038146969814</v>
      </c>
      <c r="U172">
        <f t="shared" si="43"/>
        <v>1.666673024494969E-3</v>
      </c>
      <c r="W172">
        <f t="shared" si="44"/>
        <v>4.1689913941661674E-2</v>
      </c>
      <c r="X172">
        <f t="shared" si="45"/>
        <v>2.5013948364997005</v>
      </c>
    </row>
    <row r="173" spans="1:24" x14ac:dyDescent="0.3">
      <c r="A173">
        <v>0.68694888614118099</v>
      </c>
      <c r="B173">
        <v>1.0979450683593699</v>
      </c>
      <c r="C173">
        <v>16.5170001983643</v>
      </c>
      <c r="F173">
        <f t="shared" si="36"/>
        <v>4.109577275812959E-3</v>
      </c>
      <c r="G173">
        <f t="shared" si="37"/>
        <v>0.10000038146980117</v>
      </c>
      <c r="H173">
        <f t="shared" si="38"/>
        <v>1.6666730244966862E-3</v>
      </c>
      <c r="J173">
        <f t="shared" si="39"/>
        <v>4.1095615990764979E-2</v>
      </c>
      <c r="K173">
        <f t="shared" si="40"/>
        <v>2.4657369594458989</v>
      </c>
      <c r="N173">
        <v>0.68700843257829503</v>
      </c>
      <c r="O173">
        <v>0.71828088378906296</v>
      </c>
      <c r="P173">
        <v>16.5170001983643</v>
      </c>
      <c r="S173">
        <f t="shared" si="41"/>
        <v>4.169123712926992E-3</v>
      </c>
      <c r="T173">
        <f t="shared" si="42"/>
        <v>0.10000038146980117</v>
      </c>
      <c r="U173">
        <f t="shared" si="43"/>
        <v>1.6666730244966862E-3</v>
      </c>
      <c r="W173">
        <f t="shared" si="44"/>
        <v>4.1691078090397224E-2</v>
      </c>
      <c r="X173">
        <f t="shared" si="45"/>
        <v>2.5014646854238336</v>
      </c>
    </row>
    <row r="174" spans="1:24" x14ac:dyDescent="0.3">
      <c r="A174">
        <v>0.69117755629122302</v>
      </c>
      <c r="B174">
        <v>1.1012962646484401</v>
      </c>
      <c r="C174">
        <v>16.617000579833999</v>
      </c>
      <c r="F174">
        <f t="shared" si="36"/>
        <v>4.2286701500420243E-3</v>
      </c>
      <c r="G174">
        <f t="shared" si="37"/>
        <v>0.10000038146969814</v>
      </c>
      <c r="H174">
        <f t="shared" si="38"/>
        <v>1.666673024494969E-3</v>
      </c>
      <c r="J174">
        <f t="shared" si="39"/>
        <v>4.2286540190083023E-2</v>
      </c>
      <c r="K174">
        <f t="shared" si="40"/>
        <v>2.5371924114049818</v>
      </c>
      <c r="N174">
        <v>0.69117755629122302</v>
      </c>
      <c r="O174">
        <v>0.72279364013671898</v>
      </c>
      <c r="P174">
        <v>16.617000579833999</v>
      </c>
      <c r="S174">
        <f t="shared" si="41"/>
        <v>4.1691237129279912E-3</v>
      </c>
      <c r="T174">
        <f t="shared" si="42"/>
        <v>0.10000038146969814</v>
      </c>
      <c r="U174">
        <f t="shared" si="43"/>
        <v>1.666673024494969E-3</v>
      </c>
      <c r="W174">
        <f t="shared" si="44"/>
        <v>4.1691078090450168E-2</v>
      </c>
      <c r="X174">
        <f t="shared" si="45"/>
        <v>2.5014646854270102</v>
      </c>
    </row>
    <row r="175" spans="1:24" x14ac:dyDescent="0.3">
      <c r="A175">
        <v>0.69528713356703498</v>
      </c>
      <c r="B175">
        <v>1.1050615234375001</v>
      </c>
      <c r="C175">
        <v>16.716999053955099</v>
      </c>
      <c r="F175">
        <f t="shared" si="36"/>
        <v>4.1095772758119598E-3</v>
      </c>
      <c r="G175">
        <f t="shared" si="37"/>
        <v>9.9998474121100855E-2</v>
      </c>
      <c r="H175">
        <f t="shared" si="38"/>
        <v>1.666641235351681E-3</v>
      </c>
      <c r="J175">
        <f t="shared" si="39"/>
        <v>4.1096399839413059E-2</v>
      </c>
      <c r="K175">
        <f t="shared" si="40"/>
        <v>2.4657839903647831</v>
      </c>
      <c r="N175">
        <v>0.69540622644126404</v>
      </c>
      <c r="O175">
        <v>0.726730773925781</v>
      </c>
      <c r="P175">
        <v>16.716999053955099</v>
      </c>
      <c r="S175">
        <f t="shared" si="41"/>
        <v>4.2286701500410251E-3</v>
      </c>
      <c r="T175">
        <f t="shared" si="42"/>
        <v>9.9998474121100855E-2</v>
      </c>
      <c r="U175">
        <f t="shared" si="43"/>
        <v>1.666641235351681E-3</v>
      </c>
      <c r="W175">
        <f t="shared" si="44"/>
        <v>4.2287346754111381E-2</v>
      </c>
      <c r="X175">
        <f t="shared" si="45"/>
        <v>2.5372408052466828</v>
      </c>
    </row>
    <row r="176" spans="1:24" x14ac:dyDescent="0.3">
      <c r="A176">
        <v>0.69951574550941598</v>
      </c>
      <c r="B176">
        <v>1.1089674072265601</v>
      </c>
      <c r="C176">
        <v>16.816999435424801</v>
      </c>
      <c r="F176">
        <f t="shared" si="36"/>
        <v>4.2286119423809998E-3</v>
      </c>
      <c r="G176">
        <f t="shared" si="37"/>
        <v>0.10000038146970169</v>
      </c>
      <c r="H176">
        <f t="shared" si="38"/>
        <v>1.6666730244950282E-3</v>
      </c>
      <c r="J176">
        <f t="shared" si="39"/>
        <v>4.2285958115691719E-2</v>
      </c>
      <c r="K176">
        <f t="shared" si="40"/>
        <v>2.5371574869415028</v>
      </c>
      <c r="N176">
        <v>0.69951574550941598</v>
      </c>
      <c r="O176">
        <v>0.73095373535156205</v>
      </c>
      <c r="P176">
        <v>16.816999435424801</v>
      </c>
      <c r="S176">
        <f t="shared" si="41"/>
        <v>4.1095190681519345E-3</v>
      </c>
      <c r="T176">
        <f t="shared" si="42"/>
        <v>0.10000038146970169</v>
      </c>
      <c r="U176">
        <f t="shared" si="43"/>
        <v>1.6666730244950282E-3</v>
      </c>
      <c r="W176">
        <f t="shared" si="44"/>
        <v>4.109503391641605E-2</v>
      </c>
      <c r="X176">
        <f t="shared" si="45"/>
        <v>2.4657020349849632</v>
      </c>
    </row>
    <row r="177" spans="1:24" x14ac:dyDescent="0.3">
      <c r="A177">
        <v>0.70368486922234297</v>
      </c>
      <c r="B177">
        <v>1.11247998046875</v>
      </c>
      <c r="C177">
        <v>16.916999816894499</v>
      </c>
      <c r="F177">
        <f t="shared" si="36"/>
        <v>4.169123712926992E-3</v>
      </c>
      <c r="G177">
        <f t="shared" si="37"/>
        <v>0.10000038146969814</v>
      </c>
      <c r="H177">
        <f t="shared" si="38"/>
        <v>1.666673024494969E-3</v>
      </c>
      <c r="J177">
        <f t="shared" si="39"/>
        <v>4.1691078090440176E-2</v>
      </c>
      <c r="K177">
        <f t="shared" si="40"/>
        <v>2.5014646854264107</v>
      </c>
      <c r="N177">
        <v>0.703744415659457</v>
      </c>
      <c r="O177">
        <v>0.73518554687500004</v>
      </c>
      <c r="P177">
        <v>16.916999816894499</v>
      </c>
      <c r="S177">
        <f t="shared" si="41"/>
        <v>4.2286701500410251E-3</v>
      </c>
      <c r="T177">
        <f t="shared" si="42"/>
        <v>0.10000038146969814</v>
      </c>
      <c r="U177">
        <f t="shared" si="43"/>
        <v>1.666673024494969E-3</v>
      </c>
      <c r="W177">
        <f t="shared" si="44"/>
        <v>4.2286540190073031E-2</v>
      </c>
      <c r="X177">
        <f t="shared" si="45"/>
        <v>2.5371924114043822</v>
      </c>
    </row>
    <row r="178" spans="1:24" x14ac:dyDescent="0.3">
      <c r="A178">
        <v>0.70785399293526996</v>
      </c>
      <c r="B178">
        <v>1.11573583984375</v>
      </c>
      <c r="C178">
        <v>17.0170001983643</v>
      </c>
      <c r="F178">
        <f t="shared" si="36"/>
        <v>4.169123712926992E-3</v>
      </c>
      <c r="G178">
        <f t="shared" si="37"/>
        <v>0.10000038146980117</v>
      </c>
      <c r="H178">
        <f t="shared" si="38"/>
        <v>1.6666730244966862E-3</v>
      </c>
      <c r="J178">
        <f t="shared" si="39"/>
        <v>4.1691078090397224E-2</v>
      </c>
      <c r="K178">
        <f t="shared" si="40"/>
        <v>2.5014646854238336</v>
      </c>
      <c r="N178">
        <v>0.70785399293526996</v>
      </c>
      <c r="O178">
        <v>0.73928735351562502</v>
      </c>
      <c r="P178">
        <v>17.0170001983643</v>
      </c>
      <c r="S178">
        <f t="shared" si="41"/>
        <v>4.109577275812959E-3</v>
      </c>
      <c r="T178">
        <f t="shared" si="42"/>
        <v>0.10000038146980117</v>
      </c>
      <c r="U178">
        <f t="shared" si="43"/>
        <v>1.6666730244966862E-3</v>
      </c>
      <c r="W178">
        <f t="shared" si="44"/>
        <v>4.1095615990764979E-2</v>
      </c>
      <c r="X178">
        <f t="shared" si="45"/>
        <v>2.4657369594458989</v>
      </c>
    </row>
    <row r="179" spans="1:24" x14ac:dyDescent="0.3">
      <c r="A179">
        <v>0.71196351200342201</v>
      </c>
      <c r="B179">
        <v>1.11955004882812</v>
      </c>
      <c r="C179">
        <v>17.117000579833999</v>
      </c>
      <c r="F179">
        <f t="shared" si="36"/>
        <v>4.1095190681520455E-3</v>
      </c>
      <c r="G179">
        <f t="shared" si="37"/>
        <v>0.10000038146969814</v>
      </c>
      <c r="H179">
        <f t="shared" si="38"/>
        <v>1.666673024494969E-3</v>
      </c>
      <c r="J179">
        <f t="shared" si="39"/>
        <v>4.1095033916418625E-2</v>
      </c>
      <c r="K179">
        <f t="shared" si="40"/>
        <v>2.4657020349851173</v>
      </c>
      <c r="N179">
        <v>0.71208260487765096</v>
      </c>
      <c r="O179">
        <v>0.74349633789062497</v>
      </c>
      <c r="P179">
        <v>17.117000579833999</v>
      </c>
      <c r="S179">
        <f t="shared" si="41"/>
        <v>4.2286119423809998E-3</v>
      </c>
      <c r="T179">
        <f t="shared" si="42"/>
        <v>0.10000038146969814</v>
      </c>
      <c r="U179">
        <f t="shared" si="43"/>
        <v>1.666673024494969E-3</v>
      </c>
      <c r="W179">
        <f t="shared" si="44"/>
        <v>4.2285958115693217E-2</v>
      </c>
      <c r="X179">
        <f t="shared" si="45"/>
        <v>2.5371574869415929</v>
      </c>
    </row>
    <row r="180" spans="1:24" x14ac:dyDescent="0.3">
      <c r="A180">
        <v>0.71619218215346303</v>
      </c>
      <c r="B180">
        <v>1.12244091796875</v>
      </c>
      <c r="C180">
        <v>17.216999053955099</v>
      </c>
      <c r="F180">
        <f t="shared" si="36"/>
        <v>4.2286701500410251E-3</v>
      </c>
      <c r="G180">
        <f t="shared" si="37"/>
        <v>9.9998474121100855E-2</v>
      </c>
      <c r="H180">
        <f t="shared" si="38"/>
        <v>1.666641235351681E-3</v>
      </c>
      <c r="J180">
        <f t="shared" si="39"/>
        <v>4.2287346754111381E-2</v>
      </c>
      <c r="K180">
        <f t="shared" si="40"/>
        <v>2.5372408052466828</v>
      </c>
      <c r="N180">
        <v>0.71619218215346303</v>
      </c>
      <c r="O180">
        <v>0.74728228759765603</v>
      </c>
      <c r="P180">
        <v>17.216999053955099</v>
      </c>
      <c r="S180">
        <f t="shared" si="41"/>
        <v>4.1095772758120708E-3</v>
      </c>
      <c r="T180">
        <f t="shared" si="42"/>
        <v>9.9998474121100855E-2</v>
      </c>
      <c r="U180">
        <f t="shared" si="43"/>
        <v>1.666641235351681E-3</v>
      </c>
      <c r="W180">
        <f t="shared" si="44"/>
        <v>4.1096399839414169E-2</v>
      </c>
      <c r="X180">
        <f t="shared" si="45"/>
        <v>2.4657839903648497</v>
      </c>
    </row>
    <row r="181" spans="1:24" x14ac:dyDescent="0.3">
      <c r="A181">
        <v>0.72030175942927599</v>
      </c>
      <c r="B181">
        <v>1.12574719238281</v>
      </c>
      <c r="C181">
        <v>17.316999435424801</v>
      </c>
      <c r="F181">
        <f t="shared" si="36"/>
        <v>4.109577275812959E-3</v>
      </c>
      <c r="G181">
        <f t="shared" si="37"/>
        <v>0.10000038146970169</v>
      </c>
      <c r="H181">
        <f t="shared" si="38"/>
        <v>1.6666730244950282E-3</v>
      </c>
      <c r="J181">
        <f t="shared" si="39"/>
        <v>4.1095615990805863E-2</v>
      </c>
      <c r="K181">
        <f t="shared" si="40"/>
        <v>2.4657369594483516</v>
      </c>
      <c r="N181">
        <v>0.72042085230350505</v>
      </c>
      <c r="O181">
        <v>0.75145178222656295</v>
      </c>
      <c r="P181">
        <v>17.316999435424801</v>
      </c>
      <c r="S181">
        <f t="shared" si="41"/>
        <v>4.2286701500420243E-3</v>
      </c>
      <c r="T181">
        <f t="shared" si="42"/>
        <v>0.10000038146970169</v>
      </c>
      <c r="U181">
        <f t="shared" si="43"/>
        <v>1.6666730244950282E-3</v>
      </c>
      <c r="W181">
        <f t="shared" si="44"/>
        <v>4.2286540190081524E-2</v>
      </c>
      <c r="X181">
        <f t="shared" si="45"/>
        <v>2.5371924114048916</v>
      </c>
    </row>
    <row r="182" spans="1:24" x14ac:dyDescent="0.3">
      <c r="A182">
        <v>0.72453037137165699</v>
      </c>
      <c r="B182">
        <v>1.12892919921875</v>
      </c>
      <c r="C182">
        <v>17.416999816894499</v>
      </c>
      <c r="F182">
        <f t="shared" si="36"/>
        <v>4.2286119423809998E-3</v>
      </c>
      <c r="G182">
        <f t="shared" si="37"/>
        <v>0.10000038146969814</v>
      </c>
      <c r="H182">
        <f t="shared" si="38"/>
        <v>1.666673024494969E-3</v>
      </c>
      <c r="J182">
        <f t="shared" si="39"/>
        <v>4.2285958115693217E-2</v>
      </c>
      <c r="K182">
        <f t="shared" si="40"/>
        <v>2.5371574869415929</v>
      </c>
      <c r="N182">
        <v>0.72453037137165699</v>
      </c>
      <c r="O182">
        <v>0.75542340087890603</v>
      </c>
      <c r="P182">
        <v>17.416999816894499</v>
      </c>
      <c r="S182">
        <f t="shared" si="41"/>
        <v>4.1095190681519345E-3</v>
      </c>
      <c r="T182">
        <f t="shared" si="42"/>
        <v>0.10000038146969814</v>
      </c>
      <c r="U182">
        <f t="shared" si="43"/>
        <v>1.666673024494969E-3</v>
      </c>
      <c r="W182">
        <f t="shared" si="44"/>
        <v>4.1095033916417514E-2</v>
      </c>
      <c r="X182">
        <f t="shared" si="45"/>
        <v>2.4657020349850507</v>
      </c>
    </row>
    <row r="183" spans="1:24" x14ac:dyDescent="0.3">
      <c r="A183">
        <v>0.72863989043980804</v>
      </c>
      <c r="B183">
        <v>1.1316280517578099</v>
      </c>
      <c r="C183">
        <v>17.5170001983643</v>
      </c>
      <c r="F183">
        <f t="shared" si="36"/>
        <v>4.1095190681510463E-3</v>
      </c>
      <c r="G183">
        <f t="shared" si="37"/>
        <v>0.10000038146980117</v>
      </c>
      <c r="H183">
        <f t="shared" si="38"/>
        <v>1.6666730244966862E-3</v>
      </c>
      <c r="J183">
        <f t="shared" si="39"/>
        <v>4.1095033916366291E-2</v>
      </c>
      <c r="K183">
        <f t="shared" si="40"/>
        <v>2.4657020349819776</v>
      </c>
      <c r="N183">
        <v>0.72875904152169801</v>
      </c>
      <c r="O183">
        <v>0.75973303222656297</v>
      </c>
      <c r="P183">
        <v>17.5170001983643</v>
      </c>
      <c r="S183">
        <f t="shared" si="41"/>
        <v>4.2286701500410251E-3</v>
      </c>
      <c r="T183">
        <f t="shared" si="42"/>
        <v>0.10000038146980117</v>
      </c>
      <c r="U183">
        <f t="shared" si="43"/>
        <v>1.6666730244966862E-3</v>
      </c>
      <c r="W183">
        <f t="shared" si="44"/>
        <v>4.2286540190029469E-2</v>
      </c>
      <c r="X183">
        <f t="shared" si="45"/>
        <v>2.5371924114017679</v>
      </c>
    </row>
    <row r="184" spans="1:24" x14ac:dyDescent="0.3">
      <c r="A184">
        <v>0.73280901415273503</v>
      </c>
      <c r="B184">
        <v>1.13422973632813</v>
      </c>
      <c r="C184">
        <v>17.617000579833999</v>
      </c>
      <c r="F184">
        <f t="shared" si="36"/>
        <v>4.169123712926992E-3</v>
      </c>
      <c r="G184">
        <f t="shared" si="37"/>
        <v>0.10000038146969814</v>
      </c>
      <c r="H184">
        <f t="shared" si="38"/>
        <v>1.666673024494969E-3</v>
      </c>
      <c r="J184">
        <f t="shared" si="39"/>
        <v>4.1691078090440176E-2</v>
      </c>
      <c r="K184">
        <f t="shared" si="40"/>
        <v>2.5014646854264107</v>
      </c>
      <c r="N184">
        <v>0.73286861879751097</v>
      </c>
      <c r="O184">
        <v>0.76299426269531301</v>
      </c>
      <c r="P184">
        <v>17.617000579833999</v>
      </c>
      <c r="S184">
        <f t="shared" si="41"/>
        <v>4.109577275812959E-3</v>
      </c>
      <c r="T184">
        <f t="shared" si="42"/>
        <v>0.10000038146969814</v>
      </c>
      <c r="U184">
        <f t="shared" si="43"/>
        <v>1.666673024494969E-3</v>
      </c>
      <c r="W184">
        <f t="shared" si="44"/>
        <v>4.109561599080732E-2</v>
      </c>
      <c r="X184">
        <f t="shared" si="45"/>
        <v>2.4657369594484391</v>
      </c>
    </row>
    <row r="185" spans="1:24" x14ac:dyDescent="0.3">
      <c r="A185">
        <v>0.73697813786566302</v>
      </c>
      <c r="B185">
        <v>1.1368234863281299</v>
      </c>
      <c r="C185">
        <v>17.716999053955099</v>
      </c>
      <c r="F185">
        <f t="shared" si="36"/>
        <v>4.1691237129279912E-3</v>
      </c>
      <c r="G185">
        <f t="shared" si="37"/>
        <v>9.9998474121100855E-2</v>
      </c>
      <c r="H185">
        <f t="shared" si="38"/>
        <v>1.666641235351681E-3</v>
      </c>
      <c r="J185">
        <f t="shared" si="39"/>
        <v>4.1691873296777204E-2</v>
      </c>
      <c r="K185">
        <f t="shared" si="40"/>
        <v>2.501512397806632</v>
      </c>
      <c r="N185">
        <v>0.737097288947552</v>
      </c>
      <c r="O185">
        <v>0.76818725585937497</v>
      </c>
      <c r="P185">
        <v>17.716999053955099</v>
      </c>
      <c r="S185">
        <f t="shared" si="41"/>
        <v>4.2286701500410251E-3</v>
      </c>
      <c r="T185">
        <f t="shared" si="42"/>
        <v>9.9998474121100855E-2</v>
      </c>
      <c r="U185">
        <f t="shared" si="43"/>
        <v>1.666641235351681E-3</v>
      </c>
      <c r="W185">
        <f t="shared" si="44"/>
        <v>4.2287346754111381E-2</v>
      </c>
      <c r="X185">
        <f t="shared" si="45"/>
        <v>2.5372408052466828</v>
      </c>
    </row>
    <row r="186" spans="1:24" x14ac:dyDescent="0.3">
      <c r="A186">
        <v>0.74120674980804302</v>
      </c>
      <c r="B186">
        <v>1.13976916503906</v>
      </c>
      <c r="C186">
        <v>17.816999435424801</v>
      </c>
      <c r="F186">
        <f t="shared" si="36"/>
        <v>4.2286119423800006E-3</v>
      </c>
      <c r="G186">
        <f t="shared" si="37"/>
        <v>0.10000038146970169</v>
      </c>
      <c r="H186">
        <f t="shared" si="38"/>
        <v>1.6666730244950282E-3</v>
      </c>
      <c r="J186">
        <f t="shared" si="39"/>
        <v>4.2285958115681727E-2</v>
      </c>
      <c r="K186">
        <f t="shared" si="40"/>
        <v>2.5371574869409033</v>
      </c>
      <c r="N186">
        <v>0.74120674980804302</v>
      </c>
      <c r="O186">
        <v>0.77200903320312497</v>
      </c>
      <c r="P186">
        <v>17.816999435424801</v>
      </c>
      <c r="S186">
        <f t="shared" si="41"/>
        <v>4.109460860491021E-3</v>
      </c>
      <c r="T186">
        <f t="shared" si="42"/>
        <v>0.10000038146970169</v>
      </c>
      <c r="U186">
        <f t="shared" si="43"/>
        <v>1.6666730244950282E-3</v>
      </c>
      <c r="W186">
        <f t="shared" si="44"/>
        <v>4.1094451842027355E-2</v>
      </c>
      <c r="X186">
        <f t="shared" si="45"/>
        <v>2.4656671105216414</v>
      </c>
    </row>
    <row r="187" spans="1:24" x14ac:dyDescent="0.3">
      <c r="A187">
        <v>0.74531632708385598</v>
      </c>
      <c r="B187">
        <v>1.14162487792969</v>
      </c>
      <c r="C187">
        <v>17.916999816894499</v>
      </c>
      <c r="F187">
        <f t="shared" si="36"/>
        <v>4.109577275812959E-3</v>
      </c>
      <c r="G187">
        <f t="shared" si="37"/>
        <v>0.10000038146969814</v>
      </c>
      <c r="H187">
        <f t="shared" si="38"/>
        <v>1.666673024494969E-3</v>
      </c>
      <c r="J187">
        <f t="shared" si="39"/>
        <v>4.109561599080732E-2</v>
      </c>
      <c r="K187">
        <f t="shared" si="40"/>
        <v>2.4657369594484391</v>
      </c>
      <c r="N187">
        <v>0.74543547816574596</v>
      </c>
      <c r="O187">
        <v>0.77588281250000002</v>
      </c>
      <c r="P187">
        <v>17.916999816894499</v>
      </c>
      <c r="S187">
        <f t="shared" si="41"/>
        <v>4.2287283577029378E-3</v>
      </c>
      <c r="T187">
        <f t="shared" si="42"/>
        <v>0.10000038146969814</v>
      </c>
      <c r="U187">
        <f t="shared" si="43"/>
        <v>1.666673024494969E-3</v>
      </c>
      <c r="W187">
        <f t="shared" si="44"/>
        <v>4.2287122264471726E-2</v>
      </c>
      <c r="X187">
        <f t="shared" si="45"/>
        <v>2.5372273358683035</v>
      </c>
    </row>
    <row r="188" spans="1:24" x14ac:dyDescent="0.3">
      <c r="A188">
        <v>0.74948545079678297</v>
      </c>
      <c r="B188">
        <v>1.1445371093750001</v>
      </c>
      <c r="C188">
        <v>18.0170001983643</v>
      </c>
      <c r="F188">
        <f t="shared" si="36"/>
        <v>4.169123712926992E-3</v>
      </c>
      <c r="G188">
        <f t="shared" si="37"/>
        <v>0.10000038146980117</v>
      </c>
      <c r="H188">
        <f t="shared" si="38"/>
        <v>1.6666730244966862E-3</v>
      </c>
      <c r="J188">
        <f t="shared" si="39"/>
        <v>4.1691078090397224E-2</v>
      </c>
      <c r="K188">
        <f t="shared" si="40"/>
        <v>2.5014646854238336</v>
      </c>
      <c r="N188">
        <v>0.749544997233897</v>
      </c>
      <c r="O188">
        <v>0.77974816894531296</v>
      </c>
      <c r="P188">
        <v>18.0170001983643</v>
      </c>
      <c r="S188">
        <f t="shared" si="41"/>
        <v>4.1095190681510463E-3</v>
      </c>
      <c r="T188">
        <f t="shared" si="42"/>
        <v>0.10000038146980117</v>
      </c>
      <c r="U188">
        <f t="shared" si="43"/>
        <v>1.6666730244966862E-3</v>
      </c>
      <c r="W188">
        <f t="shared" si="44"/>
        <v>4.1095033916366291E-2</v>
      </c>
      <c r="X188">
        <f t="shared" si="45"/>
        <v>2.4657020349819776</v>
      </c>
    </row>
    <row r="189" spans="1:24" x14ac:dyDescent="0.3">
      <c r="A189">
        <v>0.75365451630204905</v>
      </c>
      <c r="B189">
        <v>1.14741198730469</v>
      </c>
      <c r="C189">
        <v>18.117000579833999</v>
      </c>
      <c r="F189">
        <f t="shared" si="36"/>
        <v>4.1690655052660786E-3</v>
      </c>
      <c r="G189">
        <f t="shared" si="37"/>
        <v>0.10000038146969814</v>
      </c>
      <c r="H189">
        <f t="shared" si="38"/>
        <v>1.666673024494969E-3</v>
      </c>
      <c r="J189">
        <f t="shared" si="39"/>
        <v>4.169049601605148E-2</v>
      </c>
      <c r="K189">
        <f t="shared" si="40"/>
        <v>2.5014297609630889</v>
      </c>
      <c r="N189">
        <v>0.753773609176278</v>
      </c>
      <c r="O189">
        <v>0.78420227050781299</v>
      </c>
      <c r="P189">
        <v>18.117000579833999</v>
      </c>
      <c r="S189">
        <f t="shared" si="41"/>
        <v>4.2286119423809998E-3</v>
      </c>
      <c r="T189">
        <f t="shared" si="42"/>
        <v>0.10000038146969814</v>
      </c>
      <c r="U189">
        <f t="shared" si="43"/>
        <v>1.666673024494969E-3</v>
      </c>
      <c r="W189">
        <f t="shared" si="44"/>
        <v>4.2285958115693217E-2</v>
      </c>
      <c r="X189">
        <f t="shared" si="45"/>
        <v>2.5371574869415929</v>
      </c>
    </row>
    <row r="190" spans="1:24" x14ac:dyDescent="0.3">
      <c r="A190">
        <v>0.75782364001497604</v>
      </c>
      <c r="B190">
        <v>1.1502757568359401</v>
      </c>
      <c r="C190">
        <v>18.216999053955099</v>
      </c>
      <c r="F190">
        <f t="shared" si="36"/>
        <v>4.169123712926992E-3</v>
      </c>
      <c r="G190">
        <f t="shared" si="37"/>
        <v>9.9998474121100855E-2</v>
      </c>
      <c r="H190">
        <f t="shared" si="38"/>
        <v>1.666641235351681E-3</v>
      </c>
      <c r="J190">
        <f t="shared" si="39"/>
        <v>4.1691873296767212E-2</v>
      </c>
      <c r="K190">
        <f t="shared" si="40"/>
        <v>2.5015123978060325</v>
      </c>
      <c r="N190">
        <v>0.75788318645209096</v>
      </c>
      <c r="O190">
        <v>0.78818438720703099</v>
      </c>
      <c r="P190">
        <v>18.216999053955099</v>
      </c>
      <c r="S190">
        <f t="shared" si="41"/>
        <v>4.109577275812959E-3</v>
      </c>
      <c r="T190">
        <f t="shared" si="42"/>
        <v>9.9998474121100855E-2</v>
      </c>
      <c r="U190">
        <f t="shared" si="43"/>
        <v>1.666641235351681E-3</v>
      </c>
      <c r="W190">
        <f t="shared" si="44"/>
        <v>4.1096399839423051E-2</v>
      </c>
      <c r="X190">
        <f t="shared" si="45"/>
        <v>2.4657839903653826</v>
      </c>
    </row>
    <row r="191" spans="1:24" x14ac:dyDescent="0.3">
      <c r="A191">
        <v>0.761933217290789</v>
      </c>
      <c r="B191">
        <v>1.1530119628906299</v>
      </c>
      <c r="C191">
        <v>18.316999435424801</v>
      </c>
      <c r="F191">
        <f t="shared" si="36"/>
        <v>4.109577275812959E-3</v>
      </c>
      <c r="G191">
        <f t="shared" si="37"/>
        <v>0.10000038146970169</v>
      </c>
      <c r="H191">
        <f t="shared" si="38"/>
        <v>1.6666730244950282E-3</v>
      </c>
      <c r="J191">
        <f t="shared" si="39"/>
        <v>4.1095615990805863E-2</v>
      </c>
      <c r="K191">
        <f t="shared" si="40"/>
        <v>2.4657369594483516</v>
      </c>
      <c r="N191">
        <v>0.76211185660213199</v>
      </c>
      <c r="O191">
        <v>0.79218890380859397</v>
      </c>
      <c r="P191">
        <v>18.316999435424801</v>
      </c>
      <c r="S191">
        <f t="shared" si="41"/>
        <v>4.2286701500410251E-3</v>
      </c>
      <c r="T191">
        <f t="shared" si="42"/>
        <v>0.10000038146970169</v>
      </c>
      <c r="U191">
        <f t="shared" si="43"/>
        <v>1.6666730244950282E-3</v>
      </c>
      <c r="W191">
        <f t="shared" si="44"/>
        <v>4.2286540190071532E-2</v>
      </c>
      <c r="X191">
        <f t="shared" si="45"/>
        <v>2.5371924114042921</v>
      </c>
    </row>
    <row r="192" spans="1:24" x14ac:dyDescent="0.3">
      <c r="A192">
        <v>0.76610234100371599</v>
      </c>
      <c r="B192">
        <v>1.15595727539063</v>
      </c>
      <c r="C192">
        <v>18.416999816894499</v>
      </c>
      <c r="F192">
        <f t="shared" si="36"/>
        <v>4.169123712926992E-3</v>
      </c>
      <c r="G192">
        <f t="shared" si="37"/>
        <v>0.10000038146969814</v>
      </c>
      <c r="H192">
        <f t="shared" si="38"/>
        <v>1.666673024494969E-3</v>
      </c>
      <c r="J192">
        <f t="shared" si="39"/>
        <v>4.1691078090440176E-2</v>
      </c>
      <c r="K192">
        <f t="shared" si="40"/>
        <v>2.5014646854264107</v>
      </c>
      <c r="N192">
        <v>0.76622137567028403</v>
      </c>
      <c r="O192">
        <v>0.79621765136718703</v>
      </c>
      <c r="P192">
        <v>18.416999816894499</v>
      </c>
      <c r="S192">
        <f t="shared" si="41"/>
        <v>4.1095190681520455E-3</v>
      </c>
      <c r="T192">
        <f t="shared" si="42"/>
        <v>0.10000038146969814</v>
      </c>
      <c r="U192">
        <f t="shared" si="43"/>
        <v>1.666673024494969E-3</v>
      </c>
      <c r="W192">
        <f t="shared" si="44"/>
        <v>4.1095033916418625E-2</v>
      </c>
      <c r="X192">
        <f t="shared" si="45"/>
        <v>2.4657020349851173</v>
      </c>
    </row>
    <row r="193" spans="1:24" x14ac:dyDescent="0.3">
      <c r="A193">
        <v>0.77027134830132105</v>
      </c>
      <c r="B193">
        <v>1.1588038330078101</v>
      </c>
      <c r="C193">
        <v>18.5170001983643</v>
      </c>
      <c r="F193">
        <f t="shared" si="36"/>
        <v>4.1690072976050541E-3</v>
      </c>
      <c r="G193">
        <f t="shared" si="37"/>
        <v>0.10000038146980117</v>
      </c>
      <c r="H193">
        <f t="shared" si="38"/>
        <v>1.6666730244966862E-3</v>
      </c>
      <c r="J193">
        <f t="shared" si="39"/>
        <v>4.1689913941618723E-2</v>
      </c>
      <c r="K193">
        <f t="shared" si="40"/>
        <v>2.501394836497123</v>
      </c>
      <c r="N193">
        <v>0.77045004582032595</v>
      </c>
      <c r="O193">
        <v>0.80029351806640603</v>
      </c>
      <c r="P193">
        <v>18.5170001983643</v>
      </c>
      <c r="S193">
        <f t="shared" si="41"/>
        <v>4.2286701500419133E-3</v>
      </c>
      <c r="T193">
        <f t="shared" si="42"/>
        <v>0.10000038146980117</v>
      </c>
      <c r="U193">
        <f t="shared" si="43"/>
        <v>1.6666730244966862E-3</v>
      </c>
      <c r="W193">
        <f t="shared" si="44"/>
        <v>4.2286540190038351E-2</v>
      </c>
      <c r="X193">
        <f t="shared" si="45"/>
        <v>2.5371924114023008</v>
      </c>
    </row>
    <row r="194" spans="1:24" x14ac:dyDescent="0.3">
      <c r="A194">
        <v>0.77450007665902398</v>
      </c>
      <c r="B194">
        <v>1.16178503417969</v>
      </c>
      <c r="C194">
        <v>18.617000579833999</v>
      </c>
      <c r="F194">
        <f t="shared" si="36"/>
        <v>4.2287283577029378E-3</v>
      </c>
      <c r="G194">
        <f t="shared" si="37"/>
        <v>0.10000038146969814</v>
      </c>
      <c r="H194">
        <f t="shared" si="38"/>
        <v>1.666673024494969E-3</v>
      </c>
      <c r="J194">
        <f t="shared" si="39"/>
        <v>4.2287122264471726E-2</v>
      </c>
      <c r="K194">
        <f t="shared" si="40"/>
        <v>2.5372273358683035</v>
      </c>
      <c r="N194">
        <v>0.77450007665902398</v>
      </c>
      <c r="O194">
        <v>0.80385852050781204</v>
      </c>
      <c r="P194">
        <v>18.617000579833999</v>
      </c>
      <c r="S194">
        <f t="shared" si="41"/>
        <v>4.0500308386980377E-3</v>
      </c>
      <c r="T194">
        <f t="shared" si="42"/>
        <v>0.10000038146969814</v>
      </c>
      <c r="U194">
        <f t="shared" si="43"/>
        <v>1.666673024494969E-3</v>
      </c>
      <c r="W194">
        <f t="shared" si="44"/>
        <v>4.0500153891165583E-2</v>
      </c>
      <c r="X194">
        <f t="shared" si="45"/>
        <v>2.430009233469935</v>
      </c>
    </row>
    <row r="195" spans="1:24" x14ac:dyDescent="0.3">
      <c r="A195">
        <v>0.77866920037195098</v>
      </c>
      <c r="B195">
        <v>1.16433557128906</v>
      </c>
      <c r="C195">
        <v>18.716999053955099</v>
      </c>
      <c r="F195">
        <f t="shared" si="36"/>
        <v>4.169123712926992E-3</v>
      </c>
      <c r="G195">
        <f t="shared" si="37"/>
        <v>9.9998474121100855E-2</v>
      </c>
      <c r="H195">
        <f t="shared" si="38"/>
        <v>1.666641235351681E-3</v>
      </c>
      <c r="J195">
        <f t="shared" si="39"/>
        <v>4.1691873296767212E-2</v>
      </c>
      <c r="K195">
        <f t="shared" si="40"/>
        <v>2.5015123978060325</v>
      </c>
      <c r="N195">
        <v>0.77872874680906501</v>
      </c>
      <c r="O195">
        <v>0.80800189208984396</v>
      </c>
      <c r="P195">
        <v>18.716999053955099</v>
      </c>
      <c r="S195">
        <f t="shared" si="41"/>
        <v>4.2286701500410251E-3</v>
      </c>
      <c r="T195">
        <f t="shared" si="42"/>
        <v>9.9998474121100855E-2</v>
      </c>
      <c r="U195">
        <f t="shared" si="43"/>
        <v>1.666641235351681E-3</v>
      </c>
      <c r="W195">
        <f t="shared" si="44"/>
        <v>4.2287346754111381E-2</v>
      </c>
      <c r="X195">
        <f t="shared" si="45"/>
        <v>2.5372408052466828</v>
      </c>
    </row>
    <row r="196" spans="1:24" x14ac:dyDescent="0.3">
      <c r="A196">
        <v>0.78283820766955603</v>
      </c>
      <c r="B196">
        <v>1.167478515625</v>
      </c>
      <c r="C196">
        <v>18.816999435424801</v>
      </c>
      <c r="F196">
        <f t="shared" si="36"/>
        <v>4.1690072976050541E-3</v>
      </c>
      <c r="G196">
        <f t="shared" si="37"/>
        <v>0.10000038146970169</v>
      </c>
      <c r="H196">
        <f t="shared" si="38"/>
        <v>1.6666730244950282E-3</v>
      </c>
      <c r="J196">
        <f t="shared" si="39"/>
        <v>4.1689913941660189E-2</v>
      </c>
      <c r="K196">
        <f t="shared" si="40"/>
        <v>2.5013948364996117</v>
      </c>
      <c r="N196">
        <v>0.78283820766955603</v>
      </c>
      <c r="O196">
        <v>0.81237481689453095</v>
      </c>
      <c r="P196">
        <v>18.816999435424801</v>
      </c>
      <c r="S196">
        <f t="shared" si="41"/>
        <v>4.109460860491021E-3</v>
      </c>
      <c r="T196">
        <f t="shared" si="42"/>
        <v>0.10000038146970169</v>
      </c>
      <c r="U196">
        <f t="shared" si="43"/>
        <v>1.6666730244950282E-3</v>
      </c>
      <c r="W196">
        <f t="shared" si="44"/>
        <v>4.1094451842027355E-2</v>
      </c>
      <c r="X196">
        <f t="shared" si="45"/>
        <v>2.4656671105216414</v>
      </c>
    </row>
    <row r="197" spans="1:24" x14ac:dyDescent="0.3">
      <c r="A197">
        <v>0.78700733138248302</v>
      </c>
      <c r="B197">
        <v>1.1704423828124999</v>
      </c>
      <c r="C197">
        <v>18.916999816894499</v>
      </c>
      <c r="F197">
        <f t="shared" si="36"/>
        <v>4.169123712926992E-3</v>
      </c>
      <c r="G197">
        <f t="shared" si="37"/>
        <v>0.10000038146969814</v>
      </c>
      <c r="H197">
        <f t="shared" si="38"/>
        <v>1.666673024494969E-3</v>
      </c>
      <c r="J197">
        <f t="shared" si="39"/>
        <v>4.1691078090440176E-2</v>
      </c>
      <c r="K197">
        <f t="shared" si="40"/>
        <v>2.5014646854264107</v>
      </c>
      <c r="N197">
        <v>0.78706693602725897</v>
      </c>
      <c r="O197">
        <v>0.81611016845703099</v>
      </c>
      <c r="P197">
        <v>18.916999816894499</v>
      </c>
      <c r="S197">
        <f t="shared" si="41"/>
        <v>4.2287283577029378E-3</v>
      </c>
      <c r="T197">
        <f t="shared" si="42"/>
        <v>0.10000038146969814</v>
      </c>
      <c r="U197">
        <f t="shared" si="43"/>
        <v>1.666673024494969E-3</v>
      </c>
      <c r="W197">
        <f t="shared" si="44"/>
        <v>4.2287122264471726E-2</v>
      </c>
      <c r="X197">
        <f t="shared" si="45"/>
        <v>2.5372273358683035</v>
      </c>
    </row>
    <row r="198" spans="1:24" x14ac:dyDescent="0.3">
      <c r="A198">
        <v>0.79117645509541001</v>
      </c>
      <c r="B198">
        <v>1.1728568115234399</v>
      </c>
      <c r="C198">
        <v>19.0170001983643</v>
      </c>
      <c r="F198">
        <f t="shared" si="36"/>
        <v>4.169123712926992E-3</v>
      </c>
      <c r="G198">
        <f t="shared" si="37"/>
        <v>0.10000038146980117</v>
      </c>
      <c r="H198">
        <f t="shared" si="38"/>
        <v>1.6666730244966862E-3</v>
      </c>
      <c r="J198">
        <f t="shared" si="39"/>
        <v>4.1691078090397224E-2</v>
      </c>
      <c r="K198">
        <f t="shared" si="40"/>
        <v>2.5014646854238336</v>
      </c>
      <c r="N198">
        <v>0.79117645509541001</v>
      </c>
      <c r="O198">
        <v>0.82053149414062498</v>
      </c>
      <c r="P198">
        <v>19.0170001983643</v>
      </c>
      <c r="S198">
        <f t="shared" si="41"/>
        <v>4.1095190681510463E-3</v>
      </c>
      <c r="T198">
        <f t="shared" si="42"/>
        <v>0.10000038146980117</v>
      </c>
      <c r="U198">
        <f t="shared" si="43"/>
        <v>1.6666730244966862E-3</v>
      </c>
      <c r="W198">
        <f t="shared" si="44"/>
        <v>4.1095033916366291E-2</v>
      </c>
      <c r="X198">
        <f t="shared" si="45"/>
        <v>2.4657020349819776</v>
      </c>
    </row>
    <row r="199" spans="1:24" x14ac:dyDescent="0.3">
      <c r="A199">
        <v>0.79534552060067698</v>
      </c>
      <c r="B199">
        <v>1.1758946533203101</v>
      </c>
      <c r="C199">
        <v>19.117000579833999</v>
      </c>
      <c r="F199">
        <f t="shared" si="36"/>
        <v>4.1690655052669667E-3</v>
      </c>
      <c r="G199">
        <f t="shared" si="37"/>
        <v>0.10000038146969814</v>
      </c>
      <c r="H199">
        <f t="shared" si="38"/>
        <v>1.666673024494969E-3</v>
      </c>
      <c r="J199">
        <f t="shared" si="39"/>
        <v>4.1690496016060362E-2</v>
      </c>
      <c r="K199">
        <f t="shared" si="40"/>
        <v>2.5014297609636218</v>
      </c>
      <c r="N199">
        <v>0.79540506703779101</v>
      </c>
      <c r="O199">
        <v>0.82437249755859399</v>
      </c>
      <c r="P199">
        <v>19.117000579833999</v>
      </c>
      <c r="S199">
        <f t="shared" si="41"/>
        <v>4.2286119423809998E-3</v>
      </c>
      <c r="T199">
        <f t="shared" si="42"/>
        <v>0.10000038146969814</v>
      </c>
      <c r="U199">
        <f t="shared" si="43"/>
        <v>1.666673024494969E-3</v>
      </c>
      <c r="W199">
        <f t="shared" si="44"/>
        <v>4.2285958115693217E-2</v>
      </c>
      <c r="X199">
        <f t="shared" si="45"/>
        <v>2.5371574869415929</v>
      </c>
    </row>
    <row r="200" spans="1:24" x14ac:dyDescent="0.3">
      <c r="A200">
        <v>0.79951464431360397</v>
      </c>
      <c r="B200">
        <v>1.17898168945313</v>
      </c>
      <c r="C200">
        <v>19.216999053955099</v>
      </c>
      <c r="F200">
        <f t="shared" si="36"/>
        <v>4.169123712926992E-3</v>
      </c>
      <c r="G200">
        <f t="shared" si="37"/>
        <v>9.9998474121100855E-2</v>
      </c>
      <c r="H200">
        <f t="shared" si="38"/>
        <v>1.666641235351681E-3</v>
      </c>
      <c r="J200">
        <f t="shared" si="39"/>
        <v>4.1691873296767212E-2</v>
      </c>
      <c r="K200">
        <f t="shared" si="40"/>
        <v>2.5015123978060325</v>
      </c>
      <c r="N200">
        <v>0.79951464431360397</v>
      </c>
      <c r="O200">
        <v>0.82817437744140598</v>
      </c>
      <c r="P200">
        <v>19.216999053955099</v>
      </c>
      <c r="S200">
        <f t="shared" si="41"/>
        <v>4.109577275812959E-3</v>
      </c>
      <c r="T200">
        <f t="shared" si="42"/>
        <v>9.9998474121100855E-2</v>
      </c>
      <c r="U200">
        <f t="shared" si="43"/>
        <v>1.666641235351681E-3</v>
      </c>
      <c r="W200">
        <f t="shared" si="44"/>
        <v>4.1096399839423051E-2</v>
      </c>
      <c r="X200">
        <f t="shared" si="45"/>
        <v>2.4657839903653826</v>
      </c>
    </row>
    <row r="201" spans="1:24" x14ac:dyDescent="0.3">
      <c r="A201">
        <v>0.80368376802653096</v>
      </c>
      <c r="B201">
        <v>1.18237341308594</v>
      </c>
      <c r="C201">
        <v>19.316999435424801</v>
      </c>
      <c r="F201">
        <f t="shared" si="36"/>
        <v>4.169123712926992E-3</v>
      </c>
      <c r="G201">
        <f t="shared" si="37"/>
        <v>0.10000038146970169</v>
      </c>
      <c r="H201">
        <f t="shared" si="38"/>
        <v>1.6666730244950282E-3</v>
      </c>
      <c r="J201">
        <f t="shared" si="39"/>
        <v>4.1691078090438698E-2</v>
      </c>
      <c r="K201">
        <f t="shared" si="40"/>
        <v>2.5014646854263218</v>
      </c>
      <c r="N201">
        <v>0.803743314463645</v>
      </c>
      <c r="O201">
        <v>0.83225177001953099</v>
      </c>
      <c r="P201">
        <v>19.316999435424801</v>
      </c>
      <c r="S201">
        <f t="shared" si="41"/>
        <v>4.2286701500410251E-3</v>
      </c>
      <c r="T201">
        <f t="shared" si="42"/>
        <v>0.10000038146970169</v>
      </c>
      <c r="U201">
        <f t="shared" si="43"/>
        <v>1.6666730244950282E-3</v>
      </c>
      <c r="W201">
        <f t="shared" si="44"/>
        <v>4.2286540190071532E-2</v>
      </c>
      <c r="X201">
        <f t="shared" si="45"/>
        <v>2.5371924114042921</v>
      </c>
    </row>
    <row r="202" spans="1:24" x14ac:dyDescent="0.3">
      <c r="A202">
        <v>0.80779334530234304</v>
      </c>
      <c r="B202">
        <v>1.1852058105468799</v>
      </c>
      <c r="C202">
        <v>19.416999816894499</v>
      </c>
      <c r="F202">
        <f t="shared" ref="F202:F265" si="46">A202-A201</f>
        <v>4.1095772758120708E-3</v>
      </c>
      <c r="G202">
        <f t="shared" ref="G202:G265" si="47">C202-C201</f>
        <v>0.10000038146969814</v>
      </c>
      <c r="H202">
        <f t="shared" ref="H202:H265" si="48">G202/60</f>
        <v>1.666673024494969E-3</v>
      </c>
      <c r="J202">
        <f t="shared" ref="J202:J265" si="49">F202/G202</f>
        <v>4.1095615990798438E-2</v>
      </c>
      <c r="K202">
        <f t="shared" ref="K202:K265" si="50">F202/H202</f>
        <v>2.4657369594479062</v>
      </c>
      <c r="N202">
        <v>0.80785289173945796</v>
      </c>
      <c r="O202">
        <v>0.83645159912109401</v>
      </c>
      <c r="P202">
        <v>19.416999816894499</v>
      </c>
      <c r="S202">
        <f t="shared" ref="S202:S265" si="51">N202-N201</f>
        <v>4.109577275812959E-3</v>
      </c>
      <c r="T202">
        <f t="shared" ref="T202:T265" si="52">P202-P201</f>
        <v>0.10000038146969814</v>
      </c>
      <c r="U202">
        <f t="shared" ref="U202:U265" si="53">T202/60</f>
        <v>1.666673024494969E-3</v>
      </c>
      <c r="W202">
        <f t="shared" ref="W202:W265" si="54">S202/T202</f>
        <v>4.109561599080732E-2</v>
      </c>
      <c r="X202">
        <f t="shared" ref="X202:X265" si="55">S202/U202</f>
        <v>2.4657369594484391</v>
      </c>
    </row>
    <row r="203" spans="1:24" x14ac:dyDescent="0.3">
      <c r="A203">
        <v>0.81202195724472404</v>
      </c>
      <c r="B203">
        <v>1.18780480957031</v>
      </c>
      <c r="C203">
        <v>19.5170001983643</v>
      </c>
      <c r="F203">
        <f t="shared" si="46"/>
        <v>4.2286119423809998E-3</v>
      </c>
      <c r="G203">
        <f t="shared" si="47"/>
        <v>0.10000038146980117</v>
      </c>
      <c r="H203">
        <f t="shared" si="48"/>
        <v>1.6666730244966862E-3</v>
      </c>
      <c r="J203">
        <f t="shared" si="49"/>
        <v>4.2285958115649655E-2</v>
      </c>
      <c r="K203">
        <f t="shared" si="50"/>
        <v>2.537157486938979</v>
      </c>
      <c r="N203">
        <v>0.81208150368183896</v>
      </c>
      <c r="O203">
        <v>0.84061578369140599</v>
      </c>
      <c r="P203">
        <v>19.5170001983643</v>
      </c>
      <c r="S203">
        <f t="shared" si="51"/>
        <v>4.2286119423809998E-3</v>
      </c>
      <c r="T203">
        <f t="shared" si="52"/>
        <v>0.10000038146980117</v>
      </c>
      <c r="U203">
        <f t="shared" si="53"/>
        <v>1.6666730244966862E-3</v>
      </c>
      <c r="W203">
        <f t="shared" si="54"/>
        <v>4.2285958115649655E-2</v>
      </c>
      <c r="X203">
        <f t="shared" si="55"/>
        <v>2.537157486938979</v>
      </c>
    </row>
    <row r="204" spans="1:24" x14ac:dyDescent="0.3">
      <c r="A204">
        <v>0.81613153452053699</v>
      </c>
      <c r="B204">
        <v>1.1905745849609399</v>
      </c>
      <c r="C204">
        <v>19.617000579833999</v>
      </c>
      <c r="F204">
        <f t="shared" si="46"/>
        <v>4.109577275812959E-3</v>
      </c>
      <c r="G204">
        <f t="shared" si="47"/>
        <v>0.10000038146969814</v>
      </c>
      <c r="H204">
        <f t="shared" si="48"/>
        <v>1.666673024494969E-3</v>
      </c>
      <c r="J204">
        <f t="shared" si="49"/>
        <v>4.109561599080732E-2</v>
      </c>
      <c r="K204">
        <f t="shared" si="50"/>
        <v>2.4657369594484391</v>
      </c>
      <c r="N204">
        <v>0.81619108095765103</v>
      </c>
      <c r="O204">
        <v>0.84473120117187495</v>
      </c>
      <c r="P204">
        <v>19.617000579833999</v>
      </c>
      <c r="S204">
        <f t="shared" si="51"/>
        <v>4.1095772758120708E-3</v>
      </c>
      <c r="T204">
        <f t="shared" si="52"/>
        <v>0.10000038146969814</v>
      </c>
      <c r="U204">
        <f t="shared" si="53"/>
        <v>1.666673024494969E-3</v>
      </c>
      <c r="W204">
        <f t="shared" si="54"/>
        <v>4.1095615990798438E-2</v>
      </c>
      <c r="X204">
        <f t="shared" si="55"/>
        <v>2.4657369594479062</v>
      </c>
    </row>
    <row r="205" spans="1:24" x14ac:dyDescent="0.3">
      <c r="A205">
        <v>0.82030065823346399</v>
      </c>
      <c r="B205">
        <v>1.19378759765625</v>
      </c>
      <c r="C205">
        <v>19.716999053955099</v>
      </c>
      <c r="F205">
        <f t="shared" si="46"/>
        <v>4.169123712926992E-3</v>
      </c>
      <c r="G205">
        <f t="shared" si="47"/>
        <v>9.9998474121100855E-2</v>
      </c>
      <c r="H205">
        <f t="shared" si="48"/>
        <v>1.666641235351681E-3</v>
      </c>
      <c r="J205">
        <f t="shared" si="49"/>
        <v>4.1691873296767212E-2</v>
      </c>
      <c r="K205">
        <f t="shared" si="50"/>
        <v>2.5015123978060325</v>
      </c>
      <c r="N205">
        <v>0.82041975110769305</v>
      </c>
      <c r="O205">
        <v>0.84800933837890602</v>
      </c>
      <c r="P205">
        <v>19.716999053955099</v>
      </c>
      <c r="S205">
        <f t="shared" si="51"/>
        <v>4.2286701500420243E-3</v>
      </c>
      <c r="T205">
        <f t="shared" si="52"/>
        <v>9.9998474121100855E-2</v>
      </c>
      <c r="U205">
        <f t="shared" si="53"/>
        <v>1.666641235351681E-3</v>
      </c>
      <c r="W205">
        <f t="shared" si="54"/>
        <v>4.2287346754121373E-2</v>
      </c>
      <c r="X205">
        <f t="shared" si="55"/>
        <v>2.5372408052472823</v>
      </c>
    </row>
    <row r="206" spans="1:24" x14ac:dyDescent="0.3">
      <c r="A206">
        <v>0.82446966553106904</v>
      </c>
      <c r="B206">
        <v>1.19696923828125</v>
      </c>
      <c r="C206">
        <v>19.816999435424801</v>
      </c>
      <c r="F206">
        <f t="shared" si="46"/>
        <v>4.1690072976050541E-3</v>
      </c>
      <c r="G206">
        <f t="shared" si="47"/>
        <v>0.10000038146970169</v>
      </c>
      <c r="H206">
        <f t="shared" si="48"/>
        <v>1.6666730244950282E-3</v>
      </c>
      <c r="J206">
        <f t="shared" si="49"/>
        <v>4.1689913941660189E-2</v>
      </c>
      <c r="K206">
        <f t="shared" si="50"/>
        <v>2.5013948364996117</v>
      </c>
      <c r="N206">
        <v>0.82452927017584399</v>
      </c>
      <c r="O206">
        <v>0.85217279052734396</v>
      </c>
      <c r="P206">
        <v>19.816999435424801</v>
      </c>
      <c r="S206">
        <f t="shared" si="51"/>
        <v>4.1095190681509353E-3</v>
      </c>
      <c r="T206">
        <f t="shared" si="52"/>
        <v>0.10000038146970169</v>
      </c>
      <c r="U206">
        <f t="shared" si="53"/>
        <v>1.6666730244950282E-3</v>
      </c>
      <c r="W206">
        <f t="shared" si="54"/>
        <v>4.1095033916406058E-2</v>
      </c>
      <c r="X206">
        <f t="shared" si="55"/>
        <v>2.4657020349843637</v>
      </c>
    </row>
    <row r="207" spans="1:24" x14ac:dyDescent="0.3">
      <c r="A207">
        <v>0.82869839388877198</v>
      </c>
      <c r="B207">
        <v>1.2001159667968799</v>
      </c>
      <c r="C207">
        <v>19.916999816894499</v>
      </c>
      <c r="F207">
        <f t="shared" si="46"/>
        <v>4.2287283577029378E-3</v>
      </c>
      <c r="G207">
        <f t="shared" si="47"/>
        <v>0.10000038146969814</v>
      </c>
      <c r="H207">
        <f t="shared" si="48"/>
        <v>1.666673024494969E-3</v>
      </c>
      <c r="J207">
        <f t="shared" si="49"/>
        <v>4.2287122264471726E-2</v>
      </c>
      <c r="K207">
        <f t="shared" si="50"/>
        <v>2.5372273358683035</v>
      </c>
      <c r="N207">
        <v>0.82869839388877198</v>
      </c>
      <c r="O207">
        <v>0.85619995117187497</v>
      </c>
      <c r="P207">
        <v>19.916999816894499</v>
      </c>
      <c r="S207">
        <f t="shared" si="51"/>
        <v>4.1691237129279912E-3</v>
      </c>
      <c r="T207">
        <f t="shared" si="52"/>
        <v>0.10000038146969814</v>
      </c>
      <c r="U207">
        <f t="shared" si="53"/>
        <v>1.666673024494969E-3</v>
      </c>
      <c r="W207">
        <f t="shared" si="54"/>
        <v>4.1691078090450168E-2</v>
      </c>
      <c r="X207">
        <f t="shared" si="55"/>
        <v>2.5014646854270102</v>
      </c>
    </row>
    <row r="208" spans="1:24" x14ac:dyDescent="0.3">
      <c r="A208">
        <v>0.83280791295692302</v>
      </c>
      <c r="B208">
        <v>1.20254223632813</v>
      </c>
      <c r="C208">
        <v>20.0170001983643</v>
      </c>
      <c r="F208">
        <f t="shared" si="46"/>
        <v>4.1095190681510463E-3</v>
      </c>
      <c r="G208">
        <f t="shared" si="47"/>
        <v>0.10000038146980117</v>
      </c>
      <c r="H208">
        <f t="shared" si="48"/>
        <v>1.6666730244966862E-3</v>
      </c>
      <c r="J208">
        <f t="shared" si="49"/>
        <v>4.1095033916366291E-2</v>
      </c>
      <c r="K208">
        <f t="shared" si="50"/>
        <v>2.4657020349819776</v>
      </c>
      <c r="N208">
        <v>0.83286751760169897</v>
      </c>
      <c r="O208">
        <v>0.86003521728515597</v>
      </c>
      <c r="P208">
        <v>20.0170001983643</v>
      </c>
      <c r="S208">
        <f t="shared" si="51"/>
        <v>4.169123712926992E-3</v>
      </c>
      <c r="T208">
        <f t="shared" si="52"/>
        <v>0.10000038146980117</v>
      </c>
      <c r="U208">
        <f t="shared" si="53"/>
        <v>1.6666730244966862E-3</v>
      </c>
      <c r="W208">
        <f t="shared" si="54"/>
        <v>4.1691078090397224E-2</v>
      </c>
      <c r="X208">
        <f t="shared" si="55"/>
        <v>2.5014646854238336</v>
      </c>
    </row>
    <row r="209" spans="1:24" x14ac:dyDescent="0.3">
      <c r="A209">
        <v>0.83697697846218899</v>
      </c>
      <c r="B209">
        <v>1.2054003906249999</v>
      </c>
      <c r="C209">
        <v>20.117000579833999</v>
      </c>
      <c r="F209">
        <f t="shared" si="46"/>
        <v>4.1690655052659675E-3</v>
      </c>
      <c r="G209">
        <f t="shared" si="47"/>
        <v>0.10000038146969814</v>
      </c>
      <c r="H209">
        <f t="shared" si="48"/>
        <v>1.666673024494969E-3</v>
      </c>
      <c r="J209">
        <f t="shared" si="49"/>
        <v>4.169049601605037E-2</v>
      </c>
      <c r="K209">
        <f t="shared" si="50"/>
        <v>2.5014297609630223</v>
      </c>
      <c r="N209">
        <v>0.83703652489930402</v>
      </c>
      <c r="O209">
        <v>0.86452502441406298</v>
      </c>
      <c r="P209">
        <v>20.117000579833999</v>
      </c>
      <c r="S209">
        <f t="shared" si="51"/>
        <v>4.1690072976050541E-3</v>
      </c>
      <c r="T209">
        <f t="shared" si="52"/>
        <v>0.10000038146969814</v>
      </c>
      <c r="U209">
        <f t="shared" si="53"/>
        <v>1.666673024494969E-3</v>
      </c>
      <c r="W209">
        <f t="shared" si="54"/>
        <v>4.1689913941661674E-2</v>
      </c>
      <c r="X209">
        <f t="shared" si="55"/>
        <v>2.5013948364997005</v>
      </c>
    </row>
    <row r="210" spans="1:24" x14ac:dyDescent="0.3">
      <c r="A210">
        <v>0.84108655573800195</v>
      </c>
      <c r="B210">
        <v>1.2085051269531299</v>
      </c>
      <c r="C210">
        <v>20.216999053955099</v>
      </c>
      <c r="F210">
        <f t="shared" si="46"/>
        <v>4.109577275812959E-3</v>
      </c>
      <c r="G210">
        <f t="shared" si="47"/>
        <v>9.9998474121100855E-2</v>
      </c>
      <c r="H210">
        <f t="shared" si="48"/>
        <v>1.666641235351681E-3</v>
      </c>
      <c r="J210">
        <f t="shared" si="49"/>
        <v>4.1096399839423051E-2</v>
      </c>
      <c r="K210">
        <f t="shared" si="50"/>
        <v>2.4657839903653826</v>
      </c>
      <c r="N210">
        <v>0.84120564861223102</v>
      </c>
      <c r="O210">
        <v>0.86798797607421896</v>
      </c>
      <c r="P210">
        <v>20.216999053955099</v>
      </c>
      <c r="S210">
        <f t="shared" si="51"/>
        <v>4.169123712926992E-3</v>
      </c>
      <c r="T210">
        <f t="shared" si="52"/>
        <v>9.9998474121100855E-2</v>
      </c>
      <c r="U210">
        <f t="shared" si="53"/>
        <v>1.666641235351681E-3</v>
      </c>
      <c r="W210">
        <f t="shared" si="54"/>
        <v>4.1691873296767212E-2</v>
      </c>
      <c r="X210">
        <f t="shared" si="55"/>
        <v>2.5015123978060325</v>
      </c>
    </row>
    <row r="211" spans="1:24" x14ac:dyDescent="0.3">
      <c r="A211">
        <v>0.84531522588804398</v>
      </c>
      <c r="B211">
        <v>1.2117846679687501</v>
      </c>
      <c r="C211">
        <v>20.316999435424801</v>
      </c>
      <c r="F211">
        <f t="shared" si="46"/>
        <v>4.2286701500420243E-3</v>
      </c>
      <c r="G211">
        <f t="shared" si="47"/>
        <v>0.10000038146970169</v>
      </c>
      <c r="H211">
        <f t="shared" si="48"/>
        <v>1.6666730244950282E-3</v>
      </c>
      <c r="J211">
        <f t="shared" si="49"/>
        <v>4.2286540190081524E-2</v>
      </c>
      <c r="K211">
        <f t="shared" si="50"/>
        <v>2.5371924114048916</v>
      </c>
      <c r="N211">
        <v>0.84537477232515801</v>
      </c>
      <c r="O211">
        <v>0.87206249999999996</v>
      </c>
      <c r="P211">
        <v>20.316999435424801</v>
      </c>
      <c r="S211">
        <f t="shared" si="51"/>
        <v>4.169123712926992E-3</v>
      </c>
      <c r="T211">
        <f t="shared" si="52"/>
        <v>0.10000038146970169</v>
      </c>
      <c r="U211">
        <f t="shared" si="53"/>
        <v>1.6666730244950282E-3</v>
      </c>
      <c r="W211">
        <f t="shared" si="54"/>
        <v>4.1691078090438698E-2</v>
      </c>
      <c r="X211">
        <f t="shared" si="55"/>
        <v>2.5014646854263218</v>
      </c>
    </row>
    <row r="212" spans="1:24" x14ac:dyDescent="0.3">
      <c r="A212">
        <v>0.84942480316385605</v>
      </c>
      <c r="B212">
        <v>1.2148294677734399</v>
      </c>
      <c r="C212">
        <v>20.416999816894499</v>
      </c>
      <c r="F212">
        <f t="shared" si="46"/>
        <v>4.1095772758120708E-3</v>
      </c>
      <c r="G212">
        <f t="shared" si="47"/>
        <v>0.10000038146969814</v>
      </c>
      <c r="H212">
        <f t="shared" si="48"/>
        <v>1.666673024494969E-3</v>
      </c>
      <c r="J212">
        <f t="shared" si="49"/>
        <v>4.1095615990798438E-2</v>
      </c>
      <c r="K212">
        <f t="shared" si="50"/>
        <v>2.4657369594479062</v>
      </c>
      <c r="N212">
        <v>0.849543896038085</v>
      </c>
      <c r="O212">
        <v>0.87584417724609398</v>
      </c>
      <c r="P212">
        <v>20.416999816894499</v>
      </c>
      <c r="S212">
        <f t="shared" si="51"/>
        <v>4.169123712926992E-3</v>
      </c>
      <c r="T212">
        <f t="shared" si="52"/>
        <v>0.10000038146969814</v>
      </c>
      <c r="U212">
        <f t="shared" si="53"/>
        <v>1.666673024494969E-3</v>
      </c>
      <c r="W212">
        <f t="shared" si="54"/>
        <v>4.1691078090440176E-2</v>
      </c>
      <c r="X212">
        <f t="shared" si="55"/>
        <v>2.5014646854264107</v>
      </c>
    </row>
    <row r="213" spans="1:24" x14ac:dyDescent="0.3">
      <c r="A213">
        <v>0.85365341510623705</v>
      </c>
      <c r="B213">
        <v>1.2172741699218701</v>
      </c>
      <c r="C213">
        <v>20.5170001983643</v>
      </c>
      <c r="F213">
        <f t="shared" si="46"/>
        <v>4.2286119423809998E-3</v>
      </c>
      <c r="G213">
        <f t="shared" si="47"/>
        <v>0.10000038146980117</v>
      </c>
      <c r="H213">
        <f t="shared" si="48"/>
        <v>1.6666730244966862E-3</v>
      </c>
      <c r="J213">
        <f t="shared" si="49"/>
        <v>4.2285958115649655E-2</v>
      </c>
      <c r="K213">
        <f t="shared" si="50"/>
        <v>2.537157486938979</v>
      </c>
      <c r="N213">
        <v>0.85371296154335097</v>
      </c>
      <c r="O213">
        <v>0.88023406982421903</v>
      </c>
      <c r="P213">
        <v>20.5170001983643</v>
      </c>
      <c r="S213">
        <f t="shared" si="51"/>
        <v>4.1690655052659675E-3</v>
      </c>
      <c r="T213">
        <f t="shared" si="52"/>
        <v>0.10000038146980117</v>
      </c>
      <c r="U213">
        <f t="shared" si="53"/>
        <v>1.6666730244966862E-3</v>
      </c>
      <c r="W213">
        <f t="shared" si="54"/>
        <v>4.1690496016007418E-2</v>
      </c>
      <c r="X213">
        <f t="shared" si="55"/>
        <v>2.5014297609604448</v>
      </c>
    </row>
    <row r="214" spans="1:24" x14ac:dyDescent="0.3">
      <c r="A214">
        <v>0.85776299238205</v>
      </c>
      <c r="B214">
        <v>1.22005163574219</v>
      </c>
      <c r="C214">
        <v>20.617000579833999</v>
      </c>
      <c r="F214">
        <f t="shared" si="46"/>
        <v>4.109577275812959E-3</v>
      </c>
      <c r="G214">
        <f t="shared" si="47"/>
        <v>0.10000038146969814</v>
      </c>
      <c r="H214">
        <f t="shared" si="48"/>
        <v>1.666673024494969E-3</v>
      </c>
      <c r="J214">
        <f t="shared" si="49"/>
        <v>4.109561599080732E-2</v>
      </c>
      <c r="K214">
        <f t="shared" si="50"/>
        <v>2.4657369594484391</v>
      </c>
      <c r="N214">
        <v>0.85788208525627896</v>
      </c>
      <c r="O214">
        <v>0.88404339599609405</v>
      </c>
      <c r="P214">
        <v>20.617000579833999</v>
      </c>
      <c r="S214">
        <f t="shared" si="51"/>
        <v>4.1691237129279912E-3</v>
      </c>
      <c r="T214">
        <f t="shared" si="52"/>
        <v>0.10000038146969814</v>
      </c>
      <c r="U214">
        <f t="shared" si="53"/>
        <v>1.666673024494969E-3</v>
      </c>
      <c r="W214">
        <f t="shared" si="54"/>
        <v>4.1691078090450168E-2</v>
      </c>
      <c r="X214">
        <f t="shared" si="55"/>
        <v>2.5014646854270102</v>
      </c>
    </row>
    <row r="215" spans="1:24" x14ac:dyDescent="0.3">
      <c r="A215">
        <v>0.86199166253209103</v>
      </c>
      <c r="B215">
        <v>1.2233457031249999</v>
      </c>
      <c r="C215">
        <v>20.716999053955099</v>
      </c>
      <c r="F215">
        <f t="shared" si="46"/>
        <v>4.2286701500410251E-3</v>
      </c>
      <c r="G215">
        <f t="shared" si="47"/>
        <v>9.9998474121100855E-2</v>
      </c>
      <c r="H215">
        <f t="shared" si="48"/>
        <v>1.666641235351681E-3</v>
      </c>
      <c r="J215">
        <f t="shared" si="49"/>
        <v>4.2287346754111381E-2</v>
      </c>
      <c r="K215">
        <f t="shared" si="50"/>
        <v>2.5372408052466828</v>
      </c>
      <c r="N215">
        <v>0.86205120896920595</v>
      </c>
      <c r="O215">
        <v>0.88718652343750004</v>
      </c>
      <c r="P215">
        <v>20.716999053955099</v>
      </c>
      <c r="S215">
        <f t="shared" si="51"/>
        <v>4.169123712926992E-3</v>
      </c>
      <c r="T215">
        <f t="shared" si="52"/>
        <v>9.9998474121100855E-2</v>
      </c>
      <c r="U215">
        <f t="shared" si="53"/>
        <v>1.666641235351681E-3</v>
      </c>
      <c r="W215">
        <f t="shared" si="54"/>
        <v>4.1691873296767212E-2</v>
      </c>
      <c r="X215">
        <f t="shared" si="55"/>
        <v>2.5015123978060325</v>
      </c>
    </row>
    <row r="216" spans="1:24" x14ac:dyDescent="0.3">
      <c r="A216">
        <v>0.86610112339258205</v>
      </c>
      <c r="B216">
        <v>1.22625158691406</v>
      </c>
      <c r="C216">
        <v>20.816999435424801</v>
      </c>
      <c r="F216">
        <f t="shared" si="46"/>
        <v>4.109460860491021E-3</v>
      </c>
      <c r="G216">
        <f t="shared" si="47"/>
        <v>0.10000038146970169</v>
      </c>
      <c r="H216">
        <f t="shared" si="48"/>
        <v>1.6666730244950282E-3</v>
      </c>
      <c r="J216">
        <f t="shared" si="49"/>
        <v>4.1094451842027355E-2</v>
      </c>
      <c r="K216">
        <f t="shared" si="50"/>
        <v>2.4656671105216414</v>
      </c>
      <c r="N216">
        <v>0.86622027447447203</v>
      </c>
      <c r="O216">
        <v>0.89210961914062503</v>
      </c>
      <c r="P216">
        <v>20.816999435424801</v>
      </c>
      <c r="S216">
        <f t="shared" si="51"/>
        <v>4.1690655052660786E-3</v>
      </c>
      <c r="T216">
        <f t="shared" si="52"/>
        <v>0.10000038146970169</v>
      </c>
      <c r="U216">
        <f t="shared" si="53"/>
        <v>1.6666730244950282E-3</v>
      </c>
      <c r="W216">
        <f t="shared" si="54"/>
        <v>4.1690496016049995E-2</v>
      </c>
      <c r="X216">
        <f t="shared" si="55"/>
        <v>2.5014297609630001</v>
      </c>
    </row>
    <row r="217" spans="1:24" x14ac:dyDescent="0.3">
      <c r="A217">
        <v>0.87032985175028399</v>
      </c>
      <c r="B217">
        <v>1.2287269287109399</v>
      </c>
      <c r="C217">
        <v>20.916999816894499</v>
      </c>
      <c r="F217">
        <f t="shared" si="46"/>
        <v>4.2287283577019386E-3</v>
      </c>
      <c r="G217">
        <f t="shared" si="47"/>
        <v>0.10000038146969814</v>
      </c>
      <c r="H217">
        <f t="shared" si="48"/>
        <v>1.666673024494969E-3</v>
      </c>
      <c r="J217">
        <f t="shared" si="49"/>
        <v>4.2287122264461734E-2</v>
      </c>
      <c r="K217">
        <f t="shared" si="50"/>
        <v>2.537227335867704</v>
      </c>
      <c r="N217">
        <v>0.87032985175028399</v>
      </c>
      <c r="O217">
        <v>0.89582055664062499</v>
      </c>
      <c r="P217">
        <v>20.916999816894499</v>
      </c>
      <c r="S217">
        <f t="shared" si="51"/>
        <v>4.1095772758119598E-3</v>
      </c>
      <c r="T217">
        <f t="shared" si="52"/>
        <v>0.10000038146969814</v>
      </c>
      <c r="U217">
        <f t="shared" si="53"/>
        <v>1.666673024494969E-3</v>
      </c>
      <c r="W217">
        <f t="shared" si="54"/>
        <v>4.1095615990797328E-2</v>
      </c>
      <c r="X217">
        <f t="shared" si="55"/>
        <v>2.4657369594478395</v>
      </c>
    </row>
    <row r="218" spans="1:24" x14ac:dyDescent="0.3">
      <c r="A218">
        <v>0.87443937081843603</v>
      </c>
      <c r="B218">
        <v>1.2315169677734401</v>
      </c>
      <c r="C218">
        <v>21.0170001983643</v>
      </c>
      <c r="F218">
        <f t="shared" si="46"/>
        <v>4.1095190681520455E-3</v>
      </c>
      <c r="G218">
        <f t="shared" si="47"/>
        <v>0.10000038146980117</v>
      </c>
      <c r="H218">
        <f t="shared" si="48"/>
        <v>1.6666730244966862E-3</v>
      </c>
      <c r="J218">
        <f t="shared" si="49"/>
        <v>4.1095033916376283E-2</v>
      </c>
      <c r="K218">
        <f t="shared" si="50"/>
        <v>2.4657020349825771</v>
      </c>
      <c r="N218">
        <v>0.87449897546321198</v>
      </c>
      <c r="O218">
        <v>0.89918994140624997</v>
      </c>
      <c r="P218">
        <v>21.0170001983643</v>
      </c>
      <c r="S218">
        <f t="shared" si="51"/>
        <v>4.1691237129279912E-3</v>
      </c>
      <c r="T218">
        <f t="shared" si="52"/>
        <v>0.10000038146980117</v>
      </c>
      <c r="U218">
        <f t="shared" si="53"/>
        <v>1.6666730244966862E-3</v>
      </c>
      <c r="W218">
        <f t="shared" si="54"/>
        <v>4.1691078090407216E-2</v>
      </c>
      <c r="X218">
        <f t="shared" si="55"/>
        <v>2.5014646854244327</v>
      </c>
    </row>
    <row r="219" spans="1:24" x14ac:dyDescent="0.3">
      <c r="A219">
        <v>0.87866804096847795</v>
      </c>
      <c r="B219">
        <v>1.2352410888671901</v>
      </c>
      <c r="C219">
        <v>21.117000579833999</v>
      </c>
      <c r="F219">
        <f t="shared" si="46"/>
        <v>4.2286701500419133E-3</v>
      </c>
      <c r="G219">
        <f t="shared" si="47"/>
        <v>0.10000038146969814</v>
      </c>
      <c r="H219">
        <f t="shared" si="48"/>
        <v>1.666673024494969E-3</v>
      </c>
      <c r="J219">
        <f t="shared" si="49"/>
        <v>4.2286540190081913E-2</v>
      </c>
      <c r="K219">
        <f t="shared" si="50"/>
        <v>2.5371924114049151</v>
      </c>
      <c r="N219">
        <v>0.878608436323702</v>
      </c>
      <c r="O219">
        <v>0.90333349609375002</v>
      </c>
      <c r="P219">
        <v>21.117000579833999</v>
      </c>
      <c r="S219">
        <f t="shared" si="51"/>
        <v>4.1094608604900218E-3</v>
      </c>
      <c r="T219">
        <f t="shared" si="52"/>
        <v>0.10000038146969814</v>
      </c>
      <c r="U219">
        <f t="shared" si="53"/>
        <v>1.666673024494969E-3</v>
      </c>
      <c r="W219">
        <f t="shared" si="54"/>
        <v>4.1094451842018827E-2</v>
      </c>
      <c r="X219">
        <f t="shared" si="55"/>
        <v>2.4656671105211294</v>
      </c>
    </row>
    <row r="220" spans="1:24" x14ac:dyDescent="0.3">
      <c r="A220">
        <v>0.88277756003662899</v>
      </c>
      <c r="B220">
        <v>1.2376589355468799</v>
      </c>
      <c r="C220">
        <v>21.216999053955099</v>
      </c>
      <c r="F220">
        <f t="shared" si="46"/>
        <v>4.1095190681510463E-3</v>
      </c>
      <c r="G220">
        <f t="shared" si="47"/>
        <v>9.9998474121100855E-2</v>
      </c>
      <c r="H220">
        <f t="shared" si="48"/>
        <v>1.666641235351681E-3</v>
      </c>
      <c r="J220">
        <f t="shared" si="49"/>
        <v>4.1095817753922001E-2</v>
      </c>
      <c r="K220">
        <f t="shared" si="50"/>
        <v>2.46574906523532</v>
      </c>
      <c r="N220">
        <v>0.88283710647374403</v>
      </c>
      <c r="O220">
        <v>0.90722332763671898</v>
      </c>
      <c r="P220">
        <v>21.216999053955099</v>
      </c>
      <c r="S220">
        <f t="shared" si="51"/>
        <v>4.2286701500420243E-3</v>
      </c>
      <c r="T220">
        <f t="shared" si="52"/>
        <v>9.9998474121100855E-2</v>
      </c>
      <c r="U220">
        <f t="shared" si="53"/>
        <v>1.666641235351681E-3</v>
      </c>
      <c r="W220">
        <f t="shared" si="54"/>
        <v>4.2287346754121373E-2</v>
      </c>
      <c r="X220">
        <f t="shared" si="55"/>
        <v>2.5372408052472823</v>
      </c>
    </row>
    <row r="221" spans="1:24" x14ac:dyDescent="0.3">
      <c r="A221">
        <v>0.88700623018667102</v>
      </c>
      <c r="B221">
        <v>1.24056079101563</v>
      </c>
      <c r="C221">
        <v>21.316999435424801</v>
      </c>
      <c r="F221">
        <f t="shared" si="46"/>
        <v>4.2286701500420243E-3</v>
      </c>
      <c r="G221">
        <f t="shared" si="47"/>
        <v>0.10000038146970169</v>
      </c>
      <c r="H221">
        <f t="shared" si="48"/>
        <v>1.6666730244950282E-3</v>
      </c>
      <c r="J221">
        <f t="shared" si="49"/>
        <v>4.2286540190081524E-2</v>
      </c>
      <c r="K221">
        <f t="shared" si="50"/>
        <v>2.5371924114048916</v>
      </c>
      <c r="N221">
        <v>0.88694668374955699</v>
      </c>
      <c r="O221">
        <v>0.91152117919921904</v>
      </c>
      <c r="P221">
        <v>21.316999435424801</v>
      </c>
      <c r="S221">
        <f t="shared" si="51"/>
        <v>4.109577275812959E-3</v>
      </c>
      <c r="T221">
        <f t="shared" si="52"/>
        <v>0.10000038146970169</v>
      </c>
      <c r="U221">
        <f t="shared" si="53"/>
        <v>1.6666730244950282E-3</v>
      </c>
      <c r="W221">
        <f t="shared" si="54"/>
        <v>4.1095615990805863E-2</v>
      </c>
      <c r="X221">
        <f t="shared" si="55"/>
        <v>2.4657369594483516</v>
      </c>
    </row>
    <row r="222" spans="1:24" x14ac:dyDescent="0.3">
      <c r="A222">
        <v>0.89111580746248398</v>
      </c>
      <c r="B222">
        <v>1.2434171142578101</v>
      </c>
      <c r="C222">
        <v>21.416999816894499</v>
      </c>
      <c r="F222">
        <f t="shared" si="46"/>
        <v>4.109577275812959E-3</v>
      </c>
      <c r="G222">
        <f t="shared" si="47"/>
        <v>0.10000038146969814</v>
      </c>
      <c r="H222">
        <f t="shared" si="48"/>
        <v>1.666673024494969E-3</v>
      </c>
      <c r="J222">
        <f t="shared" si="49"/>
        <v>4.109561599080732E-2</v>
      </c>
      <c r="K222">
        <f t="shared" si="50"/>
        <v>2.4657369594484391</v>
      </c>
      <c r="N222">
        <v>0.89117535389959801</v>
      </c>
      <c r="O222">
        <v>0.91539959716796904</v>
      </c>
      <c r="P222">
        <v>21.416999816894499</v>
      </c>
      <c r="S222">
        <f t="shared" si="51"/>
        <v>4.2286701500410251E-3</v>
      </c>
      <c r="T222">
        <f t="shared" si="52"/>
        <v>0.10000038146969814</v>
      </c>
      <c r="U222">
        <f t="shared" si="53"/>
        <v>1.666673024494969E-3</v>
      </c>
      <c r="W222">
        <f t="shared" si="54"/>
        <v>4.2286540190073031E-2</v>
      </c>
      <c r="X222">
        <f t="shared" si="55"/>
        <v>2.5371924114043822</v>
      </c>
    </row>
    <row r="223" spans="1:24" x14ac:dyDescent="0.3">
      <c r="A223">
        <v>0.89534441940486398</v>
      </c>
      <c r="B223">
        <v>1.2463192138671899</v>
      </c>
      <c r="C223">
        <v>21.5170001983643</v>
      </c>
      <c r="F223">
        <f t="shared" si="46"/>
        <v>4.2286119423800006E-3</v>
      </c>
      <c r="G223">
        <f t="shared" si="47"/>
        <v>0.10000038146980117</v>
      </c>
      <c r="H223">
        <f t="shared" si="48"/>
        <v>1.6666730244966862E-3</v>
      </c>
      <c r="J223">
        <f t="shared" si="49"/>
        <v>4.2285958115639663E-2</v>
      </c>
      <c r="K223">
        <f t="shared" si="50"/>
        <v>2.5371574869383795</v>
      </c>
      <c r="N223">
        <v>0.89528487296774995</v>
      </c>
      <c r="O223">
        <v>0.91903643798828105</v>
      </c>
      <c r="P223">
        <v>21.5170001983643</v>
      </c>
      <c r="S223">
        <f t="shared" si="51"/>
        <v>4.1095190681519345E-3</v>
      </c>
      <c r="T223">
        <f t="shared" si="52"/>
        <v>0.10000038146980117</v>
      </c>
      <c r="U223">
        <f t="shared" si="53"/>
        <v>1.6666730244966862E-3</v>
      </c>
      <c r="W223">
        <f t="shared" si="54"/>
        <v>4.1095033916375173E-2</v>
      </c>
      <c r="X223">
        <f t="shared" si="55"/>
        <v>2.4657020349825105</v>
      </c>
    </row>
    <row r="224" spans="1:24" x14ac:dyDescent="0.3">
      <c r="A224">
        <v>0.89945399668067705</v>
      </c>
      <c r="B224">
        <v>1.24926489257813</v>
      </c>
      <c r="C224">
        <v>21.617000579833999</v>
      </c>
      <c r="F224">
        <f t="shared" si="46"/>
        <v>4.10957727581307E-3</v>
      </c>
      <c r="G224">
        <f t="shared" si="47"/>
        <v>0.10000038146969814</v>
      </c>
      <c r="H224">
        <f t="shared" si="48"/>
        <v>1.666673024494969E-3</v>
      </c>
      <c r="J224">
        <f t="shared" si="49"/>
        <v>4.109561599080843E-2</v>
      </c>
      <c r="K224">
        <f t="shared" si="50"/>
        <v>2.4657369594485057</v>
      </c>
      <c r="N224">
        <v>0.89951354311779097</v>
      </c>
      <c r="O224">
        <v>0.92262689208984405</v>
      </c>
      <c r="P224">
        <v>21.617000579833999</v>
      </c>
      <c r="S224">
        <f t="shared" si="51"/>
        <v>4.2286701500410251E-3</v>
      </c>
      <c r="T224">
        <f t="shared" si="52"/>
        <v>0.10000038146969814</v>
      </c>
      <c r="U224">
        <f t="shared" si="53"/>
        <v>1.666673024494969E-3</v>
      </c>
      <c r="W224">
        <f t="shared" si="54"/>
        <v>4.2286540190073031E-2</v>
      </c>
      <c r="X224">
        <f t="shared" si="55"/>
        <v>2.5371924114043822</v>
      </c>
    </row>
    <row r="225" spans="1:24" x14ac:dyDescent="0.3">
      <c r="A225">
        <v>0.90368266683071896</v>
      </c>
      <c r="B225">
        <v>1.2522729492187501</v>
      </c>
      <c r="C225">
        <v>21.716999053955099</v>
      </c>
      <c r="F225">
        <f t="shared" si="46"/>
        <v>4.2286701500419133E-3</v>
      </c>
      <c r="G225">
        <f t="shared" si="47"/>
        <v>9.9998474121100855E-2</v>
      </c>
      <c r="H225">
        <f t="shared" si="48"/>
        <v>1.666641235351681E-3</v>
      </c>
      <c r="J225">
        <f t="shared" si="49"/>
        <v>4.2287346754120263E-2</v>
      </c>
      <c r="K225">
        <f t="shared" si="50"/>
        <v>2.5372408052472157</v>
      </c>
      <c r="N225">
        <v>0.90368266683071896</v>
      </c>
      <c r="O225">
        <v>0.92683074951171895</v>
      </c>
      <c r="P225">
        <v>21.716999053955099</v>
      </c>
      <c r="S225">
        <f t="shared" si="51"/>
        <v>4.1691237129279912E-3</v>
      </c>
      <c r="T225">
        <f t="shared" si="52"/>
        <v>9.9998474121100855E-2</v>
      </c>
      <c r="U225">
        <f t="shared" si="53"/>
        <v>1.666641235351681E-3</v>
      </c>
      <c r="W225">
        <f t="shared" si="54"/>
        <v>4.1691873296777204E-2</v>
      </c>
      <c r="X225">
        <f t="shared" si="55"/>
        <v>2.501512397806632</v>
      </c>
    </row>
    <row r="226" spans="1:24" x14ac:dyDescent="0.3">
      <c r="A226">
        <v>0.90779218589887001</v>
      </c>
      <c r="B226">
        <v>1.2554177246093701</v>
      </c>
      <c r="C226">
        <v>21.816999435424801</v>
      </c>
      <c r="F226">
        <f t="shared" si="46"/>
        <v>4.1095190681510463E-3</v>
      </c>
      <c r="G226">
        <f t="shared" si="47"/>
        <v>0.10000038146970169</v>
      </c>
      <c r="H226">
        <f t="shared" si="48"/>
        <v>1.6666730244950282E-3</v>
      </c>
      <c r="J226">
        <f t="shared" si="49"/>
        <v>4.1095033916407168E-2</v>
      </c>
      <c r="K226">
        <f t="shared" si="50"/>
        <v>2.4657020349844303</v>
      </c>
      <c r="N226">
        <v>0.90791127877309896</v>
      </c>
      <c r="O226">
        <v>0.93062945556640597</v>
      </c>
      <c r="P226">
        <v>21.816999435424801</v>
      </c>
      <c r="S226">
        <f t="shared" si="51"/>
        <v>4.2286119423800006E-3</v>
      </c>
      <c r="T226">
        <f t="shared" si="52"/>
        <v>0.10000038146970169</v>
      </c>
      <c r="U226">
        <f t="shared" si="53"/>
        <v>1.6666730244950282E-3</v>
      </c>
      <c r="W226">
        <f t="shared" si="54"/>
        <v>4.2285958115681727E-2</v>
      </c>
      <c r="X226">
        <f t="shared" si="55"/>
        <v>2.5371574869409033</v>
      </c>
    </row>
    <row r="227" spans="1:24" x14ac:dyDescent="0.3">
      <c r="A227">
        <v>0.911961309611797</v>
      </c>
      <c r="B227">
        <v>1.2585518798828099</v>
      </c>
      <c r="C227">
        <v>21.916999816894499</v>
      </c>
      <c r="F227">
        <f t="shared" si="46"/>
        <v>4.169123712926992E-3</v>
      </c>
      <c r="G227">
        <f t="shared" si="47"/>
        <v>0.10000038146969814</v>
      </c>
      <c r="H227">
        <f t="shared" si="48"/>
        <v>1.666673024494969E-3</v>
      </c>
      <c r="J227">
        <f t="shared" si="49"/>
        <v>4.1691078090440176E-2</v>
      </c>
      <c r="K227">
        <f t="shared" si="50"/>
        <v>2.5014646854264107</v>
      </c>
      <c r="N227">
        <v>0.91202085604891203</v>
      </c>
      <c r="O227">
        <v>0.93490399169921901</v>
      </c>
      <c r="P227">
        <v>21.916999816894499</v>
      </c>
      <c r="S227">
        <f t="shared" si="51"/>
        <v>4.10957727581307E-3</v>
      </c>
      <c r="T227">
        <f t="shared" si="52"/>
        <v>0.10000038146969814</v>
      </c>
      <c r="U227">
        <f t="shared" si="53"/>
        <v>1.666673024494969E-3</v>
      </c>
      <c r="W227">
        <f t="shared" si="54"/>
        <v>4.109561599080843E-2</v>
      </c>
      <c r="X227">
        <f t="shared" si="55"/>
        <v>2.4657369594485057</v>
      </c>
    </row>
    <row r="228" spans="1:24" x14ac:dyDescent="0.3">
      <c r="A228">
        <v>0.91607082867994905</v>
      </c>
      <c r="B228">
        <v>1.26098498535156</v>
      </c>
      <c r="C228">
        <v>22.0170001983643</v>
      </c>
      <c r="F228">
        <f t="shared" si="46"/>
        <v>4.1095190681520455E-3</v>
      </c>
      <c r="G228">
        <f t="shared" si="47"/>
        <v>0.10000038146980117</v>
      </c>
      <c r="H228">
        <f t="shared" si="48"/>
        <v>1.6666730244966862E-3</v>
      </c>
      <c r="J228">
        <f t="shared" si="49"/>
        <v>4.1095033916376283E-2</v>
      </c>
      <c r="K228">
        <f t="shared" si="50"/>
        <v>2.4657020349825771</v>
      </c>
      <c r="N228">
        <v>0.91624952619895295</v>
      </c>
      <c r="O228">
        <v>0.93912371826171903</v>
      </c>
      <c r="P228">
        <v>22.0170001983643</v>
      </c>
      <c r="S228">
        <f t="shared" si="51"/>
        <v>4.2286701500409141E-3</v>
      </c>
      <c r="T228">
        <f t="shared" si="52"/>
        <v>0.10000038146980117</v>
      </c>
      <c r="U228">
        <f t="shared" si="53"/>
        <v>1.6666730244966862E-3</v>
      </c>
      <c r="W228">
        <f t="shared" si="54"/>
        <v>4.2286540190028359E-2</v>
      </c>
      <c r="X228">
        <f t="shared" si="55"/>
        <v>2.5371924114017013</v>
      </c>
    </row>
    <row r="229" spans="1:24" x14ac:dyDescent="0.3">
      <c r="A229">
        <v>0.92029955703765198</v>
      </c>
      <c r="B229">
        <v>1.2638261718749999</v>
      </c>
      <c r="C229">
        <v>22.117000579833999</v>
      </c>
      <c r="F229">
        <f t="shared" si="46"/>
        <v>4.2287283577029378E-3</v>
      </c>
      <c r="G229">
        <f t="shared" si="47"/>
        <v>0.10000038146969814</v>
      </c>
      <c r="H229">
        <f t="shared" si="48"/>
        <v>1.666673024494969E-3</v>
      </c>
      <c r="J229">
        <f t="shared" si="49"/>
        <v>4.2287122264471726E-2</v>
      </c>
      <c r="K229">
        <f t="shared" si="50"/>
        <v>2.5372273358683035</v>
      </c>
      <c r="N229">
        <v>0.92029955703765198</v>
      </c>
      <c r="O229">
        <v>0.942477233886719</v>
      </c>
      <c r="P229">
        <v>22.117000579833999</v>
      </c>
      <c r="S229">
        <f t="shared" si="51"/>
        <v>4.0500308386990369E-3</v>
      </c>
      <c r="T229">
        <f t="shared" si="52"/>
        <v>0.10000038146969814</v>
      </c>
      <c r="U229">
        <f t="shared" si="53"/>
        <v>1.666673024494969E-3</v>
      </c>
      <c r="W229">
        <f t="shared" si="54"/>
        <v>4.0500153891175575E-2</v>
      </c>
      <c r="X229">
        <f t="shared" si="55"/>
        <v>2.4300092334705345</v>
      </c>
    </row>
    <row r="230" spans="1:24" x14ac:dyDescent="0.3">
      <c r="A230">
        <v>0.92446856433525704</v>
      </c>
      <c r="B230">
        <v>1.26687573242188</v>
      </c>
      <c r="C230">
        <v>22.216999053955099</v>
      </c>
      <c r="F230">
        <f t="shared" si="46"/>
        <v>4.1690072976050541E-3</v>
      </c>
      <c r="G230">
        <f t="shared" si="47"/>
        <v>9.9998474121100855E-2</v>
      </c>
      <c r="H230">
        <f t="shared" si="48"/>
        <v>1.666641235351681E-3</v>
      </c>
      <c r="J230">
        <f t="shared" si="49"/>
        <v>4.1690709125783994E-2</v>
      </c>
      <c r="K230">
        <f t="shared" si="50"/>
        <v>2.5014425475470397</v>
      </c>
      <c r="N230">
        <v>0.92452816898003198</v>
      </c>
      <c r="O230">
        <v>0.94628009033203098</v>
      </c>
      <c r="P230">
        <v>22.216999053955099</v>
      </c>
      <c r="S230">
        <f t="shared" si="51"/>
        <v>4.2286119423800006E-3</v>
      </c>
      <c r="T230">
        <f t="shared" si="52"/>
        <v>9.9998474121100855E-2</v>
      </c>
      <c r="U230">
        <f t="shared" si="53"/>
        <v>1.666641235351681E-3</v>
      </c>
      <c r="W230">
        <f t="shared" si="54"/>
        <v>4.2286764668619213E-2</v>
      </c>
      <c r="X230">
        <f t="shared" si="55"/>
        <v>2.5372058801171526</v>
      </c>
    </row>
    <row r="231" spans="1:24" x14ac:dyDescent="0.3">
      <c r="A231">
        <v>0.92863768804818403</v>
      </c>
      <c r="B231">
        <v>1.2697314453124999</v>
      </c>
      <c r="C231">
        <v>22.316999435424801</v>
      </c>
      <c r="F231">
        <f t="shared" si="46"/>
        <v>4.169123712926992E-3</v>
      </c>
      <c r="G231">
        <f t="shared" si="47"/>
        <v>0.10000038146970169</v>
      </c>
      <c r="H231">
        <f t="shared" si="48"/>
        <v>1.6666730244950282E-3</v>
      </c>
      <c r="J231">
        <f t="shared" si="49"/>
        <v>4.1691078090438698E-2</v>
      </c>
      <c r="K231">
        <f t="shared" si="50"/>
        <v>2.5014646854263218</v>
      </c>
      <c r="N231">
        <v>0.92863768804818403</v>
      </c>
      <c r="O231">
        <v>0.95042443847656299</v>
      </c>
      <c r="P231">
        <v>22.316999435424801</v>
      </c>
      <c r="S231">
        <f t="shared" si="51"/>
        <v>4.1095190681520455E-3</v>
      </c>
      <c r="T231">
        <f t="shared" si="52"/>
        <v>0.10000038146970169</v>
      </c>
      <c r="U231">
        <f t="shared" si="53"/>
        <v>1.6666730244950282E-3</v>
      </c>
      <c r="W231">
        <f t="shared" si="54"/>
        <v>4.109503391641716E-2</v>
      </c>
      <c r="X231">
        <f t="shared" si="55"/>
        <v>2.4657020349850298</v>
      </c>
    </row>
    <row r="232" spans="1:24" x14ac:dyDescent="0.3">
      <c r="A232">
        <v>0.93274726532399699</v>
      </c>
      <c r="B232">
        <v>1.2728295898437501</v>
      </c>
      <c r="C232">
        <v>22.416999816894499</v>
      </c>
      <c r="F232">
        <f t="shared" si="46"/>
        <v>4.109577275812959E-3</v>
      </c>
      <c r="G232">
        <f t="shared" si="47"/>
        <v>0.10000038146969814</v>
      </c>
      <c r="H232">
        <f t="shared" si="48"/>
        <v>1.666673024494969E-3</v>
      </c>
      <c r="J232">
        <f t="shared" si="49"/>
        <v>4.109561599080732E-2</v>
      </c>
      <c r="K232">
        <f t="shared" si="50"/>
        <v>2.4657369594484391</v>
      </c>
      <c r="N232">
        <v>0.932925962843001</v>
      </c>
      <c r="O232">
        <v>0.95415820312499999</v>
      </c>
      <c r="P232">
        <v>22.416999816894499</v>
      </c>
      <c r="S232">
        <f t="shared" si="51"/>
        <v>4.2882747948169708E-3</v>
      </c>
      <c r="T232">
        <f t="shared" si="52"/>
        <v>0.10000038146969814</v>
      </c>
      <c r="U232">
        <f t="shared" si="53"/>
        <v>1.666673024494969E-3</v>
      </c>
      <c r="W232">
        <f t="shared" si="54"/>
        <v>4.2882584364104581E-2</v>
      </c>
      <c r="X232">
        <f t="shared" si="55"/>
        <v>2.5729550618462746</v>
      </c>
    </row>
    <row r="233" spans="1:24" x14ac:dyDescent="0.3">
      <c r="A233">
        <v>0.93691633082926296</v>
      </c>
      <c r="B233">
        <v>1.2758051757812501</v>
      </c>
      <c r="C233">
        <v>22.5170001983643</v>
      </c>
      <c r="F233">
        <f t="shared" si="46"/>
        <v>4.1690655052659675E-3</v>
      </c>
      <c r="G233">
        <f t="shared" si="47"/>
        <v>0.10000038146980117</v>
      </c>
      <c r="H233">
        <f t="shared" si="48"/>
        <v>1.6666730244966862E-3</v>
      </c>
      <c r="J233">
        <f t="shared" si="49"/>
        <v>4.1690496016007418E-2</v>
      </c>
      <c r="K233">
        <f t="shared" si="50"/>
        <v>2.5014297609604448</v>
      </c>
      <c r="N233">
        <v>0.93697587726637699</v>
      </c>
      <c r="O233">
        <v>0.958140502929688</v>
      </c>
      <c r="P233">
        <v>22.5170001983643</v>
      </c>
      <c r="S233">
        <f t="shared" si="51"/>
        <v>4.0499144233759887E-3</v>
      </c>
      <c r="T233">
        <f t="shared" si="52"/>
        <v>0.10000038146980117</v>
      </c>
      <c r="U233">
        <f t="shared" si="53"/>
        <v>1.6666730244966862E-3</v>
      </c>
      <c r="W233">
        <f t="shared" si="54"/>
        <v>4.0498989742344241E-2</v>
      </c>
      <c r="X233">
        <f t="shared" si="55"/>
        <v>2.4299393845406545</v>
      </c>
    </row>
    <row r="234" spans="1:24" x14ac:dyDescent="0.3">
      <c r="A234">
        <v>0.94108545454218995</v>
      </c>
      <c r="B234">
        <v>1.2785474853515599</v>
      </c>
      <c r="C234">
        <v>22.617000579833999</v>
      </c>
      <c r="F234">
        <f t="shared" si="46"/>
        <v>4.169123712926992E-3</v>
      </c>
      <c r="G234">
        <f t="shared" si="47"/>
        <v>0.10000038146969814</v>
      </c>
      <c r="H234">
        <f t="shared" si="48"/>
        <v>1.666673024494969E-3</v>
      </c>
      <c r="J234">
        <f t="shared" si="49"/>
        <v>4.1691078090440176E-2</v>
      </c>
      <c r="K234">
        <f t="shared" si="50"/>
        <v>2.5014646854264107</v>
      </c>
      <c r="N234">
        <v>0.94126415206119396</v>
      </c>
      <c r="O234">
        <v>0.96190435791015605</v>
      </c>
      <c r="P234">
        <v>22.617000579833999</v>
      </c>
      <c r="S234">
        <f t="shared" si="51"/>
        <v>4.2882747948169708E-3</v>
      </c>
      <c r="T234">
        <f t="shared" si="52"/>
        <v>0.10000038146969814</v>
      </c>
      <c r="U234">
        <f t="shared" si="53"/>
        <v>1.666673024494969E-3</v>
      </c>
      <c r="W234">
        <f t="shared" si="54"/>
        <v>4.2882584364104581E-2</v>
      </c>
      <c r="X234">
        <f t="shared" si="55"/>
        <v>2.5729550618462746</v>
      </c>
    </row>
    <row r="235" spans="1:24" x14ac:dyDescent="0.3">
      <c r="A235">
        <v>0.94525457825511705</v>
      </c>
      <c r="B235">
        <v>1.28176049804688</v>
      </c>
      <c r="C235">
        <v>22.716999053955099</v>
      </c>
      <c r="F235">
        <f t="shared" si="46"/>
        <v>4.169123712927103E-3</v>
      </c>
      <c r="G235">
        <f t="shared" si="47"/>
        <v>9.9998474121100855E-2</v>
      </c>
      <c r="H235">
        <f t="shared" si="48"/>
        <v>1.666641235351681E-3</v>
      </c>
      <c r="J235">
        <f t="shared" si="49"/>
        <v>4.1691873296768323E-2</v>
      </c>
      <c r="K235">
        <f t="shared" si="50"/>
        <v>2.5015123978060991</v>
      </c>
      <c r="N235">
        <v>0.945373671129346</v>
      </c>
      <c r="O235">
        <v>0.96538739013671904</v>
      </c>
      <c r="P235">
        <v>22.716999053955099</v>
      </c>
      <c r="S235">
        <f t="shared" si="51"/>
        <v>4.1095190681520455E-3</v>
      </c>
      <c r="T235">
        <f t="shared" si="52"/>
        <v>9.9998474121100855E-2</v>
      </c>
      <c r="U235">
        <f t="shared" si="53"/>
        <v>1.666641235351681E-3</v>
      </c>
      <c r="W235">
        <f t="shared" si="54"/>
        <v>4.1095817753931993E-2</v>
      </c>
      <c r="X235">
        <f t="shared" si="55"/>
        <v>2.4657490652359195</v>
      </c>
    </row>
    <row r="236" spans="1:24" x14ac:dyDescent="0.3">
      <c r="A236">
        <v>0.94942364376038302</v>
      </c>
      <c r="B236">
        <v>1.28481567382813</v>
      </c>
      <c r="C236">
        <v>22.816999435424801</v>
      </c>
      <c r="F236">
        <f t="shared" si="46"/>
        <v>4.1690655052659675E-3</v>
      </c>
      <c r="G236">
        <f t="shared" si="47"/>
        <v>0.10000038146970169</v>
      </c>
      <c r="H236">
        <f t="shared" si="48"/>
        <v>1.6666730244950282E-3</v>
      </c>
      <c r="J236">
        <f t="shared" si="49"/>
        <v>4.1690496016048885E-2</v>
      </c>
      <c r="K236">
        <f t="shared" si="50"/>
        <v>2.5014297609629335</v>
      </c>
      <c r="N236">
        <v>0.94954273663461197</v>
      </c>
      <c r="O236">
        <v>0.96982055664062505</v>
      </c>
      <c r="P236">
        <v>22.816999435424801</v>
      </c>
      <c r="S236">
        <f t="shared" si="51"/>
        <v>4.1690655052659675E-3</v>
      </c>
      <c r="T236">
        <f t="shared" si="52"/>
        <v>0.10000038146970169</v>
      </c>
      <c r="U236">
        <f t="shared" si="53"/>
        <v>1.6666730244950282E-3</v>
      </c>
      <c r="W236">
        <f t="shared" si="54"/>
        <v>4.1690496016048885E-2</v>
      </c>
      <c r="X236">
        <f t="shared" si="55"/>
        <v>2.5014297609629335</v>
      </c>
    </row>
    <row r="237" spans="1:24" x14ac:dyDescent="0.3">
      <c r="A237">
        <v>0.95359276747331001</v>
      </c>
      <c r="B237">
        <v>1.2878055419921901</v>
      </c>
      <c r="C237">
        <v>22.916999816894499</v>
      </c>
      <c r="F237">
        <f t="shared" si="46"/>
        <v>4.169123712926992E-3</v>
      </c>
      <c r="G237">
        <f t="shared" si="47"/>
        <v>0.10000038146969814</v>
      </c>
      <c r="H237">
        <f t="shared" si="48"/>
        <v>1.666673024494969E-3</v>
      </c>
      <c r="J237">
        <f t="shared" si="49"/>
        <v>4.1691078090440176E-2</v>
      </c>
      <c r="K237">
        <f t="shared" si="50"/>
        <v>2.5014646854264107</v>
      </c>
      <c r="N237">
        <v>0.95371186034753896</v>
      </c>
      <c r="O237">
        <v>0.97312811279296896</v>
      </c>
      <c r="P237">
        <v>22.916999816894499</v>
      </c>
      <c r="S237">
        <f t="shared" si="51"/>
        <v>4.169123712926992E-3</v>
      </c>
      <c r="T237">
        <f t="shared" si="52"/>
        <v>0.10000038146969814</v>
      </c>
      <c r="U237">
        <f t="shared" si="53"/>
        <v>1.666673024494969E-3</v>
      </c>
      <c r="W237">
        <f t="shared" si="54"/>
        <v>4.1691078090440176E-2</v>
      </c>
      <c r="X237">
        <f t="shared" si="55"/>
        <v>2.5014646854264107</v>
      </c>
    </row>
    <row r="238" spans="1:24" x14ac:dyDescent="0.3">
      <c r="A238">
        <v>0.957761891186237</v>
      </c>
      <c r="B238">
        <v>1.29041101074219</v>
      </c>
      <c r="C238">
        <v>23.0170001983643</v>
      </c>
      <c r="F238">
        <f t="shared" si="46"/>
        <v>4.169123712926992E-3</v>
      </c>
      <c r="G238">
        <f t="shared" si="47"/>
        <v>0.10000038146980117</v>
      </c>
      <c r="H238">
        <f t="shared" si="48"/>
        <v>1.6666730244966862E-3</v>
      </c>
      <c r="J238">
        <f t="shared" si="49"/>
        <v>4.1691078090397224E-2</v>
      </c>
      <c r="K238">
        <f t="shared" si="50"/>
        <v>2.5014646854238336</v>
      </c>
      <c r="N238">
        <v>0.95788098406046596</v>
      </c>
      <c r="O238">
        <v>0.97702978515625005</v>
      </c>
      <c r="P238">
        <v>23.0170001983643</v>
      </c>
      <c r="S238">
        <f t="shared" si="51"/>
        <v>4.169123712926992E-3</v>
      </c>
      <c r="T238">
        <f t="shared" si="52"/>
        <v>0.10000038146980117</v>
      </c>
      <c r="U238">
        <f t="shared" si="53"/>
        <v>1.6666730244966862E-3</v>
      </c>
      <c r="W238">
        <f t="shared" si="54"/>
        <v>4.1691078090397224E-2</v>
      </c>
      <c r="X238">
        <f t="shared" si="55"/>
        <v>2.5014646854238336</v>
      </c>
    </row>
    <row r="239" spans="1:24" x14ac:dyDescent="0.3">
      <c r="A239">
        <v>0.96193101489916399</v>
      </c>
      <c r="B239">
        <v>1.29298669433594</v>
      </c>
      <c r="C239">
        <v>23.117000579833999</v>
      </c>
      <c r="F239">
        <f t="shared" si="46"/>
        <v>4.169123712926992E-3</v>
      </c>
      <c r="G239">
        <f t="shared" si="47"/>
        <v>0.10000038146969814</v>
      </c>
      <c r="H239">
        <f t="shared" si="48"/>
        <v>1.666673024494969E-3</v>
      </c>
      <c r="J239">
        <f t="shared" si="49"/>
        <v>4.1691078090440176E-2</v>
      </c>
      <c r="K239">
        <f t="shared" si="50"/>
        <v>2.5014646854264107</v>
      </c>
      <c r="N239">
        <v>0.96199056133627903</v>
      </c>
      <c r="O239">
        <v>0.98078472900390601</v>
      </c>
      <c r="P239">
        <v>23.117000579833999</v>
      </c>
      <c r="S239">
        <f t="shared" si="51"/>
        <v>4.10957727581307E-3</v>
      </c>
      <c r="T239">
        <f t="shared" si="52"/>
        <v>0.10000038146969814</v>
      </c>
      <c r="U239">
        <f t="shared" si="53"/>
        <v>1.666673024494969E-3</v>
      </c>
      <c r="W239">
        <f t="shared" si="54"/>
        <v>4.109561599080843E-2</v>
      </c>
      <c r="X239">
        <f t="shared" si="55"/>
        <v>2.4657369594485057</v>
      </c>
    </row>
    <row r="240" spans="1:24" x14ac:dyDescent="0.3">
      <c r="A240">
        <v>0.96610002219677005</v>
      </c>
      <c r="B240">
        <v>1.29579797363281</v>
      </c>
      <c r="C240">
        <v>23.216999053955099</v>
      </c>
      <c r="F240">
        <f t="shared" si="46"/>
        <v>4.1690072976060533E-3</v>
      </c>
      <c r="G240">
        <f t="shared" si="47"/>
        <v>9.9998474121100855E-2</v>
      </c>
      <c r="H240">
        <f t="shared" si="48"/>
        <v>1.666641235351681E-3</v>
      </c>
      <c r="J240">
        <f t="shared" si="49"/>
        <v>4.1690709125793986E-2</v>
      </c>
      <c r="K240">
        <f t="shared" si="50"/>
        <v>2.5014425475476392</v>
      </c>
      <c r="N240">
        <v>0.96621917327866003</v>
      </c>
      <c r="O240">
        <v>0.98442596435546903</v>
      </c>
      <c r="P240">
        <v>23.216999053955099</v>
      </c>
      <c r="S240">
        <f t="shared" si="51"/>
        <v>4.2286119423809998E-3</v>
      </c>
      <c r="T240">
        <f t="shared" si="52"/>
        <v>9.9998474121100855E-2</v>
      </c>
      <c r="U240">
        <f t="shared" si="53"/>
        <v>1.666641235351681E-3</v>
      </c>
      <c r="W240">
        <f t="shared" si="54"/>
        <v>4.2286764668629205E-2</v>
      </c>
      <c r="X240">
        <f t="shared" si="55"/>
        <v>2.5372058801177522</v>
      </c>
    </row>
    <row r="241" spans="1:24" x14ac:dyDescent="0.3">
      <c r="A241">
        <v>0.97026914590969704</v>
      </c>
      <c r="B241">
        <v>1.29888208007813</v>
      </c>
      <c r="C241">
        <v>23.316999435424801</v>
      </c>
      <c r="F241">
        <f t="shared" si="46"/>
        <v>4.169123712926992E-3</v>
      </c>
      <c r="G241">
        <f t="shared" si="47"/>
        <v>0.10000038146970169</v>
      </c>
      <c r="H241">
        <f t="shared" si="48"/>
        <v>1.6666730244950282E-3</v>
      </c>
      <c r="J241">
        <f t="shared" si="49"/>
        <v>4.1691078090438698E-2</v>
      </c>
      <c r="K241">
        <f t="shared" si="50"/>
        <v>2.5014646854263218</v>
      </c>
      <c r="N241">
        <v>0.97032875055447199</v>
      </c>
      <c r="O241">
        <v>0.98824304199218704</v>
      </c>
      <c r="P241">
        <v>23.316999435424801</v>
      </c>
      <c r="S241">
        <f t="shared" si="51"/>
        <v>4.1095772758119598E-3</v>
      </c>
      <c r="T241">
        <f t="shared" si="52"/>
        <v>0.10000038146970169</v>
      </c>
      <c r="U241">
        <f t="shared" si="53"/>
        <v>1.6666730244950282E-3</v>
      </c>
      <c r="W241">
        <f t="shared" si="54"/>
        <v>4.1095615990795871E-2</v>
      </c>
      <c r="X241">
        <f t="shared" si="55"/>
        <v>2.4657369594477521</v>
      </c>
    </row>
    <row r="242" spans="1:24" x14ac:dyDescent="0.3">
      <c r="A242">
        <v>0.97443826962262403</v>
      </c>
      <c r="B242">
        <v>1.30210717773438</v>
      </c>
      <c r="C242">
        <v>23.416999816894499</v>
      </c>
      <c r="F242">
        <f t="shared" si="46"/>
        <v>4.169123712926992E-3</v>
      </c>
      <c r="G242">
        <f t="shared" si="47"/>
        <v>0.10000038146969814</v>
      </c>
      <c r="H242">
        <f t="shared" si="48"/>
        <v>1.666673024494969E-3</v>
      </c>
      <c r="J242">
        <f t="shared" si="49"/>
        <v>4.1691078090440176E-2</v>
      </c>
      <c r="K242">
        <f t="shared" si="50"/>
        <v>2.5014646854264107</v>
      </c>
      <c r="N242">
        <v>0.97449787426739898</v>
      </c>
      <c r="O242">
        <v>0.99233215332031299</v>
      </c>
      <c r="P242">
        <v>23.416999816894499</v>
      </c>
      <c r="S242">
        <f t="shared" si="51"/>
        <v>4.169123712926992E-3</v>
      </c>
      <c r="T242">
        <f t="shared" si="52"/>
        <v>0.10000038146969814</v>
      </c>
      <c r="U242">
        <f t="shared" si="53"/>
        <v>1.666673024494969E-3</v>
      </c>
      <c r="W242">
        <f t="shared" si="54"/>
        <v>4.1691078090440176E-2</v>
      </c>
      <c r="X242">
        <f t="shared" si="55"/>
        <v>2.5014646854264107</v>
      </c>
    </row>
    <row r="243" spans="1:24" x14ac:dyDescent="0.3">
      <c r="A243">
        <v>0.97860733512789</v>
      </c>
      <c r="B243">
        <v>1.3054608154296901</v>
      </c>
      <c r="C243">
        <v>23.5170001983643</v>
      </c>
      <c r="F243">
        <f t="shared" si="46"/>
        <v>4.1690655052659675E-3</v>
      </c>
      <c r="G243">
        <f t="shared" si="47"/>
        <v>0.10000038146980117</v>
      </c>
      <c r="H243">
        <f t="shared" si="48"/>
        <v>1.6666730244966862E-3</v>
      </c>
      <c r="J243">
        <f t="shared" si="49"/>
        <v>4.1690496016007418E-2</v>
      </c>
      <c r="K243">
        <f t="shared" si="50"/>
        <v>2.5014297609604448</v>
      </c>
      <c r="N243">
        <v>0.97866693977266594</v>
      </c>
      <c r="O243">
        <v>0.99646997070312504</v>
      </c>
      <c r="P243">
        <v>23.5170001983643</v>
      </c>
      <c r="S243">
        <f t="shared" si="51"/>
        <v>4.1690655052669667E-3</v>
      </c>
      <c r="T243">
        <f t="shared" si="52"/>
        <v>0.10000038146980117</v>
      </c>
      <c r="U243">
        <f t="shared" si="53"/>
        <v>1.6666730244966862E-3</v>
      </c>
      <c r="W243">
        <f t="shared" si="54"/>
        <v>4.169049601601741E-2</v>
      </c>
      <c r="X243">
        <f t="shared" si="55"/>
        <v>2.5014297609610443</v>
      </c>
    </row>
    <row r="244" spans="1:24" x14ac:dyDescent="0.3">
      <c r="A244">
        <v>0.98277651704847802</v>
      </c>
      <c r="B244">
        <v>1.30882470703125</v>
      </c>
      <c r="C244">
        <v>23.617000579833999</v>
      </c>
      <c r="F244">
        <f t="shared" si="46"/>
        <v>4.1691819205880165E-3</v>
      </c>
      <c r="G244">
        <f t="shared" si="47"/>
        <v>0.10000038146969814</v>
      </c>
      <c r="H244">
        <f t="shared" si="48"/>
        <v>1.666673024494969E-3</v>
      </c>
      <c r="J244">
        <f t="shared" si="49"/>
        <v>4.1691660164829981E-2</v>
      </c>
      <c r="K244">
        <f t="shared" si="50"/>
        <v>2.501499609889799</v>
      </c>
      <c r="N244">
        <v>0.98283600527793202</v>
      </c>
      <c r="O244">
        <v>0.99961474609375001</v>
      </c>
      <c r="P244">
        <v>23.617000579833999</v>
      </c>
      <c r="S244">
        <f t="shared" si="51"/>
        <v>4.1690655052660786E-3</v>
      </c>
      <c r="T244">
        <f t="shared" si="52"/>
        <v>0.10000038146969814</v>
      </c>
      <c r="U244">
        <f t="shared" si="53"/>
        <v>1.666673024494969E-3</v>
      </c>
      <c r="W244">
        <f t="shared" si="54"/>
        <v>4.169049601605148E-2</v>
      </c>
      <c r="X244">
        <f t="shared" si="55"/>
        <v>2.5014297609630889</v>
      </c>
    </row>
    <row r="245" spans="1:24" x14ac:dyDescent="0.3">
      <c r="A245">
        <v>0.98694558255374398</v>
      </c>
      <c r="B245">
        <v>1.31209191894531</v>
      </c>
      <c r="C245">
        <v>23.716999053955099</v>
      </c>
      <c r="F245">
        <f t="shared" si="46"/>
        <v>4.1690655052659675E-3</v>
      </c>
      <c r="G245">
        <f t="shared" si="47"/>
        <v>9.9998474121100855E-2</v>
      </c>
      <c r="H245">
        <f t="shared" si="48"/>
        <v>1.666641235351681E-3</v>
      </c>
      <c r="J245">
        <f t="shared" si="49"/>
        <v>4.1691291211275051E-2</v>
      </c>
      <c r="K245">
        <f t="shared" si="50"/>
        <v>2.5014774726765028</v>
      </c>
      <c r="N245">
        <v>0.98700507078319799</v>
      </c>
      <c r="O245">
        <v>1.0040106811523399</v>
      </c>
      <c r="P245">
        <v>23.716999053955099</v>
      </c>
      <c r="S245">
        <f t="shared" si="51"/>
        <v>4.1690655052659675E-3</v>
      </c>
      <c r="T245">
        <f t="shared" si="52"/>
        <v>9.9998474121100855E-2</v>
      </c>
      <c r="U245">
        <f t="shared" si="53"/>
        <v>1.666641235351681E-3</v>
      </c>
      <c r="W245">
        <f t="shared" si="54"/>
        <v>4.1691291211275051E-2</v>
      </c>
      <c r="X245">
        <f t="shared" si="55"/>
        <v>2.5014774726765028</v>
      </c>
    </row>
    <row r="246" spans="1:24" x14ac:dyDescent="0.3">
      <c r="A246">
        <v>0.99117425270378601</v>
      </c>
      <c r="B246">
        <v>1.31475183105469</v>
      </c>
      <c r="C246">
        <v>23.816999435424801</v>
      </c>
      <c r="F246">
        <f t="shared" si="46"/>
        <v>4.2286701500420243E-3</v>
      </c>
      <c r="G246">
        <f t="shared" si="47"/>
        <v>0.10000038146970169</v>
      </c>
      <c r="H246">
        <f t="shared" si="48"/>
        <v>1.6666730244950282E-3</v>
      </c>
      <c r="J246">
        <f t="shared" si="49"/>
        <v>4.2286540190081524E-2</v>
      </c>
      <c r="K246">
        <f t="shared" si="50"/>
        <v>2.5371924114048916</v>
      </c>
      <c r="N246">
        <v>0.99117425270378601</v>
      </c>
      <c r="O246">
        <v>1.00731817626953</v>
      </c>
      <c r="P246">
        <v>23.816999435424801</v>
      </c>
      <c r="S246">
        <f t="shared" si="51"/>
        <v>4.1691819205880165E-3</v>
      </c>
      <c r="T246">
        <f t="shared" si="52"/>
        <v>0.10000038146970169</v>
      </c>
      <c r="U246">
        <f t="shared" si="53"/>
        <v>1.6666730244950282E-3</v>
      </c>
      <c r="W246">
        <f t="shared" si="54"/>
        <v>4.1691660164828503E-2</v>
      </c>
      <c r="X246">
        <f t="shared" si="55"/>
        <v>2.5014996098897102</v>
      </c>
    </row>
    <row r="247" spans="1:24" x14ac:dyDescent="0.3">
      <c r="A247">
        <v>0.99528382997959897</v>
      </c>
      <c r="B247">
        <v>1.31755444335938</v>
      </c>
      <c r="C247">
        <v>23.916999816894499</v>
      </c>
      <c r="F247">
        <f t="shared" si="46"/>
        <v>4.109577275812959E-3</v>
      </c>
      <c r="G247">
        <f t="shared" si="47"/>
        <v>0.10000038146969814</v>
      </c>
      <c r="H247">
        <f t="shared" si="48"/>
        <v>1.666673024494969E-3</v>
      </c>
      <c r="J247">
        <f t="shared" si="49"/>
        <v>4.109561599080732E-2</v>
      </c>
      <c r="K247">
        <f t="shared" si="50"/>
        <v>2.4657369594484391</v>
      </c>
      <c r="N247">
        <v>0.99534331820905197</v>
      </c>
      <c r="O247">
        <v>1.01118865966797</v>
      </c>
      <c r="P247">
        <v>23.916999816894499</v>
      </c>
      <c r="S247">
        <f t="shared" si="51"/>
        <v>4.1690655052659675E-3</v>
      </c>
      <c r="T247">
        <f t="shared" si="52"/>
        <v>0.10000038146969814</v>
      </c>
      <c r="U247">
        <f t="shared" si="53"/>
        <v>1.666673024494969E-3</v>
      </c>
      <c r="W247">
        <f t="shared" si="54"/>
        <v>4.169049601605037E-2</v>
      </c>
      <c r="X247">
        <f t="shared" si="55"/>
        <v>2.5014297609630223</v>
      </c>
    </row>
    <row r="248" spans="1:24" x14ac:dyDescent="0.3">
      <c r="A248">
        <v>0.99951238371431805</v>
      </c>
      <c r="B248">
        <v>1.32078869628906</v>
      </c>
      <c r="C248">
        <v>24.0170001983643</v>
      </c>
      <c r="F248">
        <f t="shared" si="46"/>
        <v>4.2285537347190871E-3</v>
      </c>
      <c r="G248">
        <f t="shared" si="47"/>
        <v>0.10000038146980117</v>
      </c>
      <c r="H248">
        <f t="shared" si="48"/>
        <v>1.6666730244966862E-3</v>
      </c>
      <c r="J248">
        <f t="shared" si="49"/>
        <v>4.228537604125096E-2</v>
      </c>
      <c r="K248">
        <f t="shared" si="50"/>
        <v>2.5371225624750577</v>
      </c>
      <c r="N248">
        <v>0.999571988359094</v>
      </c>
      <c r="O248">
        <v>1.01529211425781</v>
      </c>
      <c r="P248">
        <v>24.0170001983643</v>
      </c>
      <c r="S248">
        <f t="shared" si="51"/>
        <v>4.2286701500420243E-3</v>
      </c>
      <c r="T248">
        <f t="shared" si="52"/>
        <v>0.10000038146980117</v>
      </c>
      <c r="U248">
        <f t="shared" si="53"/>
        <v>1.6666730244966862E-3</v>
      </c>
      <c r="W248">
        <f t="shared" si="54"/>
        <v>4.2286540190039461E-2</v>
      </c>
      <c r="X248">
        <f t="shared" si="55"/>
        <v>2.5371924114023674</v>
      </c>
    </row>
    <row r="249" spans="1:24" x14ac:dyDescent="0.3">
      <c r="A249">
        <v>1.00362196099013</v>
      </c>
      <c r="B249">
        <v>1.32394396972656</v>
      </c>
      <c r="C249">
        <v>24.117000579833999</v>
      </c>
      <c r="F249">
        <f t="shared" si="46"/>
        <v>4.1095772758119598E-3</v>
      </c>
      <c r="G249">
        <f t="shared" si="47"/>
        <v>0.10000038146969814</v>
      </c>
      <c r="H249">
        <f t="shared" si="48"/>
        <v>1.666673024494969E-3</v>
      </c>
      <c r="J249">
        <f t="shared" si="49"/>
        <v>4.1095615990797328E-2</v>
      </c>
      <c r="K249">
        <f t="shared" si="50"/>
        <v>2.4657369594478395</v>
      </c>
      <c r="N249">
        <v>1.0036815656349101</v>
      </c>
      <c r="O249">
        <v>1.01872930908203</v>
      </c>
      <c r="P249">
        <v>24.117000579833999</v>
      </c>
      <c r="S249">
        <f t="shared" si="51"/>
        <v>4.1095772758160676E-3</v>
      </c>
      <c r="T249">
        <f t="shared" si="52"/>
        <v>0.10000038146969814</v>
      </c>
      <c r="U249">
        <f t="shared" si="53"/>
        <v>1.666673024494969E-3</v>
      </c>
      <c r="W249">
        <f t="shared" si="54"/>
        <v>4.1095615990838406E-2</v>
      </c>
      <c r="X249">
        <f t="shared" si="55"/>
        <v>2.4657369594503042</v>
      </c>
    </row>
    <row r="250" spans="1:24" x14ac:dyDescent="0.3">
      <c r="A250">
        <v>1.0077910264954</v>
      </c>
      <c r="B250">
        <v>1.32724865722656</v>
      </c>
      <c r="C250">
        <v>24.216999053955099</v>
      </c>
      <c r="F250">
        <f t="shared" si="46"/>
        <v>4.1690655052699643E-3</v>
      </c>
      <c r="G250">
        <f t="shared" si="47"/>
        <v>9.9998474121100855E-2</v>
      </c>
      <c r="H250">
        <f t="shared" si="48"/>
        <v>1.666641235351681E-3</v>
      </c>
      <c r="J250">
        <f t="shared" si="49"/>
        <v>4.1691291211315019E-2</v>
      </c>
      <c r="K250">
        <f t="shared" si="50"/>
        <v>2.5014774726789009</v>
      </c>
      <c r="N250">
        <v>1.0079102357849501</v>
      </c>
      <c r="O250">
        <v>1.0226984863281201</v>
      </c>
      <c r="P250">
        <v>24.216999053955099</v>
      </c>
      <c r="S250">
        <f t="shared" si="51"/>
        <v>4.2286701500400259E-3</v>
      </c>
      <c r="T250">
        <f t="shared" si="52"/>
        <v>9.9998474121100855E-2</v>
      </c>
      <c r="U250">
        <f t="shared" si="53"/>
        <v>1.666641235351681E-3</v>
      </c>
      <c r="W250">
        <f t="shared" si="54"/>
        <v>4.2287346754101389E-2</v>
      </c>
      <c r="X250">
        <f t="shared" si="55"/>
        <v>2.5372408052460833</v>
      </c>
    </row>
    <row r="251" spans="1:24" x14ac:dyDescent="0.3">
      <c r="A251">
        <v>1.01190072018653</v>
      </c>
      <c r="B251">
        <v>1.3300361328125001</v>
      </c>
      <c r="C251">
        <v>24.316999435424801</v>
      </c>
      <c r="F251">
        <f t="shared" si="46"/>
        <v>4.1096936911300119E-3</v>
      </c>
      <c r="G251">
        <f t="shared" si="47"/>
        <v>0.10000038146970169</v>
      </c>
      <c r="H251">
        <f t="shared" si="48"/>
        <v>1.6666730244950282E-3</v>
      </c>
      <c r="J251">
        <f t="shared" si="49"/>
        <v>4.1096780139535515E-2</v>
      </c>
      <c r="K251">
        <f t="shared" si="50"/>
        <v>2.4658068083721307</v>
      </c>
      <c r="N251">
        <v>1.0120793012902101</v>
      </c>
      <c r="O251">
        <v>1.02640966796875</v>
      </c>
      <c r="P251">
        <v>24.316999435424801</v>
      </c>
      <c r="S251">
        <f t="shared" si="51"/>
        <v>4.1690655052599723E-3</v>
      </c>
      <c r="T251">
        <f t="shared" si="52"/>
        <v>0.10000038146970169</v>
      </c>
      <c r="U251">
        <f t="shared" si="53"/>
        <v>1.6666730244950282E-3</v>
      </c>
      <c r="W251">
        <f t="shared" si="54"/>
        <v>4.169049601598894E-2</v>
      </c>
      <c r="X251">
        <f t="shared" si="55"/>
        <v>2.5014297609593363</v>
      </c>
    </row>
    <row r="252" spans="1:24" x14ac:dyDescent="0.3">
      <c r="A252">
        <v>1.01612927392125</v>
      </c>
      <c r="B252">
        <v>1.3325106201171899</v>
      </c>
      <c r="C252">
        <v>24.416999816894499</v>
      </c>
      <c r="F252">
        <f t="shared" si="46"/>
        <v>4.2285537347199753E-3</v>
      </c>
      <c r="G252">
        <f t="shared" si="47"/>
        <v>0.10000038146969814</v>
      </c>
      <c r="H252">
        <f t="shared" si="48"/>
        <v>1.666673024494969E-3</v>
      </c>
      <c r="J252">
        <f t="shared" si="49"/>
        <v>4.2285376041303412E-2</v>
      </c>
      <c r="K252">
        <f t="shared" si="50"/>
        <v>2.5371225624782046</v>
      </c>
      <c r="N252">
        <v>1.01618887856603</v>
      </c>
      <c r="O252">
        <v>1.03012744140625</v>
      </c>
      <c r="P252">
        <v>24.416999816894499</v>
      </c>
      <c r="S252">
        <f t="shared" si="51"/>
        <v>4.1095772758199534E-3</v>
      </c>
      <c r="T252">
        <f t="shared" si="52"/>
        <v>0.10000038146969814</v>
      </c>
      <c r="U252">
        <f t="shared" si="53"/>
        <v>1.666673024494969E-3</v>
      </c>
      <c r="W252">
        <f t="shared" si="54"/>
        <v>4.1095615990877264E-2</v>
      </c>
      <c r="X252">
        <f t="shared" si="55"/>
        <v>2.4657369594526357</v>
      </c>
    </row>
    <row r="253" spans="1:24" x14ac:dyDescent="0.3">
      <c r="A253">
        <v>1.0202388511970599</v>
      </c>
      <c r="B253">
        <v>1.3360650634765601</v>
      </c>
      <c r="C253">
        <v>24.5170001983643</v>
      </c>
      <c r="F253">
        <f t="shared" si="46"/>
        <v>4.1095772758099613E-3</v>
      </c>
      <c r="G253">
        <f t="shared" si="47"/>
        <v>0.10000038146980117</v>
      </c>
      <c r="H253">
        <f t="shared" si="48"/>
        <v>1.6666730244966862E-3</v>
      </c>
      <c r="J253">
        <f t="shared" si="49"/>
        <v>4.1095615990735003E-2</v>
      </c>
      <c r="K253">
        <f t="shared" si="50"/>
        <v>2.4657369594441003</v>
      </c>
      <c r="N253">
        <v>1.02035794407129</v>
      </c>
      <c r="O253">
        <v>1.0336552734375</v>
      </c>
      <c r="P253">
        <v>24.5170001983643</v>
      </c>
      <c r="S253">
        <f t="shared" si="51"/>
        <v>4.1690655052599723E-3</v>
      </c>
      <c r="T253">
        <f t="shared" si="52"/>
        <v>0.10000038146980117</v>
      </c>
      <c r="U253">
        <f t="shared" si="53"/>
        <v>1.6666730244966862E-3</v>
      </c>
      <c r="W253">
        <f t="shared" si="54"/>
        <v>4.1690496015947466E-2</v>
      </c>
      <c r="X253">
        <f t="shared" si="55"/>
        <v>2.5014297609568477</v>
      </c>
    </row>
    <row r="254" spans="1:24" x14ac:dyDescent="0.3">
      <c r="A254">
        <v>1.0244675213471099</v>
      </c>
      <c r="B254">
        <v>1.33837658691406</v>
      </c>
      <c r="C254">
        <v>24.617000579833999</v>
      </c>
      <c r="F254">
        <f t="shared" si="46"/>
        <v>4.2286701500500179E-3</v>
      </c>
      <c r="G254">
        <f t="shared" si="47"/>
        <v>0.10000038146969814</v>
      </c>
      <c r="H254">
        <f t="shared" si="48"/>
        <v>1.666673024494969E-3</v>
      </c>
      <c r="J254">
        <f t="shared" si="49"/>
        <v>4.2286540190162959E-2</v>
      </c>
      <c r="K254">
        <f t="shared" si="50"/>
        <v>2.5371924114097775</v>
      </c>
      <c r="N254">
        <v>1.02452712599188</v>
      </c>
      <c r="O254">
        <v>1.0371679687499999</v>
      </c>
      <c r="P254">
        <v>24.617000579833999</v>
      </c>
      <c r="S254">
        <f t="shared" si="51"/>
        <v>4.1691819205900149E-3</v>
      </c>
      <c r="T254">
        <f t="shared" si="52"/>
        <v>0.10000038146969814</v>
      </c>
      <c r="U254">
        <f t="shared" si="53"/>
        <v>1.666673024494969E-3</v>
      </c>
      <c r="W254">
        <f t="shared" si="54"/>
        <v>4.1691660164849965E-2</v>
      </c>
      <c r="X254">
        <f t="shared" si="55"/>
        <v>2.5014996098909981</v>
      </c>
    </row>
    <row r="255" spans="1:24" x14ac:dyDescent="0.3">
      <c r="A255">
        <v>1.0285770986229199</v>
      </c>
      <c r="B255">
        <v>1.3413505859374999</v>
      </c>
      <c r="C255">
        <v>24.716999053955099</v>
      </c>
      <c r="F255">
        <f t="shared" si="46"/>
        <v>4.1095772758099613E-3</v>
      </c>
      <c r="G255">
        <f t="shared" si="47"/>
        <v>9.9998474121100855E-2</v>
      </c>
      <c r="H255">
        <f t="shared" si="48"/>
        <v>1.666641235351681E-3</v>
      </c>
      <c r="J255">
        <f t="shared" si="49"/>
        <v>4.1096399839393068E-2</v>
      </c>
      <c r="K255">
        <f t="shared" si="50"/>
        <v>2.4657839903635841</v>
      </c>
      <c r="N255">
        <v>1.02869619149715</v>
      </c>
      <c r="O255">
        <v>1.04173254394531</v>
      </c>
      <c r="P255">
        <v>24.716999053955099</v>
      </c>
      <c r="S255">
        <f t="shared" si="51"/>
        <v>4.1690655052699643E-3</v>
      </c>
      <c r="T255">
        <f t="shared" si="52"/>
        <v>9.9998474121100855E-2</v>
      </c>
      <c r="U255">
        <f t="shared" si="53"/>
        <v>1.666641235351681E-3</v>
      </c>
      <c r="W255">
        <f t="shared" si="54"/>
        <v>4.1691291211315019E-2</v>
      </c>
      <c r="X255">
        <f t="shared" si="55"/>
        <v>2.5014774726789009</v>
      </c>
    </row>
    <row r="256" spans="1:24" x14ac:dyDescent="0.3">
      <c r="A256">
        <v>1.0328056523576401</v>
      </c>
      <c r="B256">
        <v>1.34409973144531</v>
      </c>
      <c r="C256">
        <v>24.816999435424801</v>
      </c>
      <c r="F256">
        <f t="shared" si="46"/>
        <v>4.2285537347201974E-3</v>
      </c>
      <c r="G256">
        <f t="shared" si="47"/>
        <v>0.10000038146970169</v>
      </c>
      <c r="H256">
        <f t="shared" si="48"/>
        <v>1.6666730244950282E-3</v>
      </c>
      <c r="J256">
        <f t="shared" si="49"/>
        <v>4.2285376041304126E-2</v>
      </c>
      <c r="K256">
        <f t="shared" si="50"/>
        <v>2.5371225624782476</v>
      </c>
      <c r="N256">
        <v>1.0328652570024099</v>
      </c>
      <c r="O256">
        <v>1.0449678955078101</v>
      </c>
      <c r="P256">
        <v>24.816999435424801</v>
      </c>
      <c r="S256">
        <f t="shared" si="51"/>
        <v>4.1690655052599723E-3</v>
      </c>
      <c r="T256">
        <f t="shared" si="52"/>
        <v>0.10000038146970169</v>
      </c>
      <c r="U256">
        <f t="shared" si="53"/>
        <v>1.6666730244950282E-3</v>
      </c>
      <c r="W256">
        <f t="shared" si="54"/>
        <v>4.169049601598894E-2</v>
      </c>
      <c r="X256">
        <f t="shared" si="55"/>
        <v>2.5014297609593363</v>
      </c>
    </row>
    <row r="257" spans="1:24" x14ac:dyDescent="0.3">
      <c r="A257">
        <v>1.0368557414040001</v>
      </c>
      <c r="B257">
        <v>1.34710217285156</v>
      </c>
      <c r="C257">
        <v>24.916999816894499</v>
      </c>
      <c r="F257">
        <f t="shared" si="46"/>
        <v>4.0500890463599504E-3</v>
      </c>
      <c r="G257">
        <f t="shared" si="47"/>
        <v>0.10000038146969814</v>
      </c>
      <c r="H257">
        <f t="shared" si="48"/>
        <v>1.666673024494969E-3</v>
      </c>
      <c r="J257">
        <f t="shared" si="49"/>
        <v>4.050073596556427E-2</v>
      </c>
      <c r="K257">
        <f t="shared" si="50"/>
        <v>2.4300441579338563</v>
      </c>
      <c r="N257">
        <v>1.037034438923</v>
      </c>
      <c r="O257">
        <v>1.0483736572265601</v>
      </c>
      <c r="P257">
        <v>24.916999816894499</v>
      </c>
      <c r="S257">
        <f t="shared" si="51"/>
        <v>4.1691819205900149E-3</v>
      </c>
      <c r="T257">
        <f t="shared" si="52"/>
        <v>0.10000038146969814</v>
      </c>
      <c r="U257">
        <f t="shared" si="53"/>
        <v>1.666673024494969E-3</v>
      </c>
      <c r="W257">
        <f t="shared" si="54"/>
        <v>4.1691660164849965E-2</v>
      </c>
      <c r="X257">
        <f t="shared" si="55"/>
        <v>2.5014996098909981</v>
      </c>
    </row>
    <row r="258" spans="1:24" x14ac:dyDescent="0.3">
      <c r="A258">
        <v>1.04108429513872</v>
      </c>
      <c r="B258">
        <v>1.3495244140625</v>
      </c>
      <c r="C258">
        <v>25.0170001983643</v>
      </c>
      <c r="F258">
        <f t="shared" si="46"/>
        <v>4.2285537347199753E-3</v>
      </c>
      <c r="G258">
        <f t="shared" si="47"/>
        <v>0.10000038146980117</v>
      </c>
      <c r="H258">
        <f t="shared" si="48"/>
        <v>1.6666730244966862E-3</v>
      </c>
      <c r="J258">
        <f t="shared" si="49"/>
        <v>4.2285376041259842E-2</v>
      </c>
      <c r="K258">
        <f t="shared" si="50"/>
        <v>2.5371225624755906</v>
      </c>
      <c r="N258">
        <v>1.0412035044282699</v>
      </c>
      <c r="O258">
        <v>1.05249096679687</v>
      </c>
      <c r="P258">
        <v>25.0170001983643</v>
      </c>
      <c r="S258">
        <f t="shared" si="51"/>
        <v>4.1690655052699643E-3</v>
      </c>
      <c r="T258">
        <f t="shared" si="52"/>
        <v>0.10000038146980117</v>
      </c>
      <c r="U258">
        <f t="shared" si="53"/>
        <v>1.6666730244966862E-3</v>
      </c>
      <c r="W258">
        <f t="shared" si="54"/>
        <v>4.1690496016047386E-2</v>
      </c>
      <c r="X258">
        <f t="shared" si="55"/>
        <v>2.5014297609628429</v>
      </c>
    </row>
    <row r="259" spans="1:24" x14ac:dyDescent="0.3">
      <c r="A259">
        <v>1.04519387241453</v>
      </c>
      <c r="B259">
        <v>1.3523156738281299</v>
      </c>
      <c r="C259">
        <v>25.117000579833999</v>
      </c>
      <c r="F259">
        <f t="shared" si="46"/>
        <v>4.1095772758099613E-3</v>
      </c>
      <c r="G259">
        <f t="shared" si="47"/>
        <v>0.10000038146969814</v>
      </c>
      <c r="H259">
        <f t="shared" si="48"/>
        <v>1.666673024494969E-3</v>
      </c>
      <c r="J259">
        <f t="shared" si="49"/>
        <v>4.1095615990777344E-2</v>
      </c>
      <c r="K259">
        <f t="shared" si="50"/>
        <v>2.4657369594466405</v>
      </c>
      <c r="N259">
        <v>1.0453725699335299</v>
      </c>
      <c r="O259">
        <v>1.05615905761719</v>
      </c>
      <c r="P259">
        <v>25.117000579833999</v>
      </c>
      <c r="S259">
        <f t="shared" si="51"/>
        <v>4.1690655052599723E-3</v>
      </c>
      <c r="T259">
        <f t="shared" si="52"/>
        <v>0.10000038146969814</v>
      </c>
      <c r="U259">
        <f t="shared" si="53"/>
        <v>1.666673024494969E-3</v>
      </c>
      <c r="W259">
        <f t="shared" si="54"/>
        <v>4.1690496015990418E-2</v>
      </c>
      <c r="X259">
        <f t="shared" si="55"/>
        <v>2.5014297609594252</v>
      </c>
    </row>
    <row r="260" spans="1:24" x14ac:dyDescent="0.3">
      <c r="A260">
        <v>1.04942254256457</v>
      </c>
      <c r="B260">
        <v>1.35547375488281</v>
      </c>
      <c r="C260">
        <v>25.216999053955099</v>
      </c>
      <c r="F260">
        <f t="shared" si="46"/>
        <v>4.2286701500400259E-3</v>
      </c>
      <c r="G260">
        <f t="shared" si="47"/>
        <v>9.9998474121100855E-2</v>
      </c>
      <c r="H260">
        <f t="shared" si="48"/>
        <v>1.666641235351681E-3</v>
      </c>
      <c r="J260">
        <f t="shared" si="49"/>
        <v>4.2287346754101389E-2</v>
      </c>
      <c r="K260">
        <f t="shared" si="50"/>
        <v>2.5372408052460833</v>
      </c>
      <c r="N260">
        <v>1.0494821472093501</v>
      </c>
      <c r="O260">
        <v>1.05992578125</v>
      </c>
      <c r="P260">
        <v>25.216999053955099</v>
      </c>
      <c r="S260">
        <f t="shared" si="51"/>
        <v>4.1095772758201754E-3</v>
      </c>
      <c r="T260">
        <f t="shared" si="52"/>
        <v>9.9998474121100855E-2</v>
      </c>
      <c r="U260">
        <f t="shared" si="53"/>
        <v>1.666641235351681E-3</v>
      </c>
      <c r="W260">
        <f t="shared" si="54"/>
        <v>4.1096399839495215E-2</v>
      </c>
      <c r="X260">
        <f t="shared" si="55"/>
        <v>2.4657839903697125</v>
      </c>
    </row>
    <row r="261" spans="1:24" x14ac:dyDescent="0.3">
      <c r="A261">
        <v>1.05353211984038</v>
      </c>
      <c r="B261">
        <v>1.35807531738281</v>
      </c>
      <c r="C261">
        <v>25.316999435424801</v>
      </c>
      <c r="F261">
        <f t="shared" si="46"/>
        <v>4.1095772758099613E-3</v>
      </c>
      <c r="G261">
        <f t="shared" si="47"/>
        <v>0.10000038146970169</v>
      </c>
      <c r="H261">
        <f t="shared" si="48"/>
        <v>1.6666730244950282E-3</v>
      </c>
      <c r="J261">
        <f t="shared" si="49"/>
        <v>4.1095615990775887E-2</v>
      </c>
      <c r="K261">
        <f t="shared" si="50"/>
        <v>2.465736959446553</v>
      </c>
      <c r="N261">
        <v>1.05365121271461</v>
      </c>
      <c r="O261">
        <v>1.0637248535156201</v>
      </c>
      <c r="P261">
        <v>25.316999435424801</v>
      </c>
      <c r="S261">
        <f t="shared" si="51"/>
        <v>4.1690655052599723E-3</v>
      </c>
      <c r="T261">
        <f t="shared" si="52"/>
        <v>0.10000038146970169</v>
      </c>
      <c r="U261">
        <f t="shared" si="53"/>
        <v>1.6666730244950282E-3</v>
      </c>
      <c r="W261">
        <f t="shared" si="54"/>
        <v>4.169049601598894E-2</v>
      </c>
      <c r="X261">
        <f t="shared" si="55"/>
        <v>2.5014297609593363</v>
      </c>
    </row>
    <row r="262" spans="1:24" x14ac:dyDescent="0.3">
      <c r="A262">
        <v>1.0577606735751</v>
      </c>
      <c r="B262">
        <v>1.3611859130859401</v>
      </c>
      <c r="C262">
        <v>25.416999816894499</v>
      </c>
      <c r="F262">
        <f t="shared" si="46"/>
        <v>4.2285537347199753E-3</v>
      </c>
      <c r="G262">
        <f t="shared" si="47"/>
        <v>0.10000038146969814</v>
      </c>
      <c r="H262">
        <f t="shared" si="48"/>
        <v>1.666673024494969E-3</v>
      </c>
      <c r="J262">
        <f t="shared" si="49"/>
        <v>4.2285376041303412E-2</v>
      </c>
      <c r="K262">
        <f t="shared" si="50"/>
        <v>2.5371225624782046</v>
      </c>
      <c r="N262">
        <v>1.0577606735751</v>
      </c>
      <c r="O262">
        <v>1.06724047851563</v>
      </c>
      <c r="P262">
        <v>25.416999816894499</v>
      </c>
      <c r="S262">
        <f t="shared" si="51"/>
        <v>4.1094608604899108E-3</v>
      </c>
      <c r="T262">
        <f t="shared" si="52"/>
        <v>0.10000038146969814</v>
      </c>
      <c r="U262">
        <f t="shared" si="53"/>
        <v>1.666673024494969E-3</v>
      </c>
      <c r="W262">
        <f t="shared" si="54"/>
        <v>4.1094451842017717E-2</v>
      </c>
      <c r="X262">
        <f t="shared" si="55"/>
        <v>2.4656671105210628</v>
      </c>
    </row>
    <row r="263" spans="1:24" x14ac:dyDescent="0.3">
      <c r="A263">
        <v>1.06187036726624</v>
      </c>
      <c r="B263">
        <v>1.3635363769531299</v>
      </c>
      <c r="C263">
        <v>25.5170001983643</v>
      </c>
      <c r="F263">
        <f t="shared" si="46"/>
        <v>4.1096936911400039E-3</v>
      </c>
      <c r="G263">
        <f t="shared" si="47"/>
        <v>0.10000038146980117</v>
      </c>
      <c r="H263">
        <f t="shared" si="48"/>
        <v>1.6666730244966862E-3</v>
      </c>
      <c r="J263">
        <f t="shared" si="49"/>
        <v>4.1096780139594551E-2</v>
      </c>
      <c r="K263">
        <f t="shared" si="50"/>
        <v>2.4658068083756732</v>
      </c>
      <c r="N263">
        <v>1.06198946014047</v>
      </c>
      <c r="O263">
        <v>1.0708336181640601</v>
      </c>
      <c r="P263">
        <v>25.5170001983643</v>
      </c>
      <c r="S263">
        <f t="shared" si="51"/>
        <v>4.2287865653700685E-3</v>
      </c>
      <c r="T263">
        <f t="shared" si="52"/>
        <v>0.10000038146980117</v>
      </c>
      <c r="U263">
        <f t="shared" si="53"/>
        <v>1.6666730244966862E-3</v>
      </c>
      <c r="W263">
        <f t="shared" si="54"/>
        <v>4.2287704338879024E-2</v>
      </c>
      <c r="X263">
        <f t="shared" si="55"/>
        <v>2.5372622603327413</v>
      </c>
    </row>
    <row r="264" spans="1:24" x14ac:dyDescent="0.3">
      <c r="A264">
        <v>1.0660989210009599</v>
      </c>
      <c r="B264">
        <v>1.36659326171875</v>
      </c>
      <c r="C264">
        <v>25.617000579833999</v>
      </c>
      <c r="F264">
        <f t="shared" si="46"/>
        <v>4.2285537347199753E-3</v>
      </c>
      <c r="G264">
        <f t="shared" si="47"/>
        <v>0.10000038146969814</v>
      </c>
      <c r="H264">
        <f t="shared" si="48"/>
        <v>1.666673024494969E-3</v>
      </c>
      <c r="J264">
        <f t="shared" si="49"/>
        <v>4.2285376041303412E-2</v>
      </c>
      <c r="K264">
        <f t="shared" si="50"/>
        <v>2.5371225624782046</v>
      </c>
      <c r="N264">
        <v>1.0660989210009599</v>
      </c>
      <c r="O264">
        <v>1.0742919921875</v>
      </c>
      <c r="P264">
        <v>25.617000579833999</v>
      </c>
      <c r="S264">
        <f t="shared" si="51"/>
        <v>4.1094608604899108E-3</v>
      </c>
      <c r="T264">
        <f t="shared" si="52"/>
        <v>0.10000038146969814</v>
      </c>
      <c r="U264">
        <f t="shared" si="53"/>
        <v>1.666673024494969E-3</v>
      </c>
      <c r="W264">
        <f t="shared" si="54"/>
        <v>4.1094451842017717E-2</v>
      </c>
      <c r="X264">
        <f t="shared" si="55"/>
        <v>2.4656671105210628</v>
      </c>
    </row>
    <row r="265" spans="1:24" x14ac:dyDescent="0.3">
      <c r="A265">
        <v>1.0702679865062199</v>
      </c>
      <c r="B265">
        <v>1.3690556640625</v>
      </c>
      <c r="C265">
        <v>25.716999053955099</v>
      </c>
      <c r="F265">
        <f t="shared" si="46"/>
        <v>4.1690655052599723E-3</v>
      </c>
      <c r="G265">
        <f t="shared" si="47"/>
        <v>9.9998474121100855E-2</v>
      </c>
      <c r="H265">
        <f t="shared" si="48"/>
        <v>1.666641235351681E-3</v>
      </c>
      <c r="J265">
        <f t="shared" si="49"/>
        <v>4.1691291211215099E-2</v>
      </c>
      <c r="K265">
        <f t="shared" si="50"/>
        <v>2.5014774726729057</v>
      </c>
      <c r="N265">
        <v>1.0702679865062199</v>
      </c>
      <c r="O265">
        <v>1.0781491699218799</v>
      </c>
      <c r="P265">
        <v>25.716999053955099</v>
      </c>
      <c r="S265">
        <f t="shared" si="51"/>
        <v>4.1690655052599723E-3</v>
      </c>
      <c r="T265">
        <f t="shared" si="52"/>
        <v>9.9998474121100855E-2</v>
      </c>
      <c r="U265">
        <f t="shared" si="53"/>
        <v>1.666641235351681E-3</v>
      </c>
      <c r="W265">
        <f t="shared" si="54"/>
        <v>4.1691291211215099E-2</v>
      </c>
      <c r="X265">
        <f t="shared" si="55"/>
        <v>2.5014774726729057</v>
      </c>
    </row>
    <row r="266" spans="1:24" x14ac:dyDescent="0.3">
      <c r="A266">
        <v>1.0744371684268099</v>
      </c>
      <c r="B266">
        <v>1.37207641601563</v>
      </c>
      <c r="C266">
        <v>25.816999435424801</v>
      </c>
      <c r="F266">
        <f t="shared" ref="F266:F329" si="56">A266-A265</f>
        <v>4.1691819205900149E-3</v>
      </c>
      <c r="G266">
        <f t="shared" ref="G266:G329" si="57">C266-C265</f>
        <v>0.10000038146970169</v>
      </c>
      <c r="H266">
        <f t="shared" ref="H266:H329" si="58">G266/60</f>
        <v>1.6666730244950282E-3</v>
      </c>
      <c r="J266">
        <f t="shared" ref="J266:J329" si="59">F266/G266</f>
        <v>4.1691660164848487E-2</v>
      </c>
      <c r="K266">
        <f t="shared" ref="K266:K329" si="60">F266/H266</f>
        <v>2.5014996098909092</v>
      </c>
      <c r="N266">
        <v>1.0743776801973599</v>
      </c>
      <c r="O266">
        <v>1.0821815185546899</v>
      </c>
      <c r="P266">
        <v>25.816999435424801</v>
      </c>
      <c r="S266">
        <f t="shared" ref="S266:S329" si="61">N266-N265</f>
        <v>4.1096936911400039E-3</v>
      </c>
      <c r="T266">
        <f t="shared" ref="T266:T329" si="62">P266-P265</f>
        <v>0.10000038146970169</v>
      </c>
      <c r="U266">
        <f t="shared" ref="U266:U329" si="63">T266/60</f>
        <v>1.6666730244950282E-3</v>
      </c>
      <c r="W266">
        <f t="shared" ref="W266:W329" si="64">S266/T266</f>
        <v>4.1096780139635435E-2</v>
      </c>
      <c r="X266">
        <f t="shared" ref="X266:X329" si="65">S266/U266</f>
        <v>2.4658068083781259</v>
      </c>
    </row>
    <row r="267" spans="1:24" x14ac:dyDescent="0.3">
      <c r="A267">
        <v>1.0786062339320801</v>
      </c>
      <c r="B267">
        <v>1.37519958496094</v>
      </c>
      <c r="C267">
        <v>25.916999816894499</v>
      </c>
      <c r="F267">
        <f t="shared" si="56"/>
        <v>4.1690655052701864E-3</v>
      </c>
      <c r="G267">
        <f t="shared" si="57"/>
        <v>0.10000038146969814</v>
      </c>
      <c r="H267">
        <f t="shared" si="58"/>
        <v>1.666673024494969E-3</v>
      </c>
      <c r="J267">
        <f t="shared" si="59"/>
        <v>4.1690496016092558E-2</v>
      </c>
      <c r="K267">
        <f t="shared" si="60"/>
        <v>2.5014297609655536</v>
      </c>
      <c r="N267">
        <v>1.0786062339320801</v>
      </c>
      <c r="O267">
        <v>1.08535986328125</v>
      </c>
      <c r="P267">
        <v>25.916999816894499</v>
      </c>
      <c r="S267">
        <f t="shared" si="61"/>
        <v>4.2285537347201974E-3</v>
      </c>
      <c r="T267">
        <f t="shared" si="62"/>
        <v>0.10000038146969814</v>
      </c>
      <c r="U267">
        <f t="shared" si="63"/>
        <v>1.666673024494969E-3</v>
      </c>
      <c r="W267">
        <f t="shared" si="64"/>
        <v>4.2285376041305632E-2</v>
      </c>
      <c r="X267">
        <f t="shared" si="65"/>
        <v>2.5371225624783378</v>
      </c>
    </row>
    <row r="268" spans="1:24" x14ac:dyDescent="0.3">
      <c r="A268">
        <v>1.0827752994373401</v>
      </c>
      <c r="B268">
        <v>1.3782619628906201</v>
      </c>
      <c r="C268">
        <v>26.0170001983643</v>
      </c>
      <c r="F268">
        <f t="shared" si="56"/>
        <v>4.1690655052599723E-3</v>
      </c>
      <c r="G268">
        <f t="shared" si="57"/>
        <v>0.10000038146980117</v>
      </c>
      <c r="H268">
        <f t="shared" si="58"/>
        <v>1.6666730244966862E-3</v>
      </c>
      <c r="J268">
        <f t="shared" si="59"/>
        <v>4.1690496015947466E-2</v>
      </c>
      <c r="K268">
        <f t="shared" si="60"/>
        <v>2.5014297609568477</v>
      </c>
      <c r="N268">
        <v>1.0827752994373401</v>
      </c>
      <c r="O268">
        <v>1.08909204101563</v>
      </c>
      <c r="P268">
        <v>26.0170001983643</v>
      </c>
      <c r="S268">
        <f t="shared" si="61"/>
        <v>4.1690655052599723E-3</v>
      </c>
      <c r="T268">
        <f t="shared" si="62"/>
        <v>0.10000038146980117</v>
      </c>
      <c r="U268">
        <f t="shared" si="63"/>
        <v>1.6666730244966862E-3</v>
      </c>
      <c r="W268">
        <f t="shared" si="64"/>
        <v>4.1690496015947466E-2</v>
      </c>
      <c r="X268">
        <f t="shared" si="65"/>
        <v>2.5014297609568477</v>
      </c>
    </row>
    <row r="269" spans="1:24" x14ac:dyDescent="0.3">
      <c r="A269">
        <v>1.0869444813579301</v>
      </c>
      <c r="B269">
        <v>1.38093994140625</v>
      </c>
      <c r="C269">
        <v>26.117000579833999</v>
      </c>
      <c r="F269">
        <f t="shared" si="56"/>
        <v>4.1691819205900149E-3</v>
      </c>
      <c r="G269">
        <f t="shared" si="57"/>
        <v>0.10000038146969814</v>
      </c>
      <c r="H269">
        <f t="shared" si="58"/>
        <v>1.666673024494969E-3</v>
      </c>
      <c r="J269">
        <f t="shared" si="59"/>
        <v>4.1691660164849965E-2</v>
      </c>
      <c r="K269">
        <f t="shared" si="60"/>
        <v>2.5014996098909981</v>
      </c>
      <c r="N269">
        <v>1.0870040860027099</v>
      </c>
      <c r="O269">
        <v>1.09274438476563</v>
      </c>
      <c r="P269">
        <v>26.117000579833999</v>
      </c>
      <c r="S269">
        <f t="shared" si="61"/>
        <v>4.2287865653698464E-3</v>
      </c>
      <c r="T269">
        <f t="shared" si="62"/>
        <v>0.10000038146969814</v>
      </c>
      <c r="U269">
        <f t="shared" si="63"/>
        <v>1.666673024494969E-3</v>
      </c>
      <c r="W269">
        <f t="shared" si="64"/>
        <v>4.2287704338920373E-2</v>
      </c>
      <c r="X269">
        <f t="shared" si="65"/>
        <v>2.5372622603352224</v>
      </c>
    </row>
    <row r="270" spans="1:24" x14ac:dyDescent="0.3">
      <c r="A270">
        <v>1.0911135468632001</v>
      </c>
      <c r="B270">
        <v>1.3836397705078101</v>
      </c>
      <c r="C270">
        <v>26.216999053955099</v>
      </c>
      <c r="F270">
        <f t="shared" si="56"/>
        <v>4.1690655052699643E-3</v>
      </c>
      <c r="G270">
        <f t="shared" si="57"/>
        <v>9.9998474121100855E-2</v>
      </c>
      <c r="H270">
        <f t="shared" si="58"/>
        <v>1.666641235351681E-3</v>
      </c>
      <c r="J270">
        <f t="shared" si="59"/>
        <v>4.1691291211315019E-2</v>
      </c>
      <c r="K270">
        <f t="shared" si="60"/>
        <v>2.5014774726789009</v>
      </c>
      <c r="N270">
        <v>1.0911135468632001</v>
      </c>
      <c r="O270">
        <v>1.0962491455078101</v>
      </c>
      <c r="P270">
        <v>26.216999053955099</v>
      </c>
      <c r="S270">
        <f t="shared" si="61"/>
        <v>4.1094608604901328E-3</v>
      </c>
      <c r="T270">
        <f t="shared" si="62"/>
        <v>9.9998474121100855E-2</v>
      </c>
      <c r="U270">
        <f t="shared" si="63"/>
        <v>1.666641235351681E-3</v>
      </c>
      <c r="W270">
        <f t="shared" si="64"/>
        <v>4.1095235668430943E-2</v>
      </c>
      <c r="X270">
        <f t="shared" si="65"/>
        <v>2.4657141401058564</v>
      </c>
    </row>
    <row r="271" spans="1:24" x14ac:dyDescent="0.3">
      <c r="A271">
        <v>1.0952827287837901</v>
      </c>
      <c r="B271">
        <v>1.38675354003906</v>
      </c>
      <c r="C271">
        <v>26.316999435424801</v>
      </c>
      <c r="F271">
        <f t="shared" si="56"/>
        <v>4.1691819205900149E-3</v>
      </c>
      <c r="G271">
        <f t="shared" si="57"/>
        <v>0.10000038146970169</v>
      </c>
      <c r="H271">
        <f t="shared" si="58"/>
        <v>1.6666730244950282E-3</v>
      </c>
      <c r="J271">
        <f t="shared" si="59"/>
        <v>4.1691660164848487E-2</v>
      </c>
      <c r="K271">
        <f t="shared" si="60"/>
        <v>2.5014996098909092</v>
      </c>
      <c r="N271">
        <v>1.0952827287837901</v>
      </c>
      <c r="O271">
        <v>1.10021203613281</v>
      </c>
      <c r="P271">
        <v>26.316999435424801</v>
      </c>
      <c r="S271">
        <f t="shared" si="61"/>
        <v>4.1691819205900149E-3</v>
      </c>
      <c r="T271">
        <f t="shared" si="62"/>
        <v>0.10000038146970169</v>
      </c>
      <c r="U271">
        <f t="shared" si="63"/>
        <v>1.6666730244950282E-3</v>
      </c>
      <c r="W271">
        <f t="shared" si="64"/>
        <v>4.1691660164848487E-2</v>
      </c>
      <c r="X271">
        <f t="shared" si="65"/>
        <v>2.5014996098909092</v>
      </c>
    </row>
    <row r="272" spans="1:24" x14ac:dyDescent="0.3">
      <c r="A272">
        <v>1.09945179428905</v>
      </c>
      <c r="B272">
        <v>1.3894749755859399</v>
      </c>
      <c r="C272">
        <v>26.416999816894499</v>
      </c>
      <c r="F272">
        <f t="shared" si="56"/>
        <v>4.1690655052599723E-3</v>
      </c>
      <c r="G272">
        <f t="shared" si="57"/>
        <v>0.10000038146969814</v>
      </c>
      <c r="H272">
        <f t="shared" si="58"/>
        <v>1.666673024494969E-3</v>
      </c>
      <c r="J272">
        <f t="shared" si="59"/>
        <v>4.1690496015990418E-2</v>
      </c>
      <c r="K272">
        <f t="shared" si="60"/>
        <v>2.5014297609594252</v>
      </c>
      <c r="N272">
        <v>1.09939218964428</v>
      </c>
      <c r="O272">
        <v>1.10411962890625</v>
      </c>
      <c r="P272">
        <v>26.416999816894499</v>
      </c>
      <c r="S272">
        <f t="shared" si="61"/>
        <v>4.1094608604899108E-3</v>
      </c>
      <c r="T272">
        <f t="shared" si="62"/>
        <v>0.10000038146969814</v>
      </c>
      <c r="U272">
        <f t="shared" si="63"/>
        <v>1.666673024494969E-3</v>
      </c>
      <c r="W272">
        <f t="shared" si="64"/>
        <v>4.1094451842017717E-2</v>
      </c>
      <c r="X272">
        <f t="shared" si="65"/>
        <v>2.4656671105210628</v>
      </c>
    </row>
    <row r="273" spans="1:24" x14ac:dyDescent="0.3">
      <c r="A273">
        <v>1.10356125514954</v>
      </c>
      <c r="B273">
        <v>1.3919848632812499</v>
      </c>
      <c r="C273">
        <v>26.5170001983643</v>
      </c>
      <c r="F273">
        <f t="shared" si="56"/>
        <v>4.1094608604899108E-3</v>
      </c>
      <c r="G273">
        <f t="shared" si="57"/>
        <v>0.10000038146980117</v>
      </c>
      <c r="H273">
        <f t="shared" si="58"/>
        <v>1.6666730244966862E-3</v>
      </c>
      <c r="J273">
        <f t="shared" si="59"/>
        <v>4.1094451841975375E-2</v>
      </c>
      <c r="K273">
        <f t="shared" si="60"/>
        <v>2.4656671105185226</v>
      </c>
      <c r="N273">
        <v>1.1036804644390901</v>
      </c>
      <c r="O273">
        <v>1.1078951416015601</v>
      </c>
      <c r="P273">
        <v>26.5170001983643</v>
      </c>
      <c r="S273">
        <f t="shared" si="61"/>
        <v>4.2882747948100874E-3</v>
      </c>
      <c r="T273">
        <f t="shared" si="62"/>
        <v>0.10000038146980117</v>
      </c>
      <c r="U273">
        <f t="shared" si="63"/>
        <v>1.6666730244966862E-3</v>
      </c>
      <c r="W273">
        <f t="shared" si="64"/>
        <v>4.2882584363991567E-2</v>
      </c>
      <c r="X273">
        <f t="shared" si="65"/>
        <v>2.5729550618394939</v>
      </c>
    </row>
    <row r="274" spans="1:24" x14ac:dyDescent="0.3">
      <c r="A274">
        <v>1.10773043707013</v>
      </c>
      <c r="B274">
        <v>1.39454370117188</v>
      </c>
      <c r="C274">
        <v>26.617000579833999</v>
      </c>
      <c r="F274">
        <f t="shared" si="56"/>
        <v>4.1691819205900149E-3</v>
      </c>
      <c r="G274">
        <f t="shared" si="57"/>
        <v>0.10000038146969814</v>
      </c>
      <c r="H274">
        <f t="shared" si="58"/>
        <v>1.666673024494969E-3</v>
      </c>
      <c r="J274">
        <f t="shared" si="59"/>
        <v>4.1691660164849965E-2</v>
      </c>
      <c r="K274">
        <f t="shared" si="60"/>
        <v>2.5014996098909981</v>
      </c>
      <c r="N274">
        <v>1.10779004171491</v>
      </c>
      <c r="O274">
        <v>1.1115537109375</v>
      </c>
      <c r="P274">
        <v>26.617000579833999</v>
      </c>
      <c r="S274">
        <f t="shared" si="61"/>
        <v>4.1095772758199534E-3</v>
      </c>
      <c r="T274">
        <f t="shared" si="62"/>
        <v>0.10000038146969814</v>
      </c>
      <c r="U274">
        <f t="shared" si="63"/>
        <v>1.666673024494969E-3</v>
      </c>
      <c r="W274">
        <f t="shared" si="64"/>
        <v>4.1095615990877264E-2</v>
      </c>
      <c r="X274">
        <f t="shared" si="65"/>
        <v>2.4657369594526357</v>
      </c>
    </row>
    <row r="275" spans="1:24" x14ac:dyDescent="0.3">
      <c r="A275">
        <v>1.1118400143459399</v>
      </c>
      <c r="B275">
        <v>1.3972766113281201</v>
      </c>
      <c r="C275">
        <v>26.716999053955099</v>
      </c>
      <c r="F275">
        <f t="shared" si="56"/>
        <v>4.1095772758099613E-3</v>
      </c>
      <c r="G275">
        <f t="shared" si="57"/>
        <v>9.9998474121100855E-2</v>
      </c>
      <c r="H275">
        <f t="shared" si="58"/>
        <v>1.666641235351681E-3</v>
      </c>
      <c r="J275">
        <f t="shared" si="59"/>
        <v>4.1096399839393068E-2</v>
      </c>
      <c r="K275">
        <f t="shared" si="60"/>
        <v>2.4657839903635841</v>
      </c>
      <c r="N275">
        <v>1.11201859544963</v>
      </c>
      <c r="O275">
        <v>1.11496520996094</v>
      </c>
      <c r="P275">
        <v>26.716999053955099</v>
      </c>
      <c r="S275">
        <f t="shared" si="61"/>
        <v>4.2285537347199753E-3</v>
      </c>
      <c r="T275">
        <f t="shared" si="62"/>
        <v>9.9998474121100855E-2</v>
      </c>
      <c r="U275">
        <f t="shared" si="63"/>
        <v>1.666641235351681E-3</v>
      </c>
      <c r="W275">
        <f t="shared" si="64"/>
        <v>4.2286182583137044E-2</v>
      </c>
      <c r="X275">
        <f t="shared" si="65"/>
        <v>2.5371709549882224</v>
      </c>
    </row>
    <row r="276" spans="1:24" x14ac:dyDescent="0.3">
      <c r="A276">
        <v>1.1160685680806599</v>
      </c>
      <c r="B276">
        <v>1.3999571533203099</v>
      </c>
      <c r="C276">
        <v>26.816999435424801</v>
      </c>
      <c r="F276">
        <f t="shared" si="56"/>
        <v>4.2285537347199753E-3</v>
      </c>
      <c r="G276">
        <f t="shared" si="57"/>
        <v>0.10000038146970169</v>
      </c>
      <c r="H276">
        <f t="shared" si="58"/>
        <v>1.6666730244950282E-3</v>
      </c>
      <c r="J276">
        <f t="shared" si="59"/>
        <v>4.2285376041301906E-2</v>
      </c>
      <c r="K276">
        <f t="shared" si="60"/>
        <v>2.5371225624781144</v>
      </c>
      <c r="N276">
        <v>1.11612817272544</v>
      </c>
      <c r="O276">
        <v>1.11856164550781</v>
      </c>
      <c r="P276">
        <v>26.816999435424801</v>
      </c>
      <c r="S276">
        <f t="shared" si="61"/>
        <v>4.1095772758099613E-3</v>
      </c>
      <c r="T276">
        <f t="shared" si="62"/>
        <v>0.10000038146970169</v>
      </c>
      <c r="U276">
        <f t="shared" si="63"/>
        <v>1.6666730244950282E-3</v>
      </c>
      <c r="W276">
        <f t="shared" si="64"/>
        <v>4.1095615990775887E-2</v>
      </c>
      <c r="X276">
        <f t="shared" si="65"/>
        <v>2.465736959446553</v>
      </c>
    </row>
    <row r="277" spans="1:24" x14ac:dyDescent="0.3">
      <c r="A277">
        <v>1.1202377500012499</v>
      </c>
      <c r="B277">
        <v>1.40311596679688</v>
      </c>
      <c r="C277">
        <v>26.916999816894499</v>
      </c>
      <c r="F277">
        <f t="shared" si="56"/>
        <v>4.1691819205900149E-3</v>
      </c>
      <c r="G277">
        <f t="shared" si="57"/>
        <v>0.10000038146969814</v>
      </c>
      <c r="H277">
        <f t="shared" si="58"/>
        <v>1.666673024494969E-3</v>
      </c>
      <c r="J277">
        <f t="shared" si="59"/>
        <v>4.1691660164849965E-2</v>
      </c>
      <c r="K277">
        <f t="shared" si="60"/>
        <v>2.5014996098909981</v>
      </c>
      <c r="N277">
        <v>1.12035684287548</v>
      </c>
      <c r="O277">
        <v>1.12189501953125</v>
      </c>
      <c r="P277">
        <v>26.916999816894499</v>
      </c>
      <c r="S277">
        <f t="shared" si="61"/>
        <v>4.2286701500400259E-3</v>
      </c>
      <c r="T277">
        <f t="shared" si="62"/>
        <v>0.10000038146969814</v>
      </c>
      <c r="U277">
        <f t="shared" si="63"/>
        <v>1.666673024494969E-3</v>
      </c>
      <c r="W277">
        <f t="shared" si="64"/>
        <v>4.2286540190063039E-2</v>
      </c>
      <c r="X277">
        <f t="shared" si="65"/>
        <v>2.5371924114037827</v>
      </c>
    </row>
    <row r="278" spans="1:24" x14ac:dyDescent="0.3">
      <c r="A278">
        <v>1.1243472108617401</v>
      </c>
      <c r="B278">
        <v>1.4060777587890601</v>
      </c>
      <c r="C278">
        <v>27.0170001983643</v>
      </c>
      <c r="F278">
        <f t="shared" si="56"/>
        <v>4.1094608604901328E-3</v>
      </c>
      <c r="G278">
        <f t="shared" si="57"/>
        <v>0.10000038146980117</v>
      </c>
      <c r="H278">
        <f t="shared" si="58"/>
        <v>1.6666730244966862E-3</v>
      </c>
      <c r="J278">
        <f t="shared" si="59"/>
        <v>4.1094451841977596E-2</v>
      </c>
      <c r="K278">
        <f t="shared" si="60"/>
        <v>2.4656671105186558</v>
      </c>
      <c r="N278">
        <v>1.1244664201512899</v>
      </c>
      <c r="O278">
        <v>1.1256539306640601</v>
      </c>
      <c r="P278">
        <v>27.0170001983643</v>
      </c>
      <c r="S278">
        <f t="shared" si="61"/>
        <v>4.1095772758099613E-3</v>
      </c>
      <c r="T278">
        <f t="shared" si="62"/>
        <v>0.10000038146980117</v>
      </c>
      <c r="U278">
        <f t="shared" si="63"/>
        <v>1.6666730244966862E-3</v>
      </c>
      <c r="W278">
        <f t="shared" si="64"/>
        <v>4.1095615990735003E-2</v>
      </c>
      <c r="X278">
        <f t="shared" si="65"/>
        <v>2.4657369594441003</v>
      </c>
    </row>
    <row r="279" spans="1:24" x14ac:dyDescent="0.3">
      <c r="A279">
        <v>1.12851627636701</v>
      </c>
      <c r="B279">
        <v>1.4085617675781299</v>
      </c>
      <c r="C279">
        <v>27.117000579833999</v>
      </c>
      <c r="F279">
        <f t="shared" si="56"/>
        <v>4.1690655052699643E-3</v>
      </c>
      <c r="G279">
        <f t="shared" si="57"/>
        <v>0.10000038146969814</v>
      </c>
      <c r="H279">
        <f t="shared" si="58"/>
        <v>1.666673024494969E-3</v>
      </c>
      <c r="J279">
        <f t="shared" si="59"/>
        <v>4.1690496016090338E-2</v>
      </c>
      <c r="K279">
        <f t="shared" si="60"/>
        <v>2.5014297609654204</v>
      </c>
      <c r="N279">
        <v>1.1286949738860099</v>
      </c>
      <c r="O279">
        <v>1.12952331542969</v>
      </c>
      <c r="P279">
        <v>27.117000579833999</v>
      </c>
      <c r="S279">
        <f t="shared" si="61"/>
        <v>4.2285537347199753E-3</v>
      </c>
      <c r="T279">
        <f t="shared" si="62"/>
        <v>0.10000038146969814</v>
      </c>
      <c r="U279">
        <f t="shared" si="63"/>
        <v>1.666673024494969E-3</v>
      </c>
      <c r="W279">
        <f t="shared" si="64"/>
        <v>4.2285376041303412E-2</v>
      </c>
      <c r="X279">
        <f t="shared" si="65"/>
        <v>2.5371225624782046</v>
      </c>
    </row>
    <row r="280" spans="1:24" x14ac:dyDescent="0.3">
      <c r="A280">
        <v>1.1326854582876</v>
      </c>
      <c r="B280">
        <v>1.4110638427734401</v>
      </c>
      <c r="C280">
        <v>27.216999053955099</v>
      </c>
      <c r="F280">
        <f t="shared" si="56"/>
        <v>4.1691819205900149E-3</v>
      </c>
      <c r="G280">
        <f t="shared" si="57"/>
        <v>9.9998474121100855E-2</v>
      </c>
      <c r="H280">
        <f t="shared" si="58"/>
        <v>1.666641235351681E-3</v>
      </c>
      <c r="J280">
        <f t="shared" si="59"/>
        <v>4.1692455382279364E-2</v>
      </c>
      <c r="K280">
        <f t="shared" si="60"/>
        <v>2.5015473229367617</v>
      </c>
      <c r="N280">
        <v>1.1328046675771499</v>
      </c>
      <c r="O280">
        <v>1.13327001953125</v>
      </c>
      <c r="P280">
        <v>27.216999053955099</v>
      </c>
      <c r="S280">
        <f t="shared" si="61"/>
        <v>4.1096936911400039E-3</v>
      </c>
      <c r="T280">
        <f t="shared" si="62"/>
        <v>9.9998474121100855E-2</v>
      </c>
      <c r="U280">
        <f t="shared" si="63"/>
        <v>1.666641235351681E-3</v>
      </c>
      <c r="W280">
        <f t="shared" si="64"/>
        <v>4.1097564010457339E-2</v>
      </c>
      <c r="X280">
        <f t="shared" si="65"/>
        <v>2.4658538406274402</v>
      </c>
    </row>
    <row r="281" spans="1:24" x14ac:dyDescent="0.3">
      <c r="A281">
        <v>1.13685452379286</v>
      </c>
      <c r="B281">
        <v>1.4141682128906199</v>
      </c>
      <c r="C281">
        <v>27.316999435424801</v>
      </c>
      <c r="F281">
        <f t="shared" si="56"/>
        <v>4.1690655052599723E-3</v>
      </c>
      <c r="G281">
        <f t="shared" si="57"/>
        <v>0.10000038146970169</v>
      </c>
      <c r="H281">
        <f t="shared" si="58"/>
        <v>1.6666730244950282E-3</v>
      </c>
      <c r="J281">
        <f t="shared" si="59"/>
        <v>4.169049601598894E-2</v>
      </c>
      <c r="K281">
        <f t="shared" si="60"/>
        <v>2.5014297609593363</v>
      </c>
      <c r="N281">
        <v>1.1370332213118699</v>
      </c>
      <c r="O281">
        <v>1.1369134521484401</v>
      </c>
      <c r="P281">
        <v>27.316999435424801</v>
      </c>
      <c r="S281">
        <f t="shared" si="61"/>
        <v>4.2285537347199753E-3</v>
      </c>
      <c r="T281">
        <f t="shared" si="62"/>
        <v>0.10000038146970169</v>
      </c>
      <c r="U281">
        <f t="shared" si="63"/>
        <v>1.6666730244950282E-3</v>
      </c>
      <c r="W281">
        <f t="shared" si="64"/>
        <v>4.2285376041301906E-2</v>
      </c>
      <c r="X281">
        <f t="shared" si="65"/>
        <v>2.5371225624781144</v>
      </c>
    </row>
    <row r="282" spans="1:24" x14ac:dyDescent="0.3">
      <c r="A282">
        <v>1.14102358929813</v>
      </c>
      <c r="B282">
        <v>1.4169320068359399</v>
      </c>
      <c r="C282">
        <v>27.416999816894499</v>
      </c>
      <c r="F282">
        <f t="shared" si="56"/>
        <v>4.1690655052699643E-3</v>
      </c>
      <c r="G282">
        <f t="shared" si="57"/>
        <v>0.10000038146969814</v>
      </c>
      <c r="H282">
        <f t="shared" si="58"/>
        <v>1.666673024494969E-3</v>
      </c>
      <c r="J282">
        <f t="shared" si="59"/>
        <v>4.1690496016090338E-2</v>
      </c>
      <c r="K282">
        <f t="shared" si="60"/>
        <v>2.5014297609654204</v>
      </c>
      <c r="N282">
        <v>1.1411427985876801</v>
      </c>
      <c r="O282">
        <v>1.14022705078125</v>
      </c>
      <c r="P282">
        <v>27.416999816894499</v>
      </c>
      <c r="S282">
        <f t="shared" si="61"/>
        <v>4.1095772758101834E-3</v>
      </c>
      <c r="T282">
        <f t="shared" si="62"/>
        <v>0.10000038146969814</v>
      </c>
      <c r="U282">
        <f t="shared" si="63"/>
        <v>1.666673024494969E-3</v>
      </c>
      <c r="W282">
        <f t="shared" si="64"/>
        <v>4.1095615990779565E-2</v>
      </c>
      <c r="X282">
        <f t="shared" si="65"/>
        <v>2.4657369594467737</v>
      </c>
    </row>
    <row r="283" spans="1:24" x14ac:dyDescent="0.3">
      <c r="A283">
        <v>1.14525237586349</v>
      </c>
      <c r="B283">
        <v>1.41933642578125</v>
      </c>
      <c r="C283">
        <v>27.5170001983643</v>
      </c>
      <c r="F283">
        <f t="shared" si="56"/>
        <v>4.2287865653600765E-3</v>
      </c>
      <c r="G283">
        <f t="shared" si="57"/>
        <v>0.10000038146980117</v>
      </c>
      <c r="H283">
        <f t="shared" si="58"/>
        <v>1.6666730244966862E-3</v>
      </c>
      <c r="J283">
        <f t="shared" si="59"/>
        <v>4.2287704338779104E-2</v>
      </c>
      <c r="K283">
        <f t="shared" si="60"/>
        <v>2.5372622603267461</v>
      </c>
      <c r="N283">
        <v>1.1453714687377201</v>
      </c>
      <c r="O283">
        <v>1.1442019042968701</v>
      </c>
      <c r="P283">
        <v>27.5170001983643</v>
      </c>
      <c r="S283">
        <f t="shared" si="61"/>
        <v>4.2286701500400259E-3</v>
      </c>
      <c r="T283">
        <f t="shared" si="62"/>
        <v>0.10000038146980117</v>
      </c>
      <c r="U283">
        <f t="shared" si="63"/>
        <v>1.6666730244966862E-3</v>
      </c>
      <c r="W283">
        <f t="shared" si="64"/>
        <v>4.2286540190019477E-2</v>
      </c>
      <c r="X283">
        <f t="shared" si="65"/>
        <v>2.5371924114011684</v>
      </c>
    </row>
    <row r="284" spans="1:24" x14ac:dyDescent="0.3">
      <c r="A284">
        <v>1.14936183672398</v>
      </c>
      <c r="B284">
        <v>1.42218530273437</v>
      </c>
      <c r="C284">
        <v>27.617000579833999</v>
      </c>
      <c r="F284">
        <f t="shared" si="56"/>
        <v>4.1094608604899108E-3</v>
      </c>
      <c r="G284">
        <f t="shared" si="57"/>
        <v>0.10000038146969814</v>
      </c>
      <c r="H284">
        <f t="shared" si="58"/>
        <v>1.666673024494969E-3</v>
      </c>
      <c r="J284">
        <f t="shared" si="59"/>
        <v>4.1094451842017717E-2</v>
      </c>
      <c r="K284">
        <f t="shared" si="60"/>
        <v>2.4656671105210628</v>
      </c>
      <c r="N284">
        <v>1.1494810460135301</v>
      </c>
      <c r="O284">
        <v>1.1477065429687501</v>
      </c>
      <c r="P284">
        <v>27.617000579833999</v>
      </c>
      <c r="S284">
        <f t="shared" si="61"/>
        <v>4.1095772758099613E-3</v>
      </c>
      <c r="T284">
        <f t="shared" si="62"/>
        <v>0.10000038146969814</v>
      </c>
      <c r="U284">
        <f t="shared" si="63"/>
        <v>1.666673024494969E-3</v>
      </c>
      <c r="W284">
        <f t="shared" si="64"/>
        <v>4.1095615990777344E-2</v>
      </c>
      <c r="X284">
        <f t="shared" si="65"/>
        <v>2.4657369594466405</v>
      </c>
    </row>
    <row r="285" spans="1:24" x14ac:dyDescent="0.3">
      <c r="A285">
        <v>1.1535309022292499</v>
      </c>
      <c r="B285">
        <v>1.42511694335938</v>
      </c>
      <c r="C285">
        <v>27.716999053955099</v>
      </c>
      <c r="F285">
        <f t="shared" si="56"/>
        <v>4.1690655052699643E-3</v>
      </c>
      <c r="G285">
        <f t="shared" si="57"/>
        <v>9.9998474121100855E-2</v>
      </c>
      <c r="H285">
        <f t="shared" si="58"/>
        <v>1.666641235351681E-3</v>
      </c>
      <c r="J285">
        <f t="shared" si="59"/>
        <v>4.1691291211315019E-2</v>
      </c>
      <c r="K285">
        <f t="shared" si="60"/>
        <v>2.5014774726789009</v>
      </c>
      <c r="N285">
        <v>1.15370959974825</v>
      </c>
      <c r="O285">
        <v>1.1513797607421901</v>
      </c>
      <c r="P285">
        <v>27.716999053955099</v>
      </c>
      <c r="S285">
        <f t="shared" si="61"/>
        <v>4.2285537347199753E-3</v>
      </c>
      <c r="T285">
        <f t="shared" si="62"/>
        <v>9.9998474121100855E-2</v>
      </c>
      <c r="U285">
        <f t="shared" si="63"/>
        <v>1.666641235351681E-3</v>
      </c>
      <c r="W285">
        <f t="shared" si="64"/>
        <v>4.2286182583137044E-2</v>
      </c>
      <c r="X285">
        <f t="shared" si="65"/>
        <v>2.5371709549882224</v>
      </c>
    </row>
    <row r="286" spans="1:24" x14ac:dyDescent="0.3">
      <c r="A286">
        <v>1.1576405959203799</v>
      </c>
      <c r="B286">
        <v>1.4280666503906201</v>
      </c>
      <c r="C286">
        <v>27.816999435424801</v>
      </c>
      <c r="F286">
        <f t="shared" si="56"/>
        <v>4.1096936911300119E-3</v>
      </c>
      <c r="G286">
        <f t="shared" si="57"/>
        <v>0.10000038146970169</v>
      </c>
      <c r="H286">
        <f t="shared" si="58"/>
        <v>1.6666730244950282E-3</v>
      </c>
      <c r="J286">
        <f t="shared" si="59"/>
        <v>4.1096780139535515E-2</v>
      </c>
      <c r="K286">
        <f t="shared" si="60"/>
        <v>2.4658068083721307</v>
      </c>
      <c r="N286">
        <v>1.15781917702407</v>
      </c>
      <c r="O286">
        <v>1.1544379882812501</v>
      </c>
      <c r="P286">
        <v>27.816999435424801</v>
      </c>
      <c r="S286">
        <f t="shared" si="61"/>
        <v>4.1095772758199534E-3</v>
      </c>
      <c r="T286">
        <f t="shared" si="62"/>
        <v>0.10000038146970169</v>
      </c>
      <c r="U286">
        <f t="shared" si="63"/>
        <v>1.6666730244950282E-3</v>
      </c>
      <c r="W286">
        <f t="shared" si="64"/>
        <v>4.1095615990875807E-2</v>
      </c>
      <c r="X286">
        <f t="shared" si="65"/>
        <v>2.4657369594525482</v>
      </c>
    </row>
    <row r="287" spans="1:24" x14ac:dyDescent="0.3">
      <c r="A287">
        <v>1.16192875429988</v>
      </c>
      <c r="B287">
        <v>1.4305893554687501</v>
      </c>
      <c r="C287">
        <v>27.916999816894499</v>
      </c>
      <c r="F287">
        <f t="shared" si="56"/>
        <v>4.2881583795000289E-3</v>
      </c>
      <c r="G287">
        <f t="shared" si="57"/>
        <v>0.10000038146969814</v>
      </c>
      <c r="H287">
        <f t="shared" si="58"/>
        <v>1.666673024494969E-3</v>
      </c>
      <c r="J287">
        <f t="shared" si="59"/>
        <v>4.2881420215376033E-2</v>
      </c>
      <c r="K287">
        <f t="shared" si="60"/>
        <v>2.5728852129225621</v>
      </c>
      <c r="N287">
        <v>1.16198824252933</v>
      </c>
      <c r="O287">
        <v>1.15850598144531</v>
      </c>
      <c r="P287">
        <v>27.916999816894499</v>
      </c>
      <c r="S287">
        <f t="shared" si="61"/>
        <v>4.1690655052599723E-3</v>
      </c>
      <c r="T287">
        <f t="shared" si="62"/>
        <v>0.10000038146969814</v>
      </c>
      <c r="U287">
        <f t="shared" si="63"/>
        <v>1.666673024494969E-3</v>
      </c>
      <c r="W287">
        <f t="shared" si="64"/>
        <v>4.1690496015990418E-2</v>
      </c>
      <c r="X287">
        <f t="shared" si="65"/>
        <v>2.5014297609594252</v>
      </c>
    </row>
    <row r="288" spans="1:24" x14ac:dyDescent="0.3">
      <c r="A288">
        <v>1.1660383315756899</v>
      </c>
      <c r="B288">
        <v>1.43339721679687</v>
      </c>
      <c r="C288">
        <v>28.0170001983643</v>
      </c>
      <c r="F288">
        <f t="shared" si="56"/>
        <v>4.1095772758099613E-3</v>
      </c>
      <c r="G288">
        <f t="shared" si="57"/>
        <v>0.10000038146980117</v>
      </c>
      <c r="H288">
        <f t="shared" si="58"/>
        <v>1.6666730244966862E-3</v>
      </c>
      <c r="J288">
        <f t="shared" si="59"/>
        <v>4.1095615990735003E-2</v>
      </c>
      <c r="K288">
        <f t="shared" si="60"/>
        <v>2.4657369594441003</v>
      </c>
      <c r="N288">
        <v>1.16609793622047</v>
      </c>
      <c r="O288">
        <v>1.16197314453125</v>
      </c>
      <c r="P288">
        <v>28.0170001983643</v>
      </c>
      <c r="S288">
        <f t="shared" si="61"/>
        <v>4.1096936911400039E-3</v>
      </c>
      <c r="T288">
        <f t="shared" si="62"/>
        <v>0.10000038146980117</v>
      </c>
      <c r="U288">
        <f t="shared" si="63"/>
        <v>1.6666730244966862E-3</v>
      </c>
      <c r="W288">
        <f t="shared" si="64"/>
        <v>4.1096780139594551E-2</v>
      </c>
      <c r="X288">
        <f t="shared" si="65"/>
        <v>2.4658068083756732</v>
      </c>
    </row>
    <row r="289" spans="1:24" x14ac:dyDescent="0.3">
      <c r="A289">
        <v>1.1702670017257299</v>
      </c>
      <c r="B289">
        <v>1.43648974609375</v>
      </c>
      <c r="C289">
        <v>28.117000579833999</v>
      </c>
      <c r="F289">
        <f t="shared" si="56"/>
        <v>4.2286701500400259E-3</v>
      </c>
      <c r="G289">
        <f t="shared" si="57"/>
        <v>0.10000038146969814</v>
      </c>
      <c r="H289">
        <f t="shared" si="58"/>
        <v>1.666673024494969E-3</v>
      </c>
      <c r="J289">
        <f t="shared" si="59"/>
        <v>4.2286540190063039E-2</v>
      </c>
      <c r="K289">
        <f t="shared" si="60"/>
        <v>2.5371924114037827</v>
      </c>
      <c r="N289">
        <v>1.1702670017257299</v>
      </c>
      <c r="O289">
        <v>1.165375</v>
      </c>
      <c r="P289">
        <v>28.117000579833999</v>
      </c>
      <c r="S289">
        <f t="shared" si="61"/>
        <v>4.1690655052599723E-3</v>
      </c>
      <c r="T289">
        <f t="shared" si="62"/>
        <v>0.10000038146969814</v>
      </c>
      <c r="U289">
        <f t="shared" si="63"/>
        <v>1.666673024494969E-3</v>
      </c>
      <c r="W289">
        <f t="shared" si="64"/>
        <v>4.1690496015990418E-2</v>
      </c>
      <c r="X289">
        <f t="shared" si="65"/>
        <v>2.5014297609594252</v>
      </c>
    </row>
    <row r="290" spans="1:24" x14ac:dyDescent="0.3">
      <c r="A290">
        <v>1.1743764625862201</v>
      </c>
      <c r="B290">
        <v>1.43860375976562</v>
      </c>
      <c r="C290">
        <v>28.216999053955099</v>
      </c>
      <c r="F290">
        <f t="shared" si="56"/>
        <v>4.1094608604901328E-3</v>
      </c>
      <c r="G290">
        <f t="shared" si="57"/>
        <v>9.9998474121100855E-2</v>
      </c>
      <c r="H290">
        <f t="shared" si="58"/>
        <v>1.666641235351681E-3</v>
      </c>
      <c r="J290">
        <f t="shared" si="59"/>
        <v>4.1095235668430943E-2</v>
      </c>
      <c r="K290">
        <f t="shared" si="60"/>
        <v>2.4657141401058564</v>
      </c>
      <c r="N290">
        <v>1.1744360672309999</v>
      </c>
      <c r="O290">
        <v>1.16898547363281</v>
      </c>
      <c r="P290">
        <v>28.216999053955099</v>
      </c>
      <c r="S290">
        <f t="shared" si="61"/>
        <v>4.1690655052699643E-3</v>
      </c>
      <c r="T290">
        <f t="shared" si="62"/>
        <v>9.9998474121100855E-2</v>
      </c>
      <c r="U290">
        <f t="shared" si="63"/>
        <v>1.666641235351681E-3</v>
      </c>
      <c r="W290">
        <f t="shared" si="64"/>
        <v>4.1691291211315019E-2</v>
      </c>
      <c r="X290">
        <f t="shared" si="65"/>
        <v>2.5014774726789009</v>
      </c>
    </row>
    <row r="291" spans="1:24" x14ac:dyDescent="0.3">
      <c r="A291">
        <v>1.1786052491515899</v>
      </c>
      <c r="B291">
        <v>1.44160656738281</v>
      </c>
      <c r="C291">
        <v>28.316999435424801</v>
      </c>
      <c r="F291">
        <f t="shared" si="56"/>
        <v>4.2287865653698464E-3</v>
      </c>
      <c r="G291">
        <f t="shared" si="57"/>
        <v>0.10000038146970169</v>
      </c>
      <c r="H291">
        <f t="shared" si="58"/>
        <v>1.6666730244950282E-3</v>
      </c>
      <c r="J291">
        <f t="shared" si="59"/>
        <v>4.2287704338918868E-2</v>
      </c>
      <c r="K291">
        <f t="shared" si="60"/>
        <v>2.5372622603351322</v>
      </c>
      <c r="N291">
        <v>1.1786052491515899</v>
      </c>
      <c r="O291">
        <v>1.1728170166015599</v>
      </c>
      <c r="P291">
        <v>28.316999435424801</v>
      </c>
      <c r="S291">
        <f t="shared" si="61"/>
        <v>4.1691819205900149E-3</v>
      </c>
      <c r="T291">
        <f t="shared" si="62"/>
        <v>0.10000038146970169</v>
      </c>
      <c r="U291">
        <f t="shared" si="63"/>
        <v>1.6666730244950282E-3</v>
      </c>
      <c r="W291">
        <f t="shared" si="64"/>
        <v>4.1691660164848487E-2</v>
      </c>
      <c r="X291">
        <f t="shared" si="65"/>
        <v>2.5014996098909092</v>
      </c>
    </row>
    <row r="292" spans="1:24" x14ac:dyDescent="0.3">
      <c r="A292">
        <v>1.1827743146568499</v>
      </c>
      <c r="B292">
        <v>1.44476953125</v>
      </c>
      <c r="C292">
        <v>28.416999816894499</v>
      </c>
      <c r="F292">
        <f t="shared" si="56"/>
        <v>4.1690655052599723E-3</v>
      </c>
      <c r="G292">
        <f t="shared" si="57"/>
        <v>0.10000038146969814</v>
      </c>
      <c r="H292">
        <f t="shared" si="58"/>
        <v>1.666673024494969E-3</v>
      </c>
      <c r="J292">
        <f t="shared" si="59"/>
        <v>4.1690496015990418E-2</v>
      </c>
      <c r="K292">
        <f t="shared" si="60"/>
        <v>2.5014297609594252</v>
      </c>
      <c r="N292">
        <v>1.1828338028863099</v>
      </c>
      <c r="O292">
        <v>1.1761634521484401</v>
      </c>
      <c r="P292">
        <v>28.416999816894499</v>
      </c>
      <c r="S292">
        <f t="shared" si="61"/>
        <v>4.2285537347199753E-3</v>
      </c>
      <c r="T292">
        <f t="shared" si="62"/>
        <v>0.10000038146969814</v>
      </c>
      <c r="U292">
        <f t="shared" si="63"/>
        <v>1.666673024494969E-3</v>
      </c>
      <c r="W292">
        <f t="shared" si="64"/>
        <v>4.2285376041303412E-2</v>
      </c>
      <c r="X292">
        <f t="shared" si="65"/>
        <v>2.5371225624782046</v>
      </c>
    </row>
    <row r="293" spans="1:24" x14ac:dyDescent="0.3">
      <c r="A293">
        <v>1.1870028683915701</v>
      </c>
      <c r="B293">
        <v>1.4475966796874999</v>
      </c>
      <c r="C293">
        <v>28.5170001983643</v>
      </c>
      <c r="F293">
        <f t="shared" si="56"/>
        <v>4.2285537347201974E-3</v>
      </c>
      <c r="G293">
        <f t="shared" si="57"/>
        <v>0.10000038146980117</v>
      </c>
      <c r="H293">
        <f t="shared" si="58"/>
        <v>1.6666730244966862E-3</v>
      </c>
      <c r="J293">
        <f t="shared" si="59"/>
        <v>4.2285376041262063E-2</v>
      </c>
      <c r="K293">
        <f t="shared" si="60"/>
        <v>2.5371225624757239</v>
      </c>
      <c r="N293">
        <v>1.1869433801621201</v>
      </c>
      <c r="O293">
        <v>1.17988781738281</v>
      </c>
      <c r="P293">
        <v>28.5170001983643</v>
      </c>
      <c r="S293">
        <f t="shared" si="61"/>
        <v>4.1095772758101834E-3</v>
      </c>
      <c r="T293">
        <f t="shared" si="62"/>
        <v>0.10000038146980117</v>
      </c>
      <c r="U293">
        <f t="shared" si="63"/>
        <v>1.6666730244966862E-3</v>
      </c>
      <c r="W293">
        <f t="shared" si="64"/>
        <v>4.1095615990737223E-2</v>
      </c>
      <c r="X293">
        <f t="shared" si="65"/>
        <v>2.4657369594442335</v>
      </c>
    </row>
    <row r="294" spans="1:24" x14ac:dyDescent="0.3">
      <c r="A294">
        <v>1.1911125620827101</v>
      </c>
      <c r="B294">
        <v>1.4497520751953099</v>
      </c>
      <c r="C294">
        <v>28.617000579833999</v>
      </c>
      <c r="F294">
        <f t="shared" si="56"/>
        <v>4.1096936911400039E-3</v>
      </c>
      <c r="G294">
        <f t="shared" si="57"/>
        <v>0.10000038146969814</v>
      </c>
      <c r="H294">
        <f t="shared" si="58"/>
        <v>1.666673024494969E-3</v>
      </c>
      <c r="J294">
        <f t="shared" si="59"/>
        <v>4.1096780139636892E-2</v>
      </c>
      <c r="K294">
        <f t="shared" si="60"/>
        <v>2.4658068083782139</v>
      </c>
      <c r="N294">
        <v>1.1911125620827101</v>
      </c>
      <c r="O294">
        <v>1.1837938232421901</v>
      </c>
      <c r="P294">
        <v>28.617000579833999</v>
      </c>
      <c r="S294">
        <f t="shared" si="61"/>
        <v>4.1691819205900149E-3</v>
      </c>
      <c r="T294">
        <f t="shared" si="62"/>
        <v>0.10000038146969814</v>
      </c>
      <c r="U294">
        <f t="shared" si="63"/>
        <v>1.666673024494969E-3</v>
      </c>
      <c r="W294">
        <f t="shared" si="64"/>
        <v>4.1691660164849965E-2</v>
      </c>
      <c r="X294">
        <f t="shared" si="65"/>
        <v>2.5014996098909981</v>
      </c>
    </row>
    <row r="295" spans="1:24" x14ac:dyDescent="0.3">
      <c r="A295">
        <v>1.19528151117265</v>
      </c>
      <c r="B295">
        <v>1.4526103515625</v>
      </c>
      <c r="C295">
        <v>28.716999053955099</v>
      </c>
      <c r="F295">
        <f t="shared" si="56"/>
        <v>4.1689490899399217E-3</v>
      </c>
      <c r="G295">
        <f t="shared" si="57"/>
        <v>9.9998474121100855E-2</v>
      </c>
      <c r="H295">
        <f t="shared" si="58"/>
        <v>1.666641235351681E-3</v>
      </c>
      <c r="J295">
        <f t="shared" si="59"/>
        <v>4.1690127040250755E-2</v>
      </c>
      <c r="K295">
        <f t="shared" si="60"/>
        <v>2.5014076224150448</v>
      </c>
      <c r="N295">
        <v>1.1953411158174301</v>
      </c>
      <c r="O295">
        <v>1.18737353515625</v>
      </c>
      <c r="P295">
        <v>28.716999053955099</v>
      </c>
      <c r="S295">
        <f t="shared" si="61"/>
        <v>4.2285537347199753E-3</v>
      </c>
      <c r="T295">
        <f t="shared" si="62"/>
        <v>9.9998474121100855E-2</v>
      </c>
      <c r="U295">
        <f t="shared" si="63"/>
        <v>1.666641235351681E-3</v>
      </c>
      <c r="W295">
        <f t="shared" si="64"/>
        <v>4.2286182583137044E-2</v>
      </c>
      <c r="X295">
        <f t="shared" si="65"/>
        <v>2.5371709549882224</v>
      </c>
    </row>
    <row r="296" spans="1:24" x14ac:dyDescent="0.3">
      <c r="A296">
        <v>1.19939108844846</v>
      </c>
      <c r="B296">
        <v>1.45483459472656</v>
      </c>
      <c r="C296">
        <v>28.816999435424801</v>
      </c>
      <c r="F296">
        <f t="shared" si="56"/>
        <v>4.1095772758099613E-3</v>
      </c>
      <c r="G296">
        <f t="shared" si="57"/>
        <v>0.10000038146970169</v>
      </c>
      <c r="H296">
        <f t="shared" si="58"/>
        <v>1.6666730244950282E-3</v>
      </c>
      <c r="J296">
        <f t="shared" si="59"/>
        <v>4.1095615990775887E-2</v>
      </c>
      <c r="K296">
        <f t="shared" si="60"/>
        <v>2.465736959446553</v>
      </c>
      <c r="N296">
        <v>1.1995101813226901</v>
      </c>
      <c r="O296">
        <v>1.19031127929688</v>
      </c>
      <c r="P296">
        <v>28.816999435424801</v>
      </c>
      <c r="S296">
        <f t="shared" si="61"/>
        <v>4.1690655052599723E-3</v>
      </c>
      <c r="T296">
        <f t="shared" si="62"/>
        <v>0.10000038146970169</v>
      </c>
      <c r="U296">
        <f t="shared" si="63"/>
        <v>1.6666730244950282E-3</v>
      </c>
      <c r="W296">
        <f t="shared" si="64"/>
        <v>4.169049601598894E-2</v>
      </c>
      <c r="X296">
        <f t="shared" si="65"/>
        <v>2.5014297609593363</v>
      </c>
    </row>
    <row r="297" spans="1:24" x14ac:dyDescent="0.3">
      <c r="A297">
        <v>1.20361975859851</v>
      </c>
      <c r="B297">
        <v>1.45805773925781</v>
      </c>
      <c r="C297">
        <v>28.916999816894499</v>
      </c>
      <c r="F297">
        <f t="shared" si="56"/>
        <v>4.2286701500500179E-3</v>
      </c>
      <c r="G297">
        <f t="shared" si="57"/>
        <v>0.10000038146969814</v>
      </c>
      <c r="H297">
        <f t="shared" si="58"/>
        <v>1.666673024494969E-3</v>
      </c>
      <c r="J297">
        <f t="shared" si="59"/>
        <v>4.2286540190162959E-2</v>
      </c>
      <c r="K297">
        <f t="shared" si="60"/>
        <v>2.5371924114097775</v>
      </c>
      <c r="N297">
        <v>1.20361975859851</v>
      </c>
      <c r="O297">
        <v>1.1937746582031299</v>
      </c>
      <c r="P297">
        <v>28.916999816894499</v>
      </c>
      <c r="S297">
        <f t="shared" si="61"/>
        <v>4.1095772758199534E-3</v>
      </c>
      <c r="T297">
        <f t="shared" si="62"/>
        <v>0.10000038146969814</v>
      </c>
      <c r="U297">
        <f t="shared" si="63"/>
        <v>1.666673024494969E-3</v>
      </c>
      <c r="W297">
        <f t="shared" si="64"/>
        <v>4.1095615990877264E-2</v>
      </c>
      <c r="X297">
        <f t="shared" si="65"/>
        <v>2.4657369594526357</v>
      </c>
    </row>
    <row r="298" spans="1:24" x14ac:dyDescent="0.3">
      <c r="A298">
        <v>1.20772933587432</v>
      </c>
      <c r="B298">
        <v>1.46038049316406</v>
      </c>
      <c r="C298">
        <v>29.0170001983643</v>
      </c>
      <c r="F298">
        <f t="shared" si="56"/>
        <v>4.1095772758099613E-3</v>
      </c>
      <c r="G298">
        <f t="shared" si="57"/>
        <v>0.10000038146980117</v>
      </c>
      <c r="H298">
        <f t="shared" si="58"/>
        <v>1.6666730244966862E-3</v>
      </c>
      <c r="J298">
        <f t="shared" si="59"/>
        <v>4.1095615990735003E-2</v>
      </c>
      <c r="K298">
        <f t="shared" si="60"/>
        <v>2.4657369594441003</v>
      </c>
      <c r="N298">
        <v>1.20784842874855</v>
      </c>
      <c r="O298">
        <v>1.19748681640625</v>
      </c>
      <c r="P298">
        <v>29.0170001983643</v>
      </c>
      <c r="S298">
        <f t="shared" si="61"/>
        <v>4.2286701500400259E-3</v>
      </c>
      <c r="T298">
        <f t="shared" si="62"/>
        <v>0.10000038146980117</v>
      </c>
      <c r="U298">
        <f t="shared" si="63"/>
        <v>1.6666730244966862E-3</v>
      </c>
      <c r="W298">
        <f t="shared" si="64"/>
        <v>4.2286540190019477E-2</v>
      </c>
      <c r="X298">
        <f t="shared" si="65"/>
        <v>2.5371924114011684</v>
      </c>
    </row>
    <row r="299" spans="1:24" x14ac:dyDescent="0.3">
      <c r="A299">
        <v>1.2118984013795899</v>
      </c>
      <c r="B299">
        <v>1.46333703613281</v>
      </c>
      <c r="C299">
        <v>29.117000579833999</v>
      </c>
      <c r="F299">
        <f t="shared" si="56"/>
        <v>4.1690655052699643E-3</v>
      </c>
      <c r="G299">
        <f t="shared" si="57"/>
        <v>0.10000038146969814</v>
      </c>
      <c r="H299">
        <f t="shared" si="58"/>
        <v>1.666673024494969E-3</v>
      </c>
      <c r="J299">
        <f t="shared" si="59"/>
        <v>4.1690496016090338E-2</v>
      </c>
      <c r="K299">
        <f t="shared" si="60"/>
        <v>2.5014297609654204</v>
      </c>
      <c r="N299">
        <v>1.2119578896090399</v>
      </c>
      <c r="O299">
        <v>1.2011743164062501</v>
      </c>
      <c r="P299">
        <v>29.117000579833999</v>
      </c>
      <c r="S299">
        <f t="shared" si="61"/>
        <v>4.1094608604899108E-3</v>
      </c>
      <c r="T299">
        <f t="shared" si="62"/>
        <v>0.10000038146969814</v>
      </c>
      <c r="U299">
        <f t="shared" si="63"/>
        <v>1.666673024494969E-3</v>
      </c>
      <c r="W299">
        <f t="shared" si="64"/>
        <v>4.1094451842017717E-2</v>
      </c>
      <c r="X299">
        <f t="shared" si="65"/>
        <v>2.4656671105210628</v>
      </c>
    </row>
    <row r="300" spans="1:24" x14ac:dyDescent="0.3">
      <c r="A300">
        <v>1.2160079786553999</v>
      </c>
      <c r="B300">
        <v>1.46579028320313</v>
      </c>
      <c r="C300">
        <v>29.216999053955099</v>
      </c>
      <c r="F300">
        <f t="shared" si="56"/>
        <v>4.1095772758099613E-3</v>
      </c>
      <c r="G300">
        <f t="shared" si="57"/>
        <v>9.9998474121100855E-2</v>
      </c>
      <c r="H300">
        <f t="shared" si="58"/>
        <v>1.666641235351681E-3</v>
      </c>
      <c r="J300">
        <f t="shared" si="59"/>
        <v>4.1096399839393068E-2</v>
      </c>
      <c r="K300">
        <f t="shared" si="60"/>
        <v>2.4657839903635841</v>
      </c>
      <c r="N300">
        <v>1.21612707152963</v>
      </c>
      <c r="O300">
        <v>1.20471459960938</v>
      </c>
      <c r="P300">
        <v>29.216999053955099</v>
      </c>
      <c r="S300">
        <f t="shared" si="61"/>
        <v>4.1691819205900149E-3</v>
      </c>
      <c r="T300">
        <f t="shared" si="62"/>
        <v>9.9998474121100855E-2</v>
      </c>
      <c r="U300">
        <f t="shared" si="63"/>
        <v>1.666641235351681E-3</v>
      </c>
      <c r="W300">
        <f t="shared" si="64"/>
        <v>4.1692455382279364E-2</v>
      </c>
      <c r="X300">
        <f t="shared" si="65"/>
        <v>2.5015473229367617</v>
      </c>
    </row>
    <row r="301" spans="1:24" x14ac:dyDescent="0.3">
      <c r="A301">
        <v>1.2202366488054399</v>
      </c>
      <c r="B301">
        <v>1.4688492431640601</v>
      </c>
      <c r="C301">
        <v>29.316999435424801</v>
      </c>
      <c r="F301">
        <f t="shared" si="56"/>
        <v>4.2286701500400259E-3</v>
      </c>
      <c r="G301">
        <f t="shared" si="57"/>
        <v>0.10000038146970169</v>
      </c>
      <c r="H301">
        <f t="shared" si="58"/>
        <v>1.6666730244950282E-3</v>
      </c>
      <c r="J301">
        <f t="shared" si="59"/>
        <v>4.228654019006154E-2</v>
      </c>
      <c r="K301">
        <f t="shared" si="60"/>
        <v>2.5371924114036926</v>
      </c>
      <c r="N301">
        <v>1.2202366488054399</v>
      </c>
      <c r="O301">
        <v>1.2080727539062499</v>
      </c>
      <c r="P301">
        <v>29.316999435424801</v>
      </c>
      <c r="S301">
        <f t="shared" si="61"/>
        <v>4.1095772758099613E-3</v>
      </c>
      <c r="T301">
        <f t="shared" si="62"/>
        <v>0.10000038146970169</v>
      </c>
      <c r="U301">
        <f t="shared" si="63"/>
        <v>1.6666730244950282E-3</v>
      </c>
      <c r="W301">
        <f t="shared" si="64"/>
        <v>4.1095615990775887E-2</v>
      </c>
      <c r="X301">
        <f t="shared" si="65"/>
        <v>2.465736959446553</v>
      </c>
    </row>
    <row r="302" spans="1:24" x14ac:dyDescent="0.3">
      <c r="A302">
        <v>1.22434610966593</v>
      </c>
      <c r="B302">
        <v>1.4711490478515601</v>
      </c>
      <c r="C302">
        <v>29.416999816894499</v>
      </c>
      <c r="F302">
        <f t="shared" si="56"/>
        <v>4.1094608604901328E-3</v>
      </c>
      <c r="G302">
        <f t="shared" si="57"/>
        <v>0.10000038146969814</v>
      </c>
      <c r="H302">
        <f t="shared" si="58"/>
        <v>1.666673024494969E-3</v>
      </c>
      <c r="J302">
        <f t="shared" si="59"/>
        <v>4.1094451842019937E-2</v>
      </c>
      <c r="K302">
        <f t="shared" si="60"/>
        <v>2.465667110521196</v>
      </c>
      <c r="N302">
        <v>1.2244652025401599</v>
      </c>
      <c r="O302">
        <v>1.2119124755859401</v>
      </c>
      <c r="P302">
        <v>29.416999816894499</v>
      </c>
      <c r="S302">
        <f t="shared" si="61"/>
        <v>4.2285537347199753E-3</v>
      </c>
      <c r="T302">
        <f t="shared" si="62"/>
        <v>0.10000038146969814</v>
      </c>
      <c r="U302">
        <f t="shared" si="63"/>
        <v>1.666673024494969E-3</v>
      </c>
      <c r="W302">
        <f t="shared" si="64"/>
        <v>4.2285376041303412E-2</v>
      </c>
      <c r="X302">
        <f t="shared" si="65"/>
        <v>2.5371225624782046</v>
      </c>
    </row>
    <row r="303" spans="1:24" x14ac:dyDescent="0.3">
      <c r="A303">
        <v>1.2285748962312899</v>
      </c>
      <c r="B303">
        <v>1.4743168945312499</v>
      </c>
      <c r="C303">
        <v>29.5170001983643</v>
      </c>
      <c r="F303">
        <f t="shared" si="56"/>
        <v>4.2287865653598544E-3</v>
      </c>
      <c r="G303">
        <f t="shared" si="57"/>
        <v>0.10000038146980117</v>
      </c>
      <c r="H303">
        <f t="shared" si="58"/>
        <v>1.6666730244966862E-3</v>
      </c>
      <c r="J303">
        <f t="shared" si="59"/>
        <v>4.2287704338776884E-2</v>
      </c>
      <c r="K303">
        <f t="shared" si="60"/>
        <v>2.5372622603266128</v>
      </c>
      <c r="N303">
        <v>1.2285748962312899</v>
      </c>
      <c r="O303">
        <v>1.21463330078125</v>
      </c>
      <c r="P303">
        <v>29.5170001983643</v>
      </c>
      <c r="S303">
        <f t="shared" si="61"/>
        <v>4.1096936911300119E-3</v>
      </c>
      <c r="T303">
        <f t="shared" si="62"/>
        <v>0.10000038146980117</v>
      </c>
      <c r="U303">
        <f t="shared" si="63"/>
        <v>1.6666730244966862E-3</v>
      </c>
      <c r="W303">
        <f t="shared" si="64"/>
        <v>4.1096780139494637E-2</v>
      </c>
      <c r="X303">
        <f t="shared" si="65"/>
        <v>2.465806808369678</v>
      </c>
    </row>
    <row r="304" spans="1:24" x14ac:dyDescent="0.3">
      <c r="A304">
        <v>1.23268435709178</v>
      </c>
      <c r="B304">
        <v>1.47686840820312</v>
      </c>
      <c r="C304">
        <v>29.617000579833999</v>
      </c>
      <c r="F304">
        <f t="shared" si="56"/>
        <v>4.1094608604901328E-3</v>
      </c>
      <c r="G304">
        <f t="shared" si="57"/>
        <v>0.10000038146969814</v>
      </c>
      <c r="H304">
        <f t="shared" si="58"/>
        <v>1.666673024494969E-3</v>
      </c>
      <c r="J304">
        <f t="shared" si="59"/>
        <v>4.1094451842019937E-2</v>
      </c>
      <c r="K304">
        <f t="shared" si="60"/>
        <v>2.465667110521196</v>
      </c>
      <c r="N304">
        <v>1.2328034499660101</v>
      </c>
      <c r="O304">
        <v>1.2184530029296901</v>
      </c>
      <c r="P304">
        <v>29.617000579833999</v>
      </c>
      <c r="S304">
        <f t="shared" si="61"/>
        <v>4.2285537347201974E-3</v>
      </c>
      <c r="T304">
        <f t="shared" si="62"/>
        <v>0.10000038146969814</v>
      </c>
      <c r="U304">
        <f t="shared" si="63"/>
        <v>1.666673024494969E-3</v>
      </c>
      <c r="W304">
        <f t="shared" si="64"/>
        <v>4.2285376041305632E-2</v>
      </c>
      <c r="X304">
        <f t="shared" si="65"/>
        <v>2.5371225624783378</v>
      </c>
    </row>
    <row r="305" spans="1:24" x14ac:dyDescent="0.3">
      <c r="A305">
        <v>1.2369129108265</v>
      </c>
      <c r="B305">
        <v>1.48024584960938</v>
      </c>
      <c r="C305">
        <v>29.716999053955099</v>
      </c>
      <c r="F305">
        <f t="shared" si="56"/>
        <v>4.2285537347199753E-3</v>
      </c>
      <c r="G305">
        <f t="shared" si="57"/>
        <v>9.9998474121100855E-2</v>
      </c>
      <c r="H305">
        <f t="shared" si="58"/>
        <v>1.666641235351681E-3</v>
      </c>
      <c r="J305">
        <f t="shared" si="59"/>
        <v>4.2286182583137044E-2</v>
      </c>
      <c r="K305">
        <f t="shared" si="60"/>
        <v>2.5371709549882224</v>
      </c>
      <c r="N305">
        <v>1.2369129108265</v>
      </c>
      <c r="O305">
        <v>1.2218393554687501</v>
      </c>
      <c r="P305">
        <v>29.716999053955099</v>
      </c>
      <c r="S305">
        <f t="shared" si="61"/>
        <v>4.1094608604899108E-3</v>
      </c>
      <c r="T305">
        <f t="shared" si="62"/>
        <v>9.9998474121100855E-2</v>
      </c>
      <c r="U305">
        <f t="shared" si="63"/>
        <v>1.666641235351681E-3</v>
      </c>
      <c r="W305">
        <f t="shared" si="64"/>
        <v>4.1095235668428723E-2</v>
      </c>
      <c r="X305">
        <f t="shared" si="65"/>
        <v>2.4657141401057232</v>
      </c>
    </row>
    <row r="306" spans="1:24" x14ac:dyDescent="0.3">
      <c r="A306">
        <v>1.24102260451764</v>
      </c>
      <c r="B306">
        <v>1.48282006835938</v>
      </c>
      <c r="C306">
        <v>29.816999435424801</v>
      </c>
      <c r="F306">
        <f t="shared" si="56"/>
        <v>4.1096936911400039E-3</v>
      </c>
      <c r="G306">
        <f t="shared" si="57"/>
        <v>0.10000038146970169</v>
      </c>
      <c r="H306">
        <f t="shared" si="58"/>
        <v>1.6666730244950282E-3</v>
      </c>
      <c r="J306">
        <f t="shared" si="59"/>
        <v>4.1096780139635435E-2</v>
      </c>
      <c r="K306">
        <f t="shared" si="60"/>
        <v>2.4658068083781259</v>
      </c>
      <c r="N306">
        <v>1.2411416973918701</v>
      </c>
      <c r="O306">
        <v>1.22556237792969</v>
      </c>
      <c r="P306">
        <v>29.816999435424801</v>
      </c>
      <c r="S306">
        <f t="shared" si="61"/>
        <v>4.2287865653700685E-3</v>
      </c>
      <c r="T306">
        <f t="shared" si="62"/>
        <v>0.10000038146970169</v>
      </c>
      <c r="U306">
        <f t="shared" si="63"/>
        <v>1.6666730244950282E-3</v>
      </c>
      <c r="W306">
        <f t="shared" si="64"/>
        <v>4.2287704338921088E-2</v>
      </c>
      <c r="X306">
        <f t="shared" si="65"/>
        <v>2.5372622603352655</v>
      </c>
    </row>
    <row r="307" spans="1:24" x14ac:dyDescent="0.3">
      <c r="A307">
        <v>1.24525115825236</v>
      </c>
      <c r="B307">
        <v>1.48545544433594</v>
      </c>
      <c r="C307">
        <v>29.916999816894499</v>
      </c>
      <c r="F307">
        <f t="shared" si="56"/>
        <v>4.2285537347199753E-3</v>
      </c>
      <c r="G307">
        <f t="shared" si="57"/>
        <v>0.10000038146969814</v>
      </c>
      <c r="H307">
        <f t="shared" si="58"/>
        <v>1.666673024494969E-3</v>
      </c>
      <c r="J307">
        <f t="shared" si="59"/>
        <v>4.2285376041303412E-2</v>
      </c>
      <c r="K307">
        <f t="shared" si="60"/>
        <v>2.5371225624782046</v>
      </c>
      <c r="N307">
        <v>1.24525115825236</v>
      </c>
      <c r="O307">
        <v>1.2290233154296899</v>
      </c>
      <c r="P307">
        <v>29.916999816894499</v>
      </c>
      <c r="S307">
        <f t="shared" si="61"/>
        <v>4.1094608604899108E-3</v>
      </c>
      <c r="T307">
        <f t="shared" si="62"/>
        <v>0.10000038146969814</v>
      </c>
      <c r="U307">
        <f t="shared" si="63"/>
        <v>1.666673024494969E-3</v>
      </c>
      <c r="W307">
        <f t="shared" si="64"/>
        <v>4.1094451842017717E-2</v>
      </c>
      <c r="X307">
        <f t="shared" si="65"/>
        <v>2.4656671105210628</v>
      </c>
    </row>
    <row r="308" spans="1:24" x14ac:dyDescent="0.3">
      <c r="A308">
        <v>1.24936085194349</v>
      </c>
      <c r="B308">
        <v>1.48791003417969</v>
      </c>
      <c r="C308">
        <v>30.0170001983643</v>
      </c>
      <c r="F308">
        <f t="shared" si="56"/>
        <v>4.1096936911300119E-3</v>
      </c>
      <c r="G308">
        <f t="shared" si="57"/>
        <v>0.10000038146980117</v>
      </c>
      <c r="H308">
        <f t="shared" si="58"/>
        <v>1.6666730244966862E-3</v>
      </c>
      <c r="J308">
        <f t="shared" si="59"/>
        <v>4.1096780139494637E-2</v>
      </c>
      <c r="K308">
        <f t="shared" si="60"/>
        <v>2.465806808369678</v>
      </c>
      <c r="N308">
        <v>1.24942034017295</v>
      </c>
      <c r="O308">
        <v>1.2324561767578099</v>
      </c>
      <c r="P308">
        <v>30.0170001983643</v>
      </c>
      <c r="S308">
        <f t="shared" si="61"/>
        <v>4.1691819205900149E-3</v>
      </c>
      <c r="T308">
        <f t="shared" si="62"/>
        <v>0.10000038146980117</v>
      </c>
      <c r="U308">
        <f t="shared" si="63"/>
        <v>1.6666730244966862E-3</v>
      </c>
      <c r="W308">
        <f t="shared" si="64"/>
        <v>4.1691660164807014E-2</v>
      </c>
      <c r="X308">
        <f t="shared" si="65"/>
        <v>2.501499609888421</v>
      </c>
    </row>
    <row r="309" spans="1:24" x14ac:dyDescent="0.3">
      <c r="A309">
        <v>1.25358940567821</v>
      </c>
      <c r="B309">
        <v>1.4908829345703101</v>
      </c>
      <c r="C309">
        <v>30.117000579833999</v>
      </c>
      <c r="F309">
        <f t="shared" si="56"/>
        <v>4.2285537347199753E-3</v>
      </c>
      <c r="G309">
        <f t="shared" si="57"/>
        <v>0.10000038146969814</v>
      </c>
      <c r="H309">
        <f t="shared" si="58"/>
        <v>1.666673024494969E-3</v>
      </c>
      <c r="J309">
        <f t="shared" si="59"/>
        <v>4.2285376041303412E-2</v>
      </c>
      <c r="K309">
        <f t="shared" si="60"/>
        <v>2.5371225624782046</v>
      </c>
      <c r="N309">
        <v>1.25352991744876</v>
      </c>
      <c r="O309">
        <v>1.2352387695312499</v>
      </c>
      <c r="P309">
        <v>30.117000579833999</v>
      </c>
      <c r="S309">
        <f t="shared" si="61"/>
        <v>4.1095772758099613E-3</v>
      </c>
      <c r="T309">
        <f t="shared" si="62"/>
        <v>0.10000038146969814</v>
      </c>
      <c r="U309">
        <f t="shared" si="63"/>
        <v>1.666673024494969E-3</v>
      </c>
      <c r="W309">
        <f t="shared" si="64"/>
        <v>4.1095615990777344E-2</v>
      </c>
      <c r="X309">
        <f t="shared" si="65"/>
        <v>2.4657369594466405</v>
      </c>
    </row>
    <row r="310" spans="1:24" x14ac:dyDescent="0.3">
      <c r="A310">
        <v>1.2576989829540299</v>
      </c>
      <c r="B310">
        <v>1.493859375</v>
      </c>
      <c r="C310">
        <v>30.216999053955099</v>
      </c>
      <c r="F310">
        <f t="shared" si="56"/>
        <v>4.1095772758199534E-3</v>
      </c>
      <c r="G310">
        <f t="shared" si="57"/>
        <v>9.9998474121100855E-2</v>
      </c>
      <c r="H310">
        <f t="shared" si="58"/>
        <v>1.666641235351681E-3</v>
      </c>
      <c r="J310">
        <f t="shared" si="59"/>
        <v>4.1096399839492995E-2</v>
      </c>
      <c r="K310">
        <f t="shared" si="60"/>
        <v>2.4657839903695793</v>
      </c>
      <c r="N310">
        <v>1.2577584711834799</v>
      </c>
      <c r="O310">
        <v>1.2394949951171901</v>
      </c>
      <c r="P310">
        <v>30.216999053955099</v>
      </c>
      <c r="S310">
        <f t="shared" si="61"/>
        <v>4.2285537347199753E-3</v>
      </c>
      <c r="T310">
        <f t="shared" si="62"/>
        <v>9.9998474121100855E-2</v>
      </c>
      <c r="U310">
        <f t="shared" si="63"/>
        <v>1.666641235351681E-3</v>
      </c>
      <c r="W310">
        <f t="shared" si="64"/>
        <v>4.2286182583137044E-2</v>
      </c>
      <c r="X310">
        <f t="shared" si="65"/>
        <v>2.5371709549882224</v>
      </c>
    </row>
    <row r="311" spans="1:24" x14ac:dyDescent="0.3">
      <c r="A311">
        <v>1.26192765310407</v>
      </c>
      <c r="B311">
        <v>1.496029296875</v>
      </c>
      <c r="C311">
        <v>30.316999435424801</v>
      </c>
      <c r="F311">
        <f t="shared" si="56"/>
        <v>4.2286701500400259E-3</v>
      </c>
      <c r="G311">
        <f t="shared" si="57"/>
        <v>0.10000038146970169</v>
      </c>
      <c r="H311">
        <f t="shared" si="58"/>
        <v>1.6666730244950282E-3</v>
      </c>
      <c r="J311">
        <f t="shared" si="59"/>
        <v>4.228654019006154E-2</v>
      </c>
      <c r="K311">
        <f t="shared" si="60"/>
        <v>2.5371924114036926</v>
      </c>
      <c r="N311">
        <v>1.26186816487461</v>
      </c>
      <c r="O311">
        <v>1.24251428222656</v>
      </c>
      <c r="P311">
        <v>30.316999435424801</v>
      </c>
      <c r="S311">
        <f t="shared" si="61"/>
        <v>4.1096936911300119E-3</v>
      </c>
      <c r="T311">
        <f t="shared" si="62"/>
        <v>0.10000038146970169</v>
      </c>
      <c r="U311">
        <f t="shared" si="63"/>
        <v>1.6666730244950282E-3</v>
      </c>
      <c r="W311">
        <f t="shared" si="64"/>
        <v>4.1096780139535515E-2</v>
      </c>
      <c r="X311">
        <f t="shared" si="65"/>
        <v>2.4658068083721307</v>
      </c>
    </row>
    <row r="312" spans="1:24" x14ac:dyDescent="0.3">
      <c r="A312">
        <v>1.2660967186093299</v>
      </c>
      <c r="B312">
        <v>1.4990518798828101</v>
      </c>
      <c r="C312">
        <v>30.416999816894499</v>
      </c>
      <c r="F312">
        <f t="shared" si="56"/>
        <v>4.1690655052599723E-3</v>
      </c>
      <c r="G312">
        <f t="shared" si="57"/>
        <v>0.10000038146969814</v>
      </c>
      <c r="H312">
        <f t="shared" si="58"/>
        <v>1.666673024494969E-3</v>
      </c>
      <c r="J312">
        <f t="shared" si="59"/>
        <v>4.1690496015990418E-2</v>
      </c>
      <c r="K312">
        <f t="shared" si="60"/>
        <v>2.5014297609594252</v>
      </c>
      <c r="N312">
        <v>1.2660967186093299</v>
      </c>
      <c r="O312">
        <v>1.2462158203125</v>
      </c>
      <c r="P312">
        <v>30.416999816894499</v>
      </c>
      <c r="S312">
        <f t="shared" si="61"/>
        <v>4.2285537347199753E-3</v>
      </c>
      <c r="T312">
        <f t="shared" si="62"/>
        <v>0.10000038146969814</v>
      </c>
      <c r="U312">
        <f t="shared" si="63"/>
        <v>1.666673024494969E-3</v>
      </c>
      <c r="W312">
        <f t="shared" si="64"/>
        <v>4.2285376041303412E-2</v>
      </c>
      <c r="X312">
        <f t="shared" si="65"/>
        <v>2.5371225624782046</v>
      </c>
    </row>
    <row r="313" spans="1:24" x14ac:dyDescent="0.3">
      <c r="A313">
        <v>1.2702657841145999</v>
      </c>
      <c r="B313">
        <v>1.50204040527344</v>
      </c>
      <c r="C313">
        <v>30.5170001983643</v>
      </c>
      <c r="F313">
        <f t="shared" si="56"/>
        <v>4.1690655052699643E-3</v>
      </c>
      <c r="G313">
        <f t="shared" si="57"/>
        <v>0.10000038146980117</v>
      </c>
      <c r="H313">
        <f t="shared" si="58"/>
        <v>1.6666730244966862E-3</v>
      </c>
      <c r="J313">
        <f t="shared" si="59"/>
        <v>4.1690496016047386E-2</v>
      </c>
      <c r="K313">
        <f t="shared" si="60"/>
        <v>2.5014297609628429</v>
      </c>
      <c r="N313">
        <v>1.2702062958851501</v>
      </c>
      <c r="O313">
        <v>1.24943615722656</v>
      </c>
      <c r="P313">
        <v>30.5170001983643</v>
      </c>
      <c r="S313">
        <f t="shared" si="61"/>
        <v>4.1095772758201754E-3</v>
      </c>
      <c r="T313">
        <f t="shared" si="62"/>
        <v>0.10000038146980117</v>
      </c>
      <c r="U313">
        <f t="shared" si="63"/>
        <v>1.6666730244966862E-3</v>
      </c>
      <c r="W313">
        <f t="shared" si="64"/>
        <v>4.1095615990837144E-2</v>
      </c>
      <c r="X313">
        <f t="shared" si="65"/>
        <v>2.4657369594502287</v>
      </c>
    </row>
    <row r="314" spans="1:24" x14ac:dyDescent="0.3">
      <c r="A314">
        <v>1.2744349660351899</v>
      </c>
      <c r="B314">
        <v>1.50471252441406</v>
      </c>
      <c r="C314">
        <v>30.617000579833999</v>
      </c>
      <c r="F314">
        <f t="shared" si="56"/>
        <v>4.1691819205900149E-3</v>
      </c>
      <c r="G314">
        <f t="shared" si="57"/>
        <v>0.10000038146969814</v>
      </c>
      <c r="H314">
        <f t="shared" si="58"/>
        <v>1.666673024494969E-3</v>
      </c>
      <c r="J314">
        <f t="shared" si="59"/>
        <v>4.1691660164849965E-2</v>
      </c>
      <c r="K314">
        <f t="shared" si="60"/>
        <v>2.5014996098909981</v>
      </c>
      <c r="N314">
        <v>1.2744349660351899</v>
      </c>
      <c r="O314">
        <v>1.25299645996094</v>
      </c>
      <c r="P314">
        <v>30.617000579833999</v>
      </c>
      <c r="S314">
        <f t="shared" si="61"/>
        <v>4.2286701500398038E-3</v>
      </c>
      <c r="T314">
        <f t="shared" si="62"/>
        <v>0.10000038146969814</v>
      </c>
      <c r="U314">
        <f t="shared" si="63"/>
        <v>1.666673024494969E-3</v>
      </c>
      <c r="W314">
        <f t="shared" si="64"/>
        <v>4.2286540190060819E-2</v>
      </c>
      <c r="X314">
        <f t="shared" si="65"/>
        <v>2.5371924114036495</v>
      </c>
    </row>
    <row r="315" spans="1:24" x14ac:dyDescent="0.3">
      <c r="A315">
        <v>1.2786040315404501</v>
      </c>
      <c r="B315">
        <v>1.50752221679687</v>
      </c>
      <c r="C315">
        <v>30.716999053955099</v>
      </c>
      <c r="F315">
        <f t="shared" si="56"/>
        <v>4.1690655052601944E-3</v>
      </c>
      <c r="G315">
        <f t="shared" si="57"/>
        <v>9.9998474121100855E-2</v>
      </c>
      <c r="H315">
        <f t="shared" si="58"/>
        <v>1.666641235351681E-3</v>
      </c>
      <c r="J315">
        <f t="shared" si="59"/>
        <v>4.169129121121732E-2</v>
      </c>
      <c r="K315">
        <f t="shared" si="60"/>
        <v>2.5014774726730389</v>
      </c>
      <c r="N315">
        <v>1.2785445433110001</v>
      </c>
      <c r="O315">
        <v>1.2562880859375001</v>
      </c>
      <c r="P315">
        <v>30.716999053955099</v>
      </c>
      <c r="S315">
        <f t="shared" si="61"/>
        <v>4.1095772758101834E-3</v>
      </c>
      <c r="T315">
        <f t="shared" si="62"/>
        <v>9.9998474121100855E-2</v>
      </c>
      <c r="U315">
        <f t="shared" si="63"/>
        <v>1.666641235351681E-3</v>
      </c>
      <c r="W315">
        <f t="shared" si="64"/>
        <v>4.1096399839395288E-2</v>
      </c>
      <c r="X315">
        <f t="shared" si="65"/>
        <v>2.4657839903637173</v>
      </c>
    </row>
    <row r="316" spans="1:24" x14ac:dyDescent="0.3">
      <c r="A316">
        <v>1.2827730970457201</v>
      </c>
      <c r="B316">
        <v>1.5099741210937501</v>
      </c>
      <c r="C316">
        <v>30.816999435424801</v>
      </c>
      <c r="F316">
        <f t="shared" si="56"/>
        <v>4.1690655052699643E-3</v>
      </c>
      <c r="G316">
        <f t="shared" si="57"/>
        <v>0.10000038146970169</v>
      </c>
      <c r="H316">
        <f t="shared" si="58"/>
        <v>1.6666730244950282E-3</v>
      </c>
      <c r="J316">
        <f t="shared" si="59"/>
        <v>4.1690496016088853E-2</v>
      </c>
      <c r="K316">
        <f t="shared" si="60"/>
        <v>2.5014297609653315</v>
      </c>
      <c r="N316">
        <v>1.2827730970457201</v>
      </c>
      <c r="O316">
        <v>1.26017797851563</v>
      </c>
      <c r="P316">
        <v>30.816999435424801</v>
      </c>
      <c r="S316">
        <f t="shared" si="61"/>
        <v>4.2285537347199753E-3</v>
      </c>
      <c r="T316">
        <f t="shared" si="62"/>
        <v>0.10000038146970169</v>
      </c>
      <c r="U316">
        <f t="shared" si="63"/>
        <v>1.6666730244950282E-3</v>
      </c>
      <c r="W316">
        <f t="shared" si="64"/>
        <v>4.2285376041301906E-2</v>
      </c>
      <c r="X316">
        <f t="shared" si="65"/>
        <v>2.5371225624781144</v>
      </c>
    </row>
    <row r="317" spans="1:24" x14ac:dyDescent="0.3">
      <c r="A317">
        <v>1.2869422789663101</v>
      </c>
      <c r="B317">
        <v>1.51281665039063</v>
      </c>
      <c r="C317">
        <v>30.916999816894499</v>
      </c>
      <c r="F317">
        <f t="shared" si="56"/>
        <v>4.1691819205900149E-3</v>
      </c>
      <c r="G317">
        <f t="shared" si="57"/>
        <v>0.10000038146969814</v>
      </c>
      <c r="H317">
        <f t="shared" si="58"/>
        <v>1.666673024494969E-3</v>
      </c>
      <c r="J317">
        <f t="shared" si="59"/>
        <v>4.1691660164849965E-2</v>
      </c>
      <c r="K317">
        <f t="shared" si="60"/>
        <v>2.5014996098909981</v>
      </c>
      <c r="N317">
        <v>1.28688267432153</v>
      </c>
      <c r="O317">
        <v>1.26296130371094</v>
      </c>
      <c r="P317">
        <v>30.916999816894499</v>
      </c>
      <c r="S317">
        <f t="shared" si="61"/>
        <v>4.1095772758099613E-3</v>
      </c>
      <c r="T317">
        <f t="shared" si="62"/>
        <v>0.10000038146969814</v>
      </c>
      <c r="U317">
        <f t="shared" si="63"/>
        <v>1.666673024494969E-3</v>
      </c>
      <c r="W317">
        <f t="shared" si="64"/>
        <v>4.1095615990777344E-2</v>
      </c>
      <c r="X317">
        <f t="shared" si="65"/>
        <v>2.4657369594466405</v>
      </c>
    </row>
    <row r="318" spans="1:24" x14ac:dyDescent="0.3">
      <c r="A318">
        <v>1.2911113444715701</v>
      </c>
      <c r="B318">
        <v>1.5152944335937499</v>
      </c>
      <c r="C318">
        <v>31.0170001983643</v>
      </c>
      <c r="F318">
        <f t="shared" si="56"/>
        <v>4.1690655052599723E-3</v>
      </c>
      <c r="G318">
        <f t="shared" si="57"/>
        <v>0.10000038146980117</v>
      </c>
      <c r="H318">
        <f t="shared" si="58"/>
        <v>1.6666730244966862E-3</v>
      </c>
      <c r="J318">
        <f t="shared" si="59"/>
        <v>4.1690496015947466E-2</v>
      </c>
      <c r="K318">
        <f t="shared" si="60"/>
        <v>2.5014297609568477</v>
      </c>
      <c r="N318">
        <v>1.2911113444715701</v>
      </c>
      <c r="O318">
        <v>1.2665167236328101</v>
      </c>
      <c r="P318">
        <v>31.0170001983643</v>
      </c>
      <c r="S318">
        <f t="shared" si="61"/>
        <v>4.2286701500400259E-3</v>
      </c>
      <c r="T318">
        <f t="shared" si="62"/>
        <v>0.10000038146980117</v>
      </c>
      <c r="U318">
        <f t="shared" si="63"/>
        <v>1.6666730244966862E-3</v>
      </c>
      <c r="W318">
        <f t="shared" si="64"/>
        <v>4.2286540190019477E-2</v>
      </c>
      <c r="X318">
        <f t="shared" si="65"/>
        <v>2.5371924114011684</v>
      </c>
    </row>
    <row r="319" spans="1:24" x14ac:dyDescent="0.3">
      <c r="A319">
        <v>1.29528040997684</v>
      </c>
      <c r="B319">
        <v>1.5180203857421899</v>
      </c>
      <c r="C319">
        <v>31.117000579833999</v>
      </c>
      <c r="F319">
        <f t="shared" si="56"/>
        <v>4.1690655052699643E-3</v>
      </c>
      <c r="G319">
        <f t="shared" si="57"/>
        <v>0.10000038146969814</v>
      </c>
      <c r="H319">
        <f t="shared" si="58"/>
        <v>1.666673024494969E-3</v>
      </c>
      <c r="J319">
        <f t="shared" si="59"/>
        <v>4.1690496016090338E-2</v>
      </c>
      <c r="K319">
        <f t="shared" si="60"/>
        <v>2.5014297609654204</v>
      </c>
      <c r="N319">
        <v>1.29522080533206</v>
      </c>
      <c r="O319">
        <v>1.2700661621093701</v>
      </c>
      <c r="P319">
        <v>31.117000579833999</v>
      </c>
      <c r="S319">
        <f t="shared" si="61"/>
        <v>4.1094608604899108E-3</v>
      </c>
      <c r="T319">
        <f t="shared" si="62"/>
        <v>0.10000038146969814</v>
      </c>
      <c r="U319">
        <f t="shared" si="63"/>
        <v>1.666673024494969E-3</v>
      </c>
      <c r="W319">
        <f t="shared" si="64"/>
        <v>4.1094451842017717E-2</v>
      </c>
      <c r="X319">
        <f t="shared" si="65"/>
        <v>2.4656671105210628</v>
      </c>
    </row>
    <row r="320" spans="1:24" x14ac:dyDescent="0.3">
      <c r="A320">
        <v>1.29944959189743</v>
      </c>
      <c r="B320">
        <v>1.5208549804687499</v>
      </c>
      <c r="C320">
        <v>31.216999053955099</v>
      </c>
      <c r="F320">
        <f t="shared" si="56"/>
        <v>4.1691819205900149E-3</v>
      </c>
      <c r="G320">
        <f t="shared" si="57"/>
        <v>9.9998474121100855E-2</v>
      </c>
      <c r="H320">
        <f t="shared" si="58"/>
        <v>1.666641235351681E-3</v>
      </c>
      <c r="J320">
        <f t="shared" si="59"/>
        <v>4.1692455382279364E-2</v>
      </c>
      <c r="K320">
        <f t="shared" si="60"/>
        <v>2.5015473229367617</v>
      </c>
      <c r="N320">
        <v>1.29944959189743</v>
      </c>
      <c r="O320">
        <v>1.2737189941406299</v>
      </c>
      <c r="P320">
        <v>31.216999053955099</v>
      </c>
      <c r="S320">
        <f t="shared" si="61"/>
        <v>4.2287865653700685E-3</v>
      </c>
      <c r="T320">
        <f t="shared" si="62"/>
        <v>9.9998474121100855E-2</v>
      </c>
      <c r="U320">
        <f t="shared" si="63"/>
        <v>1.666641235351681E-3</v>
      </c>
      <c r="W320">
        <f t="shared" si="64"/>
        <v>4.2288510925165654E-2</v>
      </c>
      <c r="X320">
        <f t="shared" si="65"/>
        <v>2.537310655509939</v>
      </c>
    </row>
    <row r="321" spans="1:24" x14ac:dyDescent="0.3">
      <c r="A321">
        <v>1.3035590527579199</v>
      </c>
      <c r="B321">
        <v>1.5236973876953099</v>
      </c>
      <c r="C321">
        <v>31.316999435424801</v>
      </c>
      <c r="F321">
        <f t="shared" si="56"/>
        <v>4.1094608604899108E-3</v>
      </c>
      <c r="G321">
        <f t="shared" si="57"/>
        <v>0.10000038146970169</v>
      </c>
      <c r="H321">
        <f t="shared" si="58"/>
        <v>1.6666730244950282E-3</v>
      </c>
      <c r="J321">
        <f t="shared" si="59"/>
        <v>4.1094451842016252E-2</v>
      </c>
      <c r="K321">
        <f t="shared" si="60"/>
        <v>2.4656671105209753</v>
      </c>
      <c r="N321">
        <v>1.30361865740269</v>
      </c>
      <c r="O321">
        <v>1.27724255371094</v>
      </c>
      <c r="P321">
        <v>31.316999435424801</v>
      </c>
      <c r="S321">
        <f t="shared" si="61"/>
        <v>4.1690655052599723E-3</v>
      </c>
      <c r="T321">
        <f t="shared" si="62"/>
        <v>0.10000038146970169</v>
      </c>
      <c r="U321">
        <f t="shared" si="63"/>
        <v>1.6666730244950282E-3</v>
      </c>
      <c r="W321">
        <f t="shared" si="64"/>
        <v>4.169049601598894E-2</v>
      </c>
      <c r="X321">
        <f t="shared" si="65"/>
        <v>2.5014297609593363</v>
      </c>
    </row>
    <row r="322" spans="1:24" x14ac:dyDescent="0.3">
      <c r="A322">
        <v>1.3077281182631899</v>
      </c>
      <c r="B322">
        <v>1.52642150878906</v>
      </c>
      <c r="C322">
        <v>31.416999816894499</v>
      </c>
      <c r="F322">
        <f t="shared" si="56"/>
        <v>4.1690655052699643E-3</v>
      </c>
      <c r="G322">
        <f t="shared" si="57"/>
        <v>0.10000038146969814</v>
      </c>
      <c r="H322">
        <f t="shared" si="58"/>
        <v>1.666673024494969E-3</v>
      </c>
      <c r="J322">
        <f t="shared" si="59"/>
        <v>4.1690496016090338E-2</v>
      </c>
      <c r="K322">
        <f t="shared" si="60"/>
        <v>2.5014297609654204</v>
      </c>
      <c r="N322">
        <v>1.30778772290796</v>
      </c>
      <c r="O322">
        <v>1.2804124755859401</v>
      </c>
      <c r="P322">
        <v>31.416999816894499</v>
      </c>
      <c r="S322">
        <f t="shared" si="61"/>
        <v>4.1690655052699643E-3</v>
      </c>
      <c r="T322">
        <f t="shared" si="62"/>
        <v>0.10000038146969814</v>
      </c>
      <c r="U322">
        <f t="shared" si="63"/>
        <v>1.666673024494969E-3</v>
      </c>
      <c r="W322">
        <f t="shared" si="64"/>
        <v>4.1690496016090338E-2</v>
      </c>
      <c r="X322">
        <f t="shared" si="65"/>
        <v>2.5014297609654204</v>
      </c>
    </row>
    <row r="323" spans="1:24" x14ac:dyDescent="0.3">
      <c r="A323">
        <v>1.3118973001837699</v>
      </c>
      <c r="B323">
        <v>1.52921594238281</v>
      </c>
      <c r="C323">
        <v>31.5170001983643</v>
      </c>
      <c r="F323">
        <f t="shared" si="56"/>
        <v>4.1691819205800229E-3</v>
      </c>
      <c r="G323">
        <f t="shared" si="57"/>
        <v>0.10000038146980117</v>
      </c>
      <c r="H323">
        <f t="shared" si="58"/>
        <v>1.6666730244966862E-3</v>
      </c>
      <c r="J323">
        <f t="shared" si="59"/>
        <v>4.1691660164707094E-2</v>
      </c>
      <c r="K323">
        <f t="shared" si="60"/>
        <v>2.5014996098824258</v>
      </c>
      <c r="N323">
        <v>1.3118973001837699</v>
      </c>
      <c r="O323">
        <v>1.2836400146484399</v>
      </c>
      <c r="P323">
        <v>31.5170001983643</v>
      </c>
      <c r="S323">
        <f t="shared" si="61"/>
        <v>4.1095772758099613E-3</v>
      </c>
      <c r="T323">
        <f t="shared" si="62"/>
        <v>0.10000038146980117</v>
      </c>
      <c r="U323">
        <f t="shared" si="63"/>
        <v>1.6666730244966862E-3</v>
      </c>
      <c r="W323">
        <f t="shared" si="64"/>
        <v>4.1095615990735003E-2</v>
      </c>
      <c r="X323">
        <f t="shared" si="65"/>
        <v>2.4657369594441003</v>
      </c>
    </row>
    <row r="324" spans="1:24" x14ac:dyDescent="0.3">
      <c r="A324">
        <v>1.3160663656890399</v>
      </c>
      <c r="B324">
        <v>1.5328228759765601</v>
      </c>
      <c r="C324">
        <v>31.617000579833999</v>
      </c>
      <c r="F324">
        <f t="shared" si="56"/>
        <v>4.1690655052699643E-3</v>
      </c>
      <c r="G324">
        <f t="shared" si="57"/>
        <v>0.10000038146969814</v>
      </c>
      <c r="H324">
        <f t="shared" si="58"/>
        <v>1.666673024494969E-3</v>
      </c>
      <c r="J324">
        <f t="shared" si="59"/>
        <v>4.1690496016090338E-2</v>
      </c>
      <c r="K324">
        <f t="shared" si="60"/>
        <v>2.5014297609654204</v>
      </c>
      <c r="N324">
        <v>1.31612597033381</v>
      </c>
      <c r="O324">
        <v>1.2871119384765599</v>
      </c>
      <c r="P324">
        <v>31.617000579833999</v>
      </c>
      <c r="S324">
        <f t="shared" si="61"/>
        <v>4.2286701500400259E-3</v>
      </c>
      <c r="T324">
        <f t="shared" si="62"/>
        <v>0.10000038146969814</v>
      </c>
      <c r="U324">
        <f t="shared" si="63"/>
        <v>1.666673024494969E-3</v>
      </c>
      <c r="W324">
        <f t="shared" si="64"/>
        <v>4.2286540190063039E-2</v>
      </c>
      <c r="X324">
        <f t="shared" si="65"/>
        <v>2.5371924114037827</v>
      </c>
    </row>
    <row r="325" spans="1:24" x14ac:dyDescent="0.3">
      <c r="A325">
        <v>1.3201760593801699</v>
      </c>
      <c r="B325">
        <v>1.53499536132813</v>
      </c>
      <c r="C325">
        <v>31.716999053955099</v>
      </c>
      <c r="F325">
        <f t="shared" si="56"/>
        <v>4.1096936911300119E-3</v>
      </c>
      <c r="G325">
        <f t="shared" si="57"/>
        <v>9.9998474121100855E-2</v>
      </c>
      <c r="H325">
        <f t="shared" si="58"/>
        <v>1.666641235351681E-3</v>
      </c>
      <c r="J325">
        <f t="shared" si="59"/>
        <v>4.1097564010357412E-2</v>
      </c>
      <c r="K325">
        <f t="shared" si="60"/>
        <v>2.465853840621445</v>
      </c>
      <c r="N325">
        <v>1.3202355476096299</v>
      </c>
      <c r="O325">
        <v>1.2902905273437499</v>
      </c>
      <c r="P325">
        <v>31.716999053955099</v>
      </c>
      <c r="S325">
        <f t="shared" si="61"/>
        <v>4.1095772758199534E-3</v>
      </c>
      <c r="T325">
        <f t="shared" si="62"/>
        <v>9.9998474121100855E-2</v>
      </c>
      <c r="U325">
        <f t="shared" si="63"/>
        <v>1.666641235351681E-3</v>
      </c>
      <c r="W325">
        <f t="shared" si="64"/>
        <v>4.1096399839492995E-2</v>
      </c>
      <c r="X325">
        <f t="shared" si="65"/>
        <v>2.4657839903695793</v>
      </c>
    </row>
    <row r="326" spans="1:24" x14ac:dyDescent="0.3">
      <c r="A326">
        <v>1.3244046131148901</v>
      </c>
      <c r="B326">
        <v>1.5382290039062501</v>
      </c>
      <c r="C326">
        <v>31.816999435424801</v>
      </c>
      <c r="F326">
        <f t="shared" si="56"/>
        <v>4.2285537347201974E-3</v>
      </c>
      <c r="G326">
        <f t="shared" si="57"/>
        <v>0.10000038146970169</v>
      </c>
      <c r="H326">
        <f t="shared" si="58"/>
        <v>1.6666730244950282E-3</v>
      </c>
      <c r="J326">
        <f t="shared" si="59"/>
        <v>4.2285376041304126E-2</v>
      </c>
      <c r="K326">
        <f t="shared" si="60"/>
        <v>2.5371225624782476</v>
      </c>
      <c r="N326">
        <v>1.3244642177596699</v>
      </c>
      <c r="O326">
        <v>1.2942423095703099</v>
      </c>
      <c r="P326">
        <v>31.816999435424801</v>
      </c>
      <c r="S326">
        <f t="shared" si="61"/>
        <v>4.2286701500400259E-3</v>
      </c>
      <c r="T326">
        <f t="shared" si="62"/>
        <v>0.10000038146970169</v>
      </c>
      <c r="U326">
        <f t="shared" si="63"/>
        <v>1.6666730244950282E-3</v>
      </c>
      <c r="W326">
        <f t="shared" si="64"/>
        <v>4.228654019006154E-2</v>
      </c>
      <c r="X326">
        <f t="shared" si="65"/>
        <v>2.5371924114036926</v>
      </c>
    </row>
    <row r="327" spans="1:24" x14ac:dyDescent="0.3">
      <c r="A327">
        <v>1.32851407397538</v>
      </c>
      <c r="B327">
        <v>1.54101330566406</v>
      </c>
      <c r="C327">
        <v>31.916999816894499</v>
      </c>
      <c r="F327">
        <f t="shared" si="56"/>
        <v>4.1094608604899108E-3</v>
      </c>
      <c r="G327">
        <f t="shared" si="57"/>
        <v>0.10000038146969814</v>
      </c>
      <c r="H327">
        <f t="shared" si="58"/>
        <v>1.666673024494969E-3</v>
      </c>
      <c r="J327">
        <f t="shared" si="59"/>
        <v>4.1094451842017717E-2</v>
      </c>
      <c r="K327">
        <f t="shared" si="60"/>
        <v>2.4656671105210628</v>
      </c>
      <c r="N327">
        <v>1.3285736786201601</v>
      </c>
      <c r="O327">
        <v>1.2973532714843701</v>
      </c>
      <c r="P327">
        <v>31.916999816894499</v>
      </c>
      <c r="S327">
        <f t="shared" si="61"/>
        <v>4.1094608604901328E-3</v>
      </c>
      <c r="T327">
        <f t="shared" si="62"/>
        <v>0.10000038146969814</v>
      </c>
      <c r="U327">
        <f t="shared" si="63"/>
        <v>1.666673024494969E-3</v>
      </c>
      <c r="W327">
        <f t="shared" si="64"/>
        <v>4.1094451842019937E-2</v>
      </c>
      <c r="X327">
        <f t="shared" si="65"/>
        <v>2.465667110521196</v>
      </c>
    </row>
    <row r="328" spans="1:24" x14ac:dyDescent="0.3">
      <c r="A328">
        <v>1.3327428605407501</v>
      </c>
      <c r="B328">
        <v>1.5443569335937499</v>
      </c>
      <c r="C328">
        <v>32.016998291015597</v>
      </c>
      <c r="F328">
        <f t="shared" si="56"/>
        <v>4.2287865653700685E-3</v>
      </c>
      <c r="G328">
        <f t="shared" si="57"/>
        <v>9.9998474121097303E-2</v>
      </c>
      <c r="H328">
        <f t="shared" si="58"/>
        <v>1.6666412353516216E-3</v>
      </c>
      <c r="J328">
        <f t="shared" si="59"/>
        <v>4.228851092516716E-2</v>
      </c>
      <c r="K328">
        <f t="shared" si="60"/>
        <v>2.5373106555100295</v>
      </c>
      <c r="N328">
        <v>1.3328024651855199</v>
      </c>
      <c r="O328">
        <v>1.3006745605468799</v>
      </c>
      <c r="P328">
        <v>32.016998291015597</v>
      </c>
      <c r="S328">
        <f t="shared" si="61"/>
        <v>4.2287865653598544E-3</v>
      </c>
      <c r="T328">
        <f t="shared" si="62"/>
        <v>9.9998474121097303E-2</v>
      </c>
      <c r="U328">
        <f t="shared" si="63"/>
        <v>1.6666412353516216E-3</v>
      </c>
      <c r="W328">
        <f t="shared" si="64"/>
        <v>4.2288510925065012E-2</v>
      </c>
      <c r="X328">
        <f t="shared" si="65"/>
        <v>2.5373106555039011</v>
      </c>
    </row>
    <row r="329" spans="1:24" x14ac:dyDescent="0.3">
      <c r="A329">
        <v>1.33685232140124</v>
      </c>
      <c r="B329">
        <v>1.5470515136718701</v>
      </c>
      <c r="C329">
        <v>32.117000579833999</v>
      </c>
      <c r="F329">
        <f t="shared" si="56"/>
        <v>4.1094608604899108E-3</v>
      </c>
      <c r="G329">
        <f t="shared" si="57"/>
        <v>0.10000228881840201</v>
      </c>
      <c r="H329">
        <f t="shared" si="58"/>
        <v>1.6667048136400334E-3</v>
      </c>
      <c r="J329">
        <f t="shared" si="59"/>
        <v>4.1093668045462821E-2</v>
      </c>
      <c r="K329">
        <f t="shared" si="60"/>
        <v>2.4656200827277694</v>
      </c>
      <c r="N329">
        <v>1.3369119260460101</v>
      </c>
      <c r="O329">
        <v>1.30432641601562</v>
      </c>
      <c r="P329">
        <v>32.117000579833999</v>
      </c>
      <c r="S329">
        <f t="shared" si="61"/>
        <v>4.1094608604901328E-3</v>
      </c>
      <c r="T329">
        <f t="shared" si="62"/>
        <v>0.10000228881840201</v>
      </c>
      <c r="U329">
        <f t="shared" si="63"/>
        <v>1.6667048136400334E-3</v>
      </c>
      <c r="W329">
        <f t="shared" si="64"/>
        <v>4.1093668045465041E-2</v>
      </c>
      <c r="X329">
        <f t="shared" si="65"/>
        <v>2.4656200827279027</v>
      </c>
    </row>
    <row r="330" spans="1:24" x14ac:dyDescent="0.3">
      <c r="A330">
        <v>1.34108099155128</v>
      </c>
      <c r="B330">
        <v>1.5500703124999999</v>
      </c>
      <c r="C330">
        <v>32.216999053955099</v>
      </c>
      <c r="F330">
        <f t="shared" ref="F330:F393" si="66">A330-A329</f>
        <v>4.2286701500400259E-3</v>
      </c>
      <c r="G330">
        <f t="shared" ref="G330:G393" si="67">C330-C329</f>
        <v>9.9998474121100855E-2</v>
      </c>
      <c r="H330">
        <f t="shared" ref="H330:H393" si="68">G330/60</f>
        <v>1.666641235351681E-3</v>
      </c>
      <c r="J330">
        <f t="shared" ref="J330:J393" si="69">F330/G330</f>
        <v>4.2287346754101389E-2</v>
      </c>
      <c r="K330">
        <f t="shared" ref="K330:K393" si="70">F330/H330</f>
        <v>2.5372408052460833</v>
      </c>
      <c r="N330">
        <v>1.34108099155128</v>
      </c>
      <c r="O330">
        <v>1.3072926025390601</v>
      </c>
      <c r="P330">
        <v>32.216999053955099</v>
      </c>
      <c r="S330">
        <f t="shared" ref="S330:S393" si="71">N330-N329</f>
        <v>4.1690655052699643E-3</v>
      </c>
      <c r="T330">
        <f t="shared" ref="T330:T393" si="72">P330-P329</f>
        <v>9.9998474121100855E-2</v>
      </c>
      <c r="U330">
        <f t="shared" ref="U330:U393" si="73">T330/60</f>
        <v>1.666641235351681E-3</v>
      </c>
      <c r="W330">
        <f t="shared" ref="W330:W393" si="74">S330/T330</f>
        <v>4.1691291211315019E-2</v>
      </c>
      <c r="X330">
        <f t="shared" ref="X330:X393" si="75">S330/U330</f>
        <v>2.5014774726789009</v>
      </c>
    </row>
    <row r="331" spans="1:24" x14ac:dyDescent="0.3">
      <c r="A331">
        <v>1.34519056882709</v>
      </c>
      <c r="B331">
        <v>1.55212768554688</v>
      </c>
      <c r="C331">
        <v>32.317001342773402</v>
      </c>
      <c r="F331">
        <f t="shared" si="66"/>
        <v>4.1095772758099613E-3</v>
      </c>
      <c r="G331">
        <f t="shared" si="67"/>
        <v>0.10000228881830253</v>
      </c>
      <c r="H331">
        <f t="shared" si="68"/>
        <v>1.6667048136383756E-3</v>
      </c>
      <c r="J331">
        <f t="shared" si="69"/>
        <v>4.1094832172059462E-2</v>
      </c>
      <c r="K331">
        <f t="shared" si="70"/>
        <v>2.4656899303235678</v>
      </c>
      <c r="N331">
        <v>1.34525017347187</v>
      </c>
      <c r="O331">
        <v>1.3103041992187501</v>
      </c>
      <c r="P331">
        <v>32.317001342773402</v>
      </c>
      <c r="S331">
        <f t="shared" si="71"/>
        <v>4.1691819205900149E-3</v>
      </c>
      <c r="T331">
        <f t="shared" si="72"/>
        <v>0.10000228881830253</v>
      </c>
      <c r="U331">
        <f t="shared" si="73"/>
        <v>1.6667048136383756E-3</v>
      </c>
      <c r="W331">
        <f t="shared" si="74"/>
        <v>4.1690864977752054E-2</v>
      </c>
      <c r="X331">
        <f t="shared" si="75"/>
        <v>2.5014518986651231</v>
      </c>
    </row>
    <row r="332" spans="1:24" x14ac:dyDescent="0.3">
      <c r="A332">
        <v>1.34941923897713</v>
      </c>
      <c r="B332">
        <v>1.55490197753906</v>
      </c>
      <c r="C332">
        <v>32.416999816894503</v>
      </c>
      <c r="F332">
        <f t="shared" si="66"/>
        <v>4.2286701500400259E-3</v>
      </c>
      <c r="G332">
        <f t="shared" si="67"/>
        <v>9.9998474121100855E-2</v>
      </c>
      <c r="H332">
        <f t="shared" si="68"/>
        <v>1.666641235351681E-3</v>
      </c>
      <c r="J332">
        <f t="shared" si="69"/>
        <v>4.2287346754101389E-2</v>
      </c>
      <c r="K332">
        <f t="shared" si="70"/>
        <v>2.5372408052460833</v>
      </c>
      <c r="N332">
        <v>1.34941923897713</v>
      </c>
      <c r="O332">
        <v>1.3139279785156299</v>
      </c>
      <c r="P332">
        <v>32.416999816894503</v>
      </c>
      <c r="S332">
        <f t="shared" si="71"/>
        <v>4.1690655052599723E-3</v>
      </c>
      <c r="T332">
        <f t="shared" si="72"/>
        <v>9.9998474121100855E-2</v>
      </c>
      <c r="U332">
        <f t="shared" si="73"/>
        <v>1.666641235351681E-3</v>
      </c>
      <c r="W332">
        <f t="shared" si="74"/>
        <v>4.1691291211215099E-2</v>
      </c>
      <c r="X332">
        <f t="shared" si="75"/>
        <v>2.5014774726729057</v>
      </c>
    </row>
    <row r="333" spans="1:24" x14ac:dyDescent="0.3">
      <c r="A333">
        <v>1.3535286998376299</v>
      </c>
      <c r="B333">
        <v>1.5577687988281299</v>
      </c>
      <c r="C333">
        <v>32.516998291015597</v>
      </c>
      <c r="F333">
        <f t="shared" si="66"/>
        <v>4.1094608604999028E-3</v>
      </c>
      <c r="G333">
        <f t="shared" si="67"/>
        <v>9.999847412109375E-2</v>
      </c>
      <c r="H333">
        <f t="shared" si="68"/>
        <v>1.6666412353515624E-3</v>
      </c>
      <c r="J333">
        <f t="shared" si="69"/>
        <v>4.1095235668531564E-2</v>
      </c>
      <c r="K333">
        <f t="shared" si="70"/>
        <v>2.4657141401118943</v>
      </c>
      <c r="N333">
        <v>1.3535883044824</v>
      </c>
      <c r="O333">
        <v>1.31725573730469</v>
      </c>
      <c r="P333">
        <v>32.516998291015597</v>
      </c>
      <c r="S333">
        <f t="shared" si="71"/>
        <v>4.1690655052699643E-3</v>
      </c>
      <c r="T333">
        <f t="shared" si="72"/>
        <v>9.999847412109375E-2</v>
      </c>
      <c r="U333">
        <f t="shared" si="73"/>
        <v>1.6666412353515624E-3</v>
      </c>
      <c r="W333">
        <f t="shared" si="74"/>
        <v>4.1691291211317982E-2</v>
      </c>
      <c r="X333">
        <f t="shared" si="75"/>
        <v>2.5014774726790789</v>
      </c>
    </row>
    <row r="334" spans="1:24" x14ac:dyDescent="0.3">
      <c r="A334">
        <v>1.35775748640299</v>
      </c>
      <c r="B334">
        <v>1.56072961425781</v>
      </c>
      <c r="C334">
        <v>32.617000579833999</v>
      </c>
      <c r="F334">
        <f t="shared" si="66"/>
        <v>4.2287865653600765E-3</v>
      </c>
      <c r="G334">
        <f t="shared" si="67"/>
        <v>0.10000228881840201</v>
      </c>
      <c r="H334">
        <f t="shared" si="68"/>
        <v>1.6667048136400334E-3</v>
      </c>
      <c r="J334">
        <f t="shared" si="69"/>
        <v>4.2286897783302663E-2</v>
      </c>
      <c r="K334">
        <f t="shared" si="70"/>
        <v>2.5372138669981599</v>
      </c>
      <c r="N334">
        <v>1.35775748640299</v>
      </c>
      <c r="O334">
        <v>1.3202080078125</v>
      </c>
      <c r="P334">
        <v>32.617000579833999</v>
      </c>
      <c r="S334">
        <f t="shared" si="71"/>
        <v>4.1691819205900149E-3</v>
      </c>
      <c r="T334">
        <f t="shared" si="72"/>
        <v>0.10000228881840201</v>
      </c>
      <c r="U334">
        <f t="shared" si="73"/>
        <v>1.6667048136400334E-3</v>
      </c>
      <c r="W334">
        <f t="shared" si="74"/>
        <v>4.169086497771058E-2</v>
      </c>
      <c r="X334">
        <f t="shared" si="75"/>
        <v>2.5014518986626353</v>
      </c>
    </row>
    <row r="335" spans="1:24" x14ac:dyDescent="0.3">
      <c r="A335">
        <v>1.3618669472634799</v>
      </c>
      <c r="B335">
        <v>1.56351403808594</v>
      </c>
      <c r="C335">
        <v>32.716999053955099</v>
      </c>
      <c r="F335">
        <f t="shared" si="66"/>
        <v>4.1094608604899108E-3</v>
      </c>
      <c r="G335">
        <f t="shared" si="67"/>
        <v>9.9998474121100855E-2</v>
      </c>
      <c r="H335">
        <f t="shared" si="68"/>
        <v>1.666641235351681E-3</v>
      </c>
      <c r="J335">
        <f t="shared" si="69"/>
        <v>4.1095235668428723E-2</v>
      </c>
      <c r="K335">
        <f t="shared" si="70"/>
        <v>2.4657141401057232</v>
      </c>
      <c r="N335">
        <v>1.36192655190825</v>
      </c>
      <c r="O335">
        <v>1.3233634033203101</v>
      </c>
      <c r="P335">
        <v>32.716999053955099</v>
      </c>
      <c r="S335">
        <f t="shared" si="71"/>
        <v>4.1690655052599723E-3</v>
      </c>
      <c r="T335">
        <f t="shared" si="72"/>
        <v>9.9998474121100855E-2</v>
      </c>
      <c r="U335">
        <f t="shared" si="73"/>
        <v>1.666641235351681E-3</v>
      </c>
      <c r="W335">
        <f t="shared" si="74"/>
        <v>4.1691291211215099E-2</v>
      </c>
      <c r="X335">
        <f t="shared" si="75"/>
        <v>2.5014774726729057</v>
      </c>
    </row>
    <row r="336" spans="1:24" x14ac:dyDescent="0.3">
      <c r="A336">
        <v>1.3660956174135199</v>
      </c>
      <c r="B336">
        <v>1.56613720703125</v>
      </c>
      <c r="C336">
        <v>32.817001342773402</v>
      </c>
      <c r="F336">
        <f t="shared" si="66"/>
        <v>4.2286701500400259E-3</v>
      </c>
      <c r="G336">
        <f t="shared" si="67"/>
        <v>0.10000228881830253</v>
      </c>
      <c r="H336">
        <f t="shared" si="68"/>
        <v>1.6667048136383756E-3</v>
      </c>
      <c r="J336">
        <f t="shared" si="69"/>
        <v>4.2285733656788962E-2</v>
      </c>
      <c r="K336">
        <f t="shared" si="70"/>
        <v>2.5371440194073376</v>
      </c>
      <c r="N336">
        <v>1.3660360127687501</v>
      </c>
      <c r="O336">
        <v>1.32704248046875</v>
      </c>
      <c r="P336">
        <v>32.817001342773402</v>
      </c>
      <c r="S336">
        <f t="shared" si="71"/>
        <v>4.1094608605001248E-3</v>
      </c>
      <c r="T336">
        <f t="shared" si="72"/>
        <v>0.10000228881830253</v>
      </c>
      <c r="U336">
        <f t="shared" si="73"/>
        <v>1.6667048136383756E-3</v>
      </c>
      <c r="W336">
        <f t="shared" si="74"/>
        <v>4.1093668045605838E-2</v>
      </c>
      <c r="X336">
        <f t="shared" si="75"/>
        <v>2.4656200827363501</v>
      </c>
    </row>
    <row r="337" spans="1:24" x14ac:dyDescent="0.3">
      <c r="A337">
        <v>1.3702051946893301</v>
      </c>
      <c r="B337">
        <v>1.56865783691406</v>
      </c>
      <c r="C337">
        <v>32.916999816894503</v>
      </c>
      <c r="F337">
        <f t="shared" si="66"/>
        <v>4.1095772758101834E-3</v>
      </c>
      <c r="G337">
        <f t="shared" si="67"/>
        <v>9.9998474121100855E-2</v>
      </c>
      <c r="H337">
        <f t="shared" si="68"/>
        <v>1.666641235351681E-3</v>
      </c>
      <c r="J337">
        <f t="shared" si="69"/>
        <v>4.1096399839395288E-2</v>
      </c>
      <c r="K337">
        <f t="shared" si="70"/>
        <v>2.4657839903637173</v>
      </c>
      <c r="N337">
        <v>1.3702647993341099</v>
      </c>
      <c r="O337">
        <v>1.3302556152343701</v>
      </c>
      <c r="P337">
        <v>32.916999816894503</v>
      </c>
      <c r="S337">
        <f t="shared" si="71"/>
        <v>4.2287865653598544E-3</v>
      </c>
      <c r="T337">
        <f t="shared" si="72"/>
        <v>9.9998474121100855E-2</v>
      </c>
      <c r="U337">
        <f t="shared" si="73"/>
        <v>1.666641235351681E-3</v>
      </c>
      <c r="W337">
        <f t="shared" si="74"/>
        <v>4.2288510925063513E-2</v>
      </c>
      <c r="X337">
        <f t="shared" si="75"/>
        <v>2.5373106555038105</v>
      </c>
    </row>
    <row r="338" spans="1:24" x14ac:dyDescent="0.3">
      <c r="A338">
        <v>1.3744338648393799</v>
      </c>
      <c r="B338">
        <v>1.5716767578124999</v>
      </c>
      <c r="C338">
        <v>33.016998291015597</v>
      </c>
      <c r="F338">
        <f t="shared" si="66"/>
        <v>4.2286701500497959E-3</v>
      </c>
      <c r="G338">
        <f t="shared" si="67"/>
        <v>9.999847412109375E-2</v>
      </c>
      <c r="H338">
        <f t="shared" si="68"/>
        <v>1.6666412353515624E-3</v>
      </c>
      <c r="J338">
        <f t="shared" si="69"/>
        <v>4.2287346754202093E-2</v>
      </c>
      <c r="K338">
        <f t="shared" si="70"/>
        <v>2.5372408052521256</v>
      </c>
      <c r="N338">
        <v>1.3744338648393799</v>
      </c>
      <c r="O338">
        <v>1.3337326660156299</v>
      </c>
      <c r="P338">
        <v>33.016998291015597</v>
      </c>
      <c r="S338">
        <f t="shared" si="71"/>
        <v>4.1690655052699643E-3</v>
      </c>
      <c r="T338">
        <f t="shared" si="72"/>
        <v>9.999847412109375E-2</v>
      </c>
      <c r="U338">
        <f t="shared" si="73"/>
        <v>1.6666412353515624E-3</v>
      </c>
      <c r="W338">
        <f t="shared" si="74"/>
        <v>4.1691291211317982E-2</v>
      </c>
      <c r="X338">
        <f t="shared" si="75"/>
        <v>2.5014774726790789</v>
      </c>
    </row>
    <row r="339" spans="1:24" x14ac:dyDescent="0.3">
      <c r="A339">
        <v>1.37854332569987</v>
      </c>
      <c r="B339">
        <v>1.5742486572265599</v>
      </c>
      <c r="C339">
        <v>33.117000579833999</v>
      </c>
      <c r="F339">
        <f t="shared" si="66"/>
        <v>4.1094608604901328E-3</v>
      </c>
      <c r="G339">
        <f t="shared" si="67"/>
        <v>0.10000228881840201</v>
      </c>
      <c r="H339">
        <f t="shared" si="68"/>
        <v>1.6667048136400334E-3</v>
      </c>
      <c r="J339">
        <f t="shared" si="69"/>
        <v>4.1093668045465041E-2</v>
      </c>
      <c r="K339">
        <f t="shared" si="70"/>
        <v>2.4656200827279027</v>
      </c>
      <c r="N339">
        <v>1.3786029303446401</v>
      </c>
      <c r="O339">
        <v>1.33664428710938</v>
      </c>
      <c r="P339">
        <v>33.117000579833999</v>
      </c>
      <c r="S339">
        <f t="shared" si="71"/>
        <v>4.1690655052601944E-3</v>
      </c>
      <c r="T339">
        <f t="shared" si="72"/>
        <v>0.10000228881840201</v>
      </c>
      <c r="U339">
        <f t="shared" si="73"/>
        <v>1.6667048136400334E-3</v>
      </c>
      <c r="W339">
        <f t="shared" si="74"/>
        <v>4.1689700851057124E-2</v>
      </c>
      <c r="X339">
        <f t="shared" si="75"/>
        <v>2.5013820510634277</v>
      </c>
    </row>
    <row r="340" spans="1:24" x14ac:dyDescent="0.3">
      <c r="A340">
        <v>1.3827721122652299</v>
      </c>
      <c r="B340">
        <v>1.57706579589844</v>
      </c>
      <c r="C340">
        <v>33.216999053955099</v>
      </c>
      <c r="F340">
        <f t="shared" si="66"/>
        <v>4.2287865653598544E-3</v>
      </c>
      <c r="G340">
        <f t="shared" si="67"/>
        <v>9.9998474121100855E-2</v>
      </c>
      <c r="H340">
        <f t="shared" si="68"/>
        <v>1.666641235351681E-3</v>
      </c>
      <c r="J340">
        <f t="shared" si="69"/>
        <v>4.2288510925063513E-2</v>
      </c>
      <c r="K340">
        <f t="shared" si="70"/>
        <v>2.5373106555038105</v>
      </c>
      <c r="N340">
        <v>1.3827125076204501</v>
      </c>
      <c r="O340">
        <v>1.3397036132812501</v>
      </c>
      <c r="P340">
        <v>33.216999053955099</v>
      </c>
      <c r="S340">
        <f t="shared" si="71"/>
        <v>4.1095772758099613E-3</v>
      </c>
      <c r="T340">
        <f t="shared" si="72"/>
        <v>9.9998474121100855E-2</v>
      </c>
      <c r="U340">
        <f t="shared" si="73"/>
        <v>1.666641235351681E-3</v>
      </c>
      <c r="W340">
        <f t="shared" si="74"/>
        <v>4.1096399839393068E-2</v>
      </c>
      <c r="X340">
        <f t="shared" si="75"/>
        <v>2.4657839903635841</v>
      </c>
    </row>
    <row r="341" spans="1:24" x14ac:dyDescent="0.3">
      <c r="A341">
        <v>1.38688157312572</v>
      </c>
      <c r="B341">
        <v>1.5793603515625001</v>
      </c>
      <c r="C341">
        <v>33.317001342773402</v>
      </c>
      <c r="F341">
        <f t="shared" si="66"/>
        <v>4.1094608604901328E-3</v>
      </c>
      <c r="G341">
        <f t="shared" si="67"/>
        <v>0.10000228881830253</v>
      </c>
      <c r="H341">
        <f t="shared" si="68"/>
        <v>1.6667048136383756E-3</v>
      </c>
      <c r="J341">
        <f t="shared" si="69"/>
        <v>4.1093668045505918E-2</v>
      </c>
      <c r="K341">
        <f t="shared" si="70"/>
        <v>2.4656200827303549</v>
      </c>
      <c r="N341">
        <v>1.3869411777705001</v>
      </c>
      <c r="O341">
        <v>1.34372814941406</v>
      </c>
      <c r="P341">
        <v>33.317001342773402</v>
      </c>
      <c r="S341">
        <f t="shared" si="71"/>
        <v>4.2286701500500179E-3</v>
      </c>
      <c r="T341">
        <f t="shared" si="72"/>
        <v>0.10000228881830253</v>
      </c>
      <c r="U341">
        <f t="shared" si="73"/>
        <v>1.6667048136383756E-3</v>
      </c>
      <c r="W341">
        <f t="shared" si="74"/>
        <v>4.2285733656888883E-2</v>
      </c>
      <c r="X341">
        <f t="shared" si="75"/>
        <v>2.5371440194133328</v>
      </c>
    </row>
    <row r="342" spans="1:24" x14ac:dyDescent="0.3">
      <c r="A342">
        <v>1.39111024327576</v>
      </c>
      <c r="B342">
        <v>1.58196105957031</v>
      </c>
      <c r="C342">
        <v>33.416999816894503</v>
      </c>
      <c r="F342">
        <f t="shared" si="66"/>
        <v>4.2286701500400259E-3</v>
      </c>
      <c r="G342">
        <f t="shared" si="67"/>
        <v>9.9998474121100855E-2</v>
      </c>
      <c r="H342">
        <f t="shared" si="68"/>
        <v>1.666641235351681E-3</v>
      </c>
      <c r="J342">
        <f t="shared" si="69"/>
        <v>4.2287346754101389E-2</v>
      </c>
      <c r="K342">
        <f t="shared" si="70"/>
        <v>2.5372408052460833</v>
      </c>
      <c r="N342">
        <v>1.39111024327576</v>
      </c>
      <c r="O342">
        <v>1.34639514160156</v>
      </c>
      <c r="P342">
        <v>33.416999816894503</v>
      </c>
      <c r="S342">
        <f t="shared" si="71"/>
        <v>4.1690655052599723E-3</v>
      </c>
      <c r="T342">
        <f t="shared" si="72"/>
        <v>9.9998474121100855E-2</v>
      </c>
      <c r="U342">
        <f t="shared" si="73"/>
        <v>1.666641235351681E-3</v>
      </c>
      <c r="W342">
        <f t="shared" si="74"/>
        <v>4.1691291211215099E-2</v>
      </c>
      <c r="X342">
        <f t="shared" si="75"/>
        <v>2.5014774726729057</v>
      </c>
    </row>
    <row r="343" spans="1:24" x14ac:dyDescent="0.3">
      <c r="A343">
        <v>1.39521982055157</v>
      </c>
      <c r="B343">
        <v>1.5845904541015601</v>
      </c>
      <c r="C343">
        <v>33.516998291015597</v>
      </c>
      <c r="F343">
        <f t="shared" si="66"/>
        <v>4.1095772758099613E-3</v>
      </c>
      <c r="G343">
        <f t="shared" si="67"/>
        <v>9.999847412109375E-2</v>
      </c>
      <c r="H343">
        <f t="shared" si="68"/>
        <v>1.6666412353515624E-3</v>
      </c>
      <c r="J343">
        <f t="shared" si="69"/>
        <v>4.1096399839395989E-2</v>
      </c>
      <c r="K343">
        <f t="shared" si="70"/>
        <v>2.4657839903637595</v>
      </c>
      <c r="N343">
        <v>1.39527930878103</v>
      </c>
      <c r="O343">
        <v>1.3498033447265601</v>
      </c>
      <c r="P343">
        <v>33.516998291015597</v>
      </c>
      <c r="S343">
        <f t="shared" si="71"/>
        <v>4.1690655052699643E-3</v>
      </c>
      <c r="T343">
        <f t="shared" si="72"/>
        <v>9.999847412109375E-2</v>
      </c>
      <c r="U343">
        <f t="shared" si="73"/>
        <v>1.6666412353515624E-3</v>
      </c>
      <c r="W343">
        <f t="shared" si="74"/>
        <v>4.1691291211317982E-2</v>
      </c>
      <c r="X343">
        <f t="shared" si="75"/>
        <v>2.5014774726790789</v>
      </c>
    </row>
    <row r="344" spans="1:24" x14ac:dyDescent="0.3">
      <c r="A344">
        <v>1.39938888605684</v>
      </c>
      <c r="B344">
        <v>1.58661901855469</v>
      </c>
      <c r="C344">
        <v>33.617000579833999</v>
      </c>
      <c r="F344">
        <f t="shared" si="66"/>
        <v>4.1690655052699643E-3</v>
      </c>
      <c r="G344">
        <f t="shared" si="67"/>
        <v>0.10000228881840201</v>
      </c>
      <c r="H344">
        <f t="shared" si="68"/>
        <v>1.6667048136400334E-3</v>
      </c>
      <c r="J344">
        <f t="shared" si="69"/>
        <v>4.1689700851154823E-2</v>
      </c>
      <c r="K344">
        <f t="shared" si="70"/>
        <v>2.5013820510692892</v>
      </c>
      <c r="N344">
        <v>1.39944837428629</v>
      </c>
      <c r="O344">
        <v>1.3530463867187501</v>
      </c>
      <c r="P344">
        <v>33.617000579833999</v>
      </c>
      <c r="S344">
        <f t="shared" si="71"/>
        <v>4.1690655052599723E-3</v>
      </c>
      <c r="T344">
        <f t="shared" si="72"/>
        <v>0.10000228881840201</v>
      </c>
      <c r="U344">
        <f t="shared" si="73"/>
        <v>1.6667048136400334E-3</v>
      </c>
      <c r="W344">
        <f t="shared" si="74"/>
        <v>4.1689700851054903E-2</v>
      </c>
      <c r="X344">
        <f t="shared" si="75"/>
        <v>2.5013820510632945</v>
      </c>
    </row>
    <row r="345" spans="1:24" x14ac:dyDescent="0.3">
      <c r="A345">
        <v>1.4034984633326499</v>
      </c>
      <c r="B345">
        <v>1.5897644042968799</v>
      </c>
      <c r="C345">
        <v>33.716999053955099</v>
      </c>
      <c r="F345">
        <f t="shared" si="66"/>
        <v>4.1095772758099613E-3</v>
      </c>
      <c r="G345">
        <f t="shared" si="67"/>
        <v>9.9998474121100855E-2</v>
      </c>
      <c r="H345">
        <f t="shared" si="68"/>
        <v>1.666641235351681E-3</v>
      </c>
      <c r="J345">
        <f t="shared" si="69"/>
        <v>4.1096399839393068E-2</v>
      </c>
      <c r="K345">
        <f t="shared" si="70"/>
        <v>2.4657839903635841</v>
      </c>
      <c r="N345">
        <v>1.40361755620688</v>
      </c>
      <c r="O345">
        <v>1.35605712890625</v>
      </c>
      <c r="P345">
        <v>33.716999053955099</v>
      </c>
      <c r="S345">
        <f t="shared" si="71"/>
        <v>4.1691819205900149E-3</v>
      </c>
      <c r="T345">
        <f t="shared" si="72"/>
        <v>9.9998474121100855E-2</v>
      </c>
      <c r="U345">
        <f t="shared" si="73"/>
        <v>1.666641235351681E-3</v>
      </c>
      <c r="W345">
        <f t="shared" si="74"/>
        <v>4.1692455382279364E-2</v>
      </c>
      <c r="X345">
        <f t="shared" si="75"/>
        <v>2.5015473229367617</v>
      </c>
    </row>
    <row r="346" spans="1:24" x14ac:dyDescent="0.3">
      <c r="A346">
        <v>1.40772713348269</v>
      </c>
      <c r="B346">
        <v>1.59249890136719</v>
      </c>
      <c r="C346">
        <v>33.817001342773402</v>
      </c>
      <c r="F346">
        <f t="shared" si="66"/>
        <v>4.2286701500400259E-3</v>
      </c>
      <c r="G346">
        <f t="shared" si="67"/>
        <v>0.10000228881830253</v>
      </c>
      <c r="H346">
        <f t="shared" si="68"/>
        <v>1.6667048136383756E-3</v>
      </c>
      <c r="J346">
        <f t="shared" si="69"/>
        <v>4.2285733656788962E-2</v>
      </c>
      <c r="K346">
        <f t="shared" si="70"/>
        <v>2.5371440194073376</v>
      </c>
      <c r="N346">
        <v>1.40772713348269</v>
      </c>
      <c r="O346">
        <v>1.35969067382812</v>
      </c>
      <c r="P346">
        <v>33.817001342773402</v>
      </c>
      <c r="S346">
        <f t="shared" si="71"/>
        <v>4.1095772758099613E-3</v>
      </c>
      <c r="T346">
        <f t="shared" si="72"/>
        <v>0.10000228881830253</v>
      </c>
      <c r="U346">
        <f t="shared" si="73"/>
        <v>1.6667048136383756E-3</v>
      </c>
      <c r="W346">
        <f t="shared" si="74"/>
        <v>4.1094832172059462E-2</v>
      </c>
      <c r="X346">
        <f t="shared" si="75"/>
        <v>2.4656899303235678</v>
      </c>
    </row>
    <row r="347" spans="1:24" x14ac:dyDescent="0.3">
      <c r="A347">
        <v>1.4118365943431901</v>
      </c>
      <c r="B347">
        <v>1.59485571289063</v>
      </c>
      <c r="C347">
        <v>33.916999816894503</v>
      </c>
      <c r="F347">
        <f t="shared" si="66"/>
        <v>4.1094608605001248E-3</v>
      </c>
      <c r="G347">
        <f t="shared" si="67"/>
        <v>9.9998474121100855E-2</v>
      </c>
      <c r="H347">
        <f t="shared" si="68"/>
        <v>1.666641235351681E-3</v>
      </c>
      <c r="J347">
        <f t="shared" si="69"/>
        <v>4.109523566853087E-2</v>
      </c>
      <c r="K347">
        <f t="shared" si="70"/>
        <v>2.4657141401118521</v>
      </c>
      <c r="N347">
        <v>1.4119556872174099</v>
      </c>
      <c r="O347">
        <v>1.3625729980468799</v>
      </c>
      <c r="P347">
        <v>33.916999816894503</v>
      </c>
      <c r="S347">
        <f t="shared" si="71"/>
        <v>4.2285537347199753E-3</v>
      </c>
      <c r="T347">
        <f t="shared" si="72"/>
        <v>9.9998474121100855E-2</v>
      </c>
      <c r="U347">
        <f t="shared" si="73"/>
        <v>1.666641235351681E-3</v>
      </c>
      <c r="W347">
        <f t="shared" si="74"/>
        <v>4.2286182583137044E-2</v>
      </c>
      <c r="X347">
        <f t="shared" si="75"/>
        <v>2.5371709549882224</v>
      </c>
    </row>
    <row r="348" spans="1:24" x14ac:dyDescent="0.3">
      <c r="A348">
        <v>1.4160653809085499</v>
      </c>
      <c r="B348">
        <v>1.5975292968749999</v>
      </c>
      <c r="C348">
        <v>34.016998291015597</v>
      </c>
      <c r="F348">
        <f t="shared" si="66"/>
        <v>4.2287865653598544E-3</v>
      </c>
      <c r="G348">
        <f t="shared" si="67"/>
        <v>9.999847412109375E-2</v>
      </c>
      <c r="H348">
        <f t="shared" si="68"/>
        <v>1.6666412353515624E-3</v>
      </c>
      <c r="J348">
        <f t="shared" si="69"/>
        <v>4.2288510925066518E-2</v>
      </c>
      <c r="K348">
        <f t="shared" si="70"/>
        <v>2.5373106555039913</v>
      </c>
      <c r="N348">
        <v>1.4160653809085499</v>
      </c>
      <c r="O348">
        <v>1.3655319824218799</v>
      </c>
      <c r="P348">
        <v>34.016998291015597</v>
      </c>
      <c r="S348">
        <f t="shared" si="71"/>
        <v>4.1096936911400039E-3</v>
      </c>
      <c r="T348">
        <f t="shared" si="72"/>
        <v>9.999847412109375E-2</v>
      </c>
      <c r="U348">
        <f t="shared" si="73"/>
        <v>1.6666412353515624E-3</v>
      </c>
      <c r="W348">
        <f t="shared" si="74"/>
        <v>4.1097564010460261E-2</v>
      </c>
      <c r="X348">
        <f t="shared" si="75"/>
        <v>2.4658538406276156</v>
      </c>
    </row>
    <row r="349" spans="1:24" x14ac:dyDescent="0.3">
      <c r="A349">
        <v>1.4201748417690401</v>
      </c>
      <c r="B349">
        <v>1.60038635253906</v>
      </c>
      <c r="C349">
        <v>34.117000579833999</v>
      </c>
      <c r="F349">
        <f t="shared" si="66"/>
        <v>4.1094608604901328E-3</v>
      </c>
      <c r="G349">
        <f t="shared" si="67"/>
        <v>0.10000228881840201</v>
      </c>
      <c r="H349">
        <f t="shared" si="68"/>
        <v>1.6667048136400334E-3</v>
      </c>
      <c r="J349">
        <f t="shared" si="69"/>
        <v>4.1093668045465041E-2</v>
      </c>
      <c r="K349">
        <f t="shared" si="70"/>
        <v>2.4656200827279027</v>
      </c>
      <c r="N349">
        <v>1.4202939346432699</v>
      </c>
      <c r="O349">
        <v>1.36935681152344</v>
      </c>
      <c r="P349">
        <v>34.117000579833999</v>
      </c>
      <c r="S349">
        <f t="shared" si="71"/>
        <v>4.2285537347199753E-3</v>
      </c>
      <c r="T349">
        <f t="shared" si="72"/>
        <v>0.10000228881840201</v>
      </c>
      <c r="U349">
        <f t="shared" si="73"/>
        <v>1.6667048136400334E-3</v>
      </c>
      <c r="W349">
        <f t="shared" si="74"/>
        <v>4.2284569530191135E-2</v>
      </c>
      <c r="X349">
        <f t="shared" si="75"/>
        <v>2.5370741718114682</v>
      </c>
    </row>
    <row r="350" spans="1:24" x14ac:dyDescent="0.3">
      <c r="A350">
        <v>1.42434390727431</v>
      </c>
      <c r="B350">
        <v>1.60289074707031</v>
      </c>
      <c r="C350">
        <v>34.216999053955099</v>
      </c>
      <c r="F350">
        <f t="shared" si="66"/>
        <v>4.1690655052699643E-3</v>
      </c>
      <c r="G350">
        <f t="shared" si="67"/>
        <v>9.9998474121100855E-2</v>
      </c>
      <c r="H350">
        <f t="shared" si="68"/>
        <v>1.666641235351681E-3</v>
      </c>
      <c r="J350">
        <f t="shared" si="69"/>
        <v>4.1691291211315019E-2</v>
      </c>
      <c r="K350">
        <f t="shared" si="70"/>
        <v>2.5014774726789009</v>
      </c>
      <c r="N350">
        <v>1.4244035119190801</v>
      </c>
      <c r="O350">
        <v>1.3724407958984399</v>
      </c>
      <c r="P350">
        <v>34.216999053955099</v>
      </c>
      <c r="S350">
        <f t="shared" si="71"/>
        <v>4.1095772758101834E-3</v>
      </c>
      <c r="T350">
        <f t="shared" si="72"/>
        <v>9.9998474121100855E-2</v>
      </c>
      <c r="U350">
        <f t="shared" si="73"/>
        <v>1.666641235351681E-3</v>
      </c>
      <c r="W350">
        <f t="shared" si="74"/>
        <v>4.1096399839395288E-2</v>
      </c>
      <c r="X350">
        <f t="shared" si="75"/>
        <v>2.4657839903637173</v>
      </c>
    </row>
    <row r="351" spans="1:24" x14ac:dyDescent="0.3">
      <c r="A351">
        <v>1.4285130891948901</v>
      </c>
      <c r="B351">
        <v>1.6054730224609399</v>
      </c>
      <c r="C351">
        <v>34.317001342773402</v>
      </c>
      <c r="F351">
        <f t="shared" si="66"/>
        <v>4.1691819205800229E-3</v>
      </c>
      <c r="G351">
        <f t="shared" si="67"/>
        <v>0.10000228881830253</v>
      </c>
      <c r="H351">
        <f t="shared" si="68"/>
        <v>1.6667048136383756E-3</v>
      </c>
      <c r="J351">
        <f t="shared" si="69"/>
        <v>4.1690864977652134E-2</v>
      </c>
      <c r="K351">
        <f t="shared" si="70"/>
        <v>2.5014518986591279</v>
      </c>
      <c r="N351">
        <v>1.4285726938396699</v>
      </c>
      <c r="O351">
        <v>1.3756198730468701</v>
      </c>
      <c r="P351">
        <v>34.317001342773402</v>
      </c>
      <c r="S351">
        <f t="shared" si="71"/>
        <v>4.1691819205897929E-3</v>
      </c>
      <c r="T351">
        <f t="shared" si="72"/>
        <v>0.10000228881830253</v>
      </c>
      <c r="U351">
        <f t="shared" si="73"/>
        <v>1.6667048136383756E-3</v>
      </c>
      <c r="W351">
        <f t="shared" si="74"/>
        <v>4.1690864977749834E-2</v>
      </c>
      <c r="X351">
        <f t="shared" si="75"/>
        <v>2.5014518986649898</v>
      </c>
    </row>
    <row r="352" spans="1:24" x14ac:dyDescent="0.3">
      <c r="A352">
        <v>1.4327417593449401</v>
      </c>
      <c r="B352">
        <v>1.60790637207031</v>
      </c>
      <c r="C352">
        <v>34.416999816894503</v>
      </c>
      <c r="F352">
        <f t="shared" si="66"/>
        <v>4.2286701500500179E-3</v>
      </c>
      <c r="G352">
        <f t="shared" si="67"/>
        <v>9.9998474121100855E-2</v>
      </c>
      <c r="H352">
        <f t="shared" si="68"/>
        <v>1.666641235351681E-3</v>
      </c>
      <c r="J352">
        <f t="shared" si="69"/>
        <v>4.2287346754201309E-2</v>
      </c>
      <c r="K352">
        <f t="shared" si="70"/>
        <v>2.5372408052520785</v>
      </c>
      <c r="N352">
        <v>1.43268215470016</v>
      </c>
      <c r="O352">
        <v>1.3791080322265601</v>
      </c>
      <c r="P352">
        <v>34.416999816894503</v>
      </c>
      <c r="S352">
        <f t="shared" si="71"/>
        <v>4.1094608604901328E-3</v>
      </c>
      <c r="T352">
        <f t="shared" si="72"/>
        <v>9.9998474121100855E-2</v>
      </c>
      <c r="U352">
        <f t="shared" si="73"/>
        <v>1.666641235351681E-3</v>
      </c>
      <c r="W352">
        <f t="shared" si="74"/>
        <v>4.1095235668430943E-2</v>
      </c>
      <c r="X352">
        <f t="shared" si="75"/>
        <v>2.4657141401058564</v>
      </c>
    </row>
    <row r="353" spans="1:24" x14ac:dyDescent="0.3">
      <c r="A353">
        <v>1.43685122020543</v>
      </c>
      <c r="B353">
        <v>1.6102684326171901</v>
      </c>
      <c r="C353">
        <v>34.516998291015597</v>
      </c>
      <c r="F353">
        <f t="shared" si="66"/>
        <v>4.1094608604899108E-3</v>
      </c>
      <c r="G353">
        <f t="shared" si="67"/>
        <v>9.999847412109375E-2</v>
      </c>
      <c r="H353">
        <f t="shared" si="68"/>
        <v>1.6666412353515624E-3</v>
      </c>
      <c r="J353">
        <f t="shared" si="69"/>
        <v>4.1095235668431644E-2</v>
      </c>
      <c r="K353">
        <f t="shared" si="70"/>
        <v>2.4657141401058991</v>
      </c>
      <c r="N353">
        <v>1.43691070843488</v>
      </c>
      <c r="O353">
        <v>1.38234582519531</v>
      </c>
      <c r="P353">
        <v>34.516998291015597</v>
      </c>
      <c r="S353">
        <f t="shared" si="71"/>
        <v>4.2285537347199753E-3</v>
      </c>
      <c r="T353">
        <f t="shared" si="72"/>
        <v>9.999847412109375E-2</v>
      </c>
      <c r="U353">
        <f t="shared" si="73"/>
        <v>1.6666412353515624E-3</v>
      </c>
      <c r="W353">
        <f t="shared" si="74"/>
        <v>4.2286182583140049E-2</v>
      </c>
      <c r="X353">
        <f t="shared" si="75"/>
        <v>2.5371709549884032</v>
      </c>
    </row>
    <row r="354" spans="1:24" x14ac:dyDescent="0.3">
      <c r="A354">
        <v>1.44107989035547</v>
      </c>
      <c r="B354">
        <v>1.6132318115234401</v>
      </c>
      <c r="C354">
        <v>34.617000579833999</v>
      </c>
      <c r="F354">
        <f t="shared" si="66"/>
        <v>4.2286701500400259E-3</v>
      </c>
      <c r="G354">
        <f t="shared" si="67"/>
        <v>0.10000228881840201</v>
      </c>
      <c r="H354">
        <f t="shared" si="68"/>
        <v>1.6667048136400334E-3</v>
      </c>
      <c r="J354">
        <f t="shared" si="69"/>
        <v>4.2285733656746899E-2</v>
      </c>
      <c r="K354">
        <f t="shared" si="70"/>
        <v>2.5371440194048143</v>
      </c>
      <c r="N354">
        <v>1.44102040212601</v>
      </c>
      <c r="O354">
        <v>1.3852153320312499</v>
      </c>
      <c r="P354">
        <v>34.617000579833999</v>
      </c>
      <c r="S354">
        <f t="shared" si="71"/>
        <v>4.1096936911300119E-3</v>
      </c>
      <c r="T354">
        <f t="shared" si="72"/>
        <v>0.10000228881840201</v>
      </c>
      <c r="U354">
        <f t="shared" si="73"/>
        <v>1.6667048136400334E-3</v>
      </c>
      <c r="W354">
        <f t="shared" si="74"/>
        <v>4.1095996298574348E-2</v>
      </c>
      <c r="X354">
        <f t="shared" si="75"/>
        <v>2.4657597779144611</v>
      </c>
    </row>
    <row r="355" spans="1:24" x14ac:dyDescent="0.3">
      <c r="A355">
        <v>1.44518946763128</v>
      </c>
      <c r="B355">
        <v>1.6159807128906201</v>
      </c>
      <c r="C355">
        <v>34.716999053955099</v>
      </c>
      <c r="F355">
        <f t="shared" si="66"/>
        <v>4.1095772758099613E-3</v>
      </c>
      <c r="G355">
        <f t="shared" si="67"/>
        <v>9.9998474121100855E-2</v>
      </c>
      <c r="H355">
        <f t="shared" si="68"/>
        <v>1.666641235351681E-3</v>
      </c>
      <c r="J355">
        <f t="shared" si="69"/>
        <v>4.1096399839393068E-2</v>
      </c>
      <c r="K355">
        <f t="shared" si="70"/>
        <v>2.4657839903635841</v>
      </c>
      <c r="N355">
        <v>1.44524895586073</v>
      </c>
      <c r="O355">
        <v>1.3885657958984401</v>
      </c>
      <c r="P355">
        <v>34.716999053955099</v>
      </c>
      <c r="S355">
        <f t="shared" si="71"/>
        <v>4.2285537347199753E-3</v>
      </c>
      <c r="T355">
        <f t="shared" si="72"/>
        <v>9.9998474121100855E-2</v>
      </c>
      <c r="U355">
        <f t="shared" si="73"/>
        <v>1.666641235351681E-3</v>
      </c>
      <c r="W355">
        <f t="shared" si="74"/>
        <v>4.2286182583137044E-2</v>
      </c>
      <c r="X355">
        <f t="shared" si="75"/>
        <v>2.5371709549882224</v>
      </c>
    </row>
    <row r="356" spans="1:24" x14ac:dyDescent="0.3">
      <c r="A356">
        <v>1.4493585331365499</v>
      </c>
      <c r="B356">
        <v>1.6182752685546899</v>
      </c>
      <c r="C356">
        <v>34.817001342773402</v>
      </c>
      <c r="F356">
        <f t="shared" si="66"/>
        <v>4.1690655052699643E-3</v>
      </c>
      <c r="G356">
        <f t="shared" si="67"/>
        <v>0.10000228881830253</v>
      </c>
      <c r="H356">
        <f t="shared" si="68"/>
        <v>1.6667048136383756E-3</v>
      </c>
      <c r="J356">
        <f t="shared" si="69"/>
        <v>4.168970085119629E-2</v>
      </c>
      <c r="K356">
        <f t="shared" si="70"/>
        <v>2.5013820510717775</v>
      </c>
      <c r="N356">
        <v>1.4493585331365499</v>
      </c>
      <c r="O356">
        <v>1.3916458740234401</v>
      </c>
      <c r="P356">
        <v>34.817001342773402</v>
      </c>
      <c r="S356">
        <f t="shared" si="71"/>
        <v>4.1095772758199534E-3</v>
      </c>
      <c r="T356">
        <f t="shared" si="72"/>
        <v>0.10000228881830253</v>
      </c>
      <c r="U356">
        <f t="shared" si="73"/>
        <v>1.6667048136383756E-3</v>
      </c>
      <c r="W356">
        <f t="shared" si="74"/>
        <v>4.1094832172159382E-2</v>
      </c>
      <c r="X356">
        <f t="shared" si="75"/>
        <v>2.465689930329563</v>
      </c>
    </row>
    <row r="357" spans="1:24" x14ac:dyDescent="0.3">
      <c r="A357">
        <v>1.45352771505713</v>
      </c>
      <c r="B357">
        <v>1.62084558105469</v>
      </c>
      <c r="C357">
        <v>34.916999816894503</v>
      </c>
      <c r="F357">
        <f t="shared" si="66"/>
        <v>4.1691819205800229E-3</v>
      </c>
      <c r="G357">
        <f t="shared" si="67"/>
        <v>9.9998474121100855E-2</v>
      </c>
      <c r="H357">
        <f t="shared" si="68"/>
        <v>1.666641235351681E-3</v>
      </c>
      <c r="J357">
        <f t="shared" si="69"/>
        <v>4.1692455382179444E-2</v>
      </c>
      <c r="K357">
        <f t="shared" si="70"/>
        <v>2.5015473229307661</v>
      </c>
      <c r="N357">
        <v>1.45358720328659</v>
      </c>
      <c r="O357">
        <v>1.39436804199219</v>
      </c>
      <c r="P357">
        <v>34.916999816894503</v>
      </c>
      <c r="S357">
        <f t="shared" si="71"/>
        <v>4.2286701500400259E-3</v>
      </c>
      <c r="T357">
        <f t="shared" si="72"/>
        <v>9.9998474121100855E-2</v>
      </c>
      <c r="U357">
        <f t="shared" si="73"/>
        <v>1.666641235351681E-3</v>
      </c>
      <c r="W357">
        <f t="shared" si="74"/>
        <v>4.2287346754101389E-2</v>
      </c>
      <c r="X357">
        <f t="shared" si="75"/>
        <v>2.5372408052460833</v>
      </c>
    </row>
    <row r="358" spans="1:24" x14ac:dyDescent="0.3">
      <c r="A358">
        <v>1.4576967805623999</v>
      </c>
      <c r="B358">
        <v>1.62337731933594</v>
      </c>
      <c r="C358">
        <v>35.016998291015597</v>
      </c>
      <c r="F358">
        <f t="shared" si="66"/>
        <v>4.1690655052699643E-3</v>
      </c>
      <c r="G358">
        <f t="shared" si="67"/>
        <v>9.999847412109375E-2</v>
      </c>
      <c r="H358">
        <f t="shared" si="68"/>
        <v>1.6666412353515624E-3</v>
      </c>
      <c r="J358">
        <f t="shared" si="69"/>
        <v>4.1691291211317982E-2</v>
      </c>
      <c r="K358">
        <f t="shared" si="70"/>
        <v>2.5014774726790789</v>
      </c>
      <c r="N358">
        <v>1.4576967805623999</v>
      </c>
      <c r="O358">
        <v>1.39799841308594</v>
      </c>
      <c r="P358">
        <v>35.016998291015597</v>
      </c>
      <c r="S358">
        <f t="shared" si="71"/>
        <v>4.1095772758099613E-3</v>
      </c>
      <c r="T358">
        <f t="shared" si="72"/>
        <v>9.999847412109375E-2</v>
      </c>
      <c r="U358">
        <f t="shared" si="73"/>
        <v>1.6666412353515624E-3</v>
      </c>
      <c r="W358">
        <f t="shared" si="74"/>
        <v>4.1096399839395989E-2</v>
      </c>
      <c r="X358">
        <f t="shared" si="75"/>
        <v>2.4657839903637595</v>
      </c>
    </row>
    <row r="359" spans="1:24" x14ac:dyDescent="0.3">
      <c r="A359">
        <v>1.4618658460676699</v>
      </c>
      <c r="B359">
        <v>1.6258392333984399</v>
      </c>
      <c r="C359">
        <v>35.117000579833999</v>
      </c>
      <c r="F359">
        <f t="shared" si="66"/>
        <v>4.1690655052699643E-3</v>
      </c>
      <c r="G359">
        <f t="shared" si="67"/>
        <v>0.10000228881840201</v>
      </c>
      <c r="H359">
        <f t="shared" si="68"/>
        <v>1.6667048136400334E-3</v>
      </c>
      <c r="J359">
        <f t="shared" si="69"/>
        <v>4.1689700851154823E-2</v>
      </c>
      <c r="K359">
        <f t="shared" si="70"/>
        <v>2.5013820510692892</v>
      </c>
      <c r="N359">
        <v>1.4618658460676699</v>
      </c>
      <c r="O359">
        <v>1.4006993408203099</v>
      </c>
      <c r="P359">
        <v>35.117000579833999</v>
      </c>
      <c r="S359">
        <f t="shared" si="71"/>
        <v>4.1690655052699643E-3</v>
      </c>
      <c r="T359">
        <f t="shared" si="72"/>
        <v>0.10000228881840201</v>
      </c>
      <c r="U359">
        <f t="shared" si="73"/>
        <v>1.6667048136400334E-3</v>
      </c>
      <c r="W359">
        <f t="shared" si="74"/>
        <v>4.1689700851154823E-2</v>
      </c>
      <c r="X359">
        <f t="shared" si="75"/>
        <v>2.5013820510692892</v>
      </c>
    </row>
    <row r="360" spans="1:24" x14ac:dyDescent="0.3">
      <c r="A360">
        <v>1.4660350279882599</v>
      </c>
      <c r="B360">
        <v>1.62855554199219</v>
      </c>
      <c r="C360">
        <v>35.216999053955099</v>
      </c>
      <c r="F360">
        <f t="shared" si="66"/>
        <v>4.1691819205900149E-3</v>
      </c>
      <c r="G360">
        <f t="shared" si="67"/>
        <v>9.9998474121100855E-2</v>
      </c>
      <c r="H360">
        <f t="shared" si="68"/>
        <v>1.666641235351681E-3</v>
      </c>
      <c r="J360">
        <f t="shared" si="69"/>
        <v>4.1692455382279364E-2</v>
      </c>
      <c r="K360">
        <f t="shared" si="70"/>
        <v>2.5015473229367617</v>
      </c>
      <c r="N360">
        <v>1.4659754233434801</v>
      </c>
      <c r="O360">
        <v>1.40371276855469</v>
      </c>
      <c r="P360">
        <v>35.216999053955099</v>
      </c>
      <c r="S360">
        <f t="shared" si="71"/>
        <v>4.1095772758101834E-3</v>
      </c>
      <c r="T360">
        <f t="shared" si="72"/>
        <v>9.9998474121100855E-2</v>
      </c>
      <c r="U360">
        <f t="shared" si="73"/>
        <v>1.666641235351681E-3</v>
      </c>
      <c r="W360">
        <f t="shared" si="74"/>
        <v>4.1096399839395288E-2</v>
      </c>
      <c r="X360">
        <f t="shared" si="75"/>
        <v>2.4657839903637173</v>
      </c>
    </row>
    <row r="361" spans="1:24" x14ac:dyDescent="0.3">
      <c r="A361">
        <v>1.4702040934935201</v>
      </c>
      <c r="B361">
        <v>1.6311267089843799</v>
      </c>
      <c r="C361">
        <v>35.317001342773402</v>
      </c>
      <c r="F361">
        <f t="shared" si="66"/>
        <v>4.1690655052601944E-3</v>
      </c>
      <c r="G361">
        <f t="shared" si="67"/>
        <v>0.10000228881830253</v>
      </c>
      <c r="H361">
        <f t="shared" si="68"/>
        <v>1.6667048136383756E-3</v>
      </c>
      <c r="J361">
        <f t="shared" si="69"/>
        <v>4.1689700851098591E-2</v>
      </c>
      <c r="K361">
        <f t="shared" si="70"/>
        <v>2.5013820510659155</v>
      </c>
      <c r="N361">
        <v>1.4702040934935201</v>
      </c>
      <c r="O361">
        <v>1.40703137207031</v>
      </c>
      <c r="P361">
        <v>35.317001342773402</v>
      </c>
      <c r="S361">
        <f t="shared" si="71"/>
        <v>4.2286701500400259E-3</v>
      </c>
      <c r="T361">
        <f t="shared" si="72"/>
        <v>0.10000228881830253</v>
      </c>
      <c r="U361">
        <f t="shared" si="73"/>
        <v>1.6667048136383756E-3</v>
      </c>
      <c r="W361">
        <f t="shared" si="74"/>
        <v>4.2285733656788962E-2</v>
      </c>
      <c r="X361">
        <f t="shared" si="75"/>
        <v>2.5371440194073376</v>
      </c>
    </row>
    <row r="362" spans="1:24" x14ac:dyDescent="0.3">
      <c r="A362">
        <v>1.4743732754141099</v>
      </c>
      <c r="B362">
        <v>1.6339649658203099</v>
      </c>
      <c r="C362">
        <v>35.416999816894503</v>
      </c>
      <c r="F362">
        <f t="shared" si="66"/>
        <v>4.1691819205897929E-3</v>
      </c>
      <c r="G362">
        <f t="shared" si="67"/>
        <v>9.9998474121100855E-2</v>
      </c>
      <c r="H362">
        <f t="shared" si="68"/>
        <v>1.666641235351681E-3</v>
      </c>
      <c r="J362">
        <f t="shared" si="69"/>
        <v>4.1692455382277144E-2</v>
      </c>
      <c r="K362">
        <f t="shared" si="70"/>
        <v>2.5015473229366285</v>
      </c>
      <c r="N362">
        <v>1.4743136707693301</v>
      </c>
      <c r="O362">
        <v>1.4102390136718701</v>
      </c>
      <c r="P362">
        <v>35.416999816894503</v>
      </c>
      <c r="S362">
        <f t="shared" si="71"/>
        <v>4.1095772758099613E-3</v>
      </c>
      <c r="T362">
        <f t="shared" si="72"/>
        <v>9.9998474121100855E-2</v>
      </c>
      <c r="U362">
        <f t="shared" si="73"/>
        <v>1.666641235351681E-3</v>
      </c>
      <c r="W362">
        <f t="shared" si="74"/>
        <v>4.1096399839393068E-2</v>
      </c>
      <c r="X362">
        <f t="shared" si="75"/>
        <v>2.4657839903635841</v>
      </c>
    </row>
    <row r="363" spans="1:24" x14ac:dyDescent="0.3">
      <c r="A363">
        <v>1.4785423409193801</v>
      </c>
      <c r="B363">
        <v>1.6364332275390601</v>
      </c>
      <c r="C363">
        <v>35.516998291015597</v>
      </c>
      <c r="F363">
        <f t="shared" si="66"/>
        <v>4.1690655052701864E-3</v>
      </c>
      <c r="G363">
        <f t="shared" si="67"/>
        <v>9.999847412109375E-2</v>
      </c>
      <c r="H363">
        <f t="shared" si="68"/>
        <v>1.6666412353515624E-3</v>
      </c>
      <c r="J363">
        <f t="shared" si="69"/>
        <v>4.1691291211320203E-2</v>
      </c>
      <c r="K363">
        <f t="shared" si="70"/>
        <v>2.5014774726792122</v>
      </c>
      <c r="N363">
        <v>1.4785423409193801</v>
      </c>
      <c r="O363">
        <v>1.4134072265625</v>
      </c>
      <c r="P363">
        <v>35.516998291015597</v>
      </c>
      <c r="S363">
        <f t="shared" si="71"/>
        <v>4.2286701500500179E-3</v>
      </c>
      <c r="T363">
        <f t="shared" si="72"/>
        <v>9.999847412109375E-2</v>
      </c>
      <c r="U363">
        <f t="shared" si="73"/>
        <v>1.6666412353515624E-3</v>
      </c>
      <c r="W363">
        <f t="shared" si="74"/>
        <v>4.2287346754204314E-2</v>
      </c>
      <c r="X363">
        <f t="shared" si="75"/>
        <v>2.5372408052522588</v>
      </c>
    </row>
    <row r="364" spans="1:24" x14ac:dyDescent="0.3">
      <c r="A364">
        <v>1.48265180177987</v>
      </c>
      <c r="B364">
        <v>1.6387033691406201</v>
      </c>
      <c r="C364">
        <v>35.617000579833999</v>
      </c>
      <c r="F364">
        <f t="shared" si="66"/>
        <v>4.1094608604899108E-3</v>
      </c>
      <c r="G364">
        <f t="shared" si="67"/>
        <v>0.10000228881840201</v>
      </c>
      <c r="H364">
        <f t="shared" si="68"/>
        <v>1.6667048136400334E-3</v>
      </c>
      <c r="J364">
        <f t="shared" si="69"/>
        <v>4.1093668045462821E-2</v>
      </c>
      <c r="K364">
        <f t="shared" si="70"/>
        <v>2.4656200827277694</v>
      </c>
      <c r="N364">
        <v>1.48265180177987</v>
      </c>
      <c r="O364">
        <v>1.4164238281249999</v>
      </c>
      <c r="P364">
        <v>35.617000579833999</v>
      </c>
      <c r="S364">
        <f t="shared" si="71"/>
        <v>4.1094608604899108E-3</v>
      </c>
      <c r="T364">
        <f t="shared" si="72"/>
        <v>0.10000228881840201</v>
      </c>
      <c r="U364">
        <f t="shared" si="73"/>
        <v>1.6667048136400334E-3</v>
      </c>
      <c r="W364">
        <f t="shared" si="74"/>
        <v>4.1093668045462821E-2</v>
      </c>
      <c r="X364">
        <f t="shared" si="75"/>
        <v>2.4656200827277694</v>
      </c>
    </row>
    <row r="365" spans="1:24" x14ac:dyDescent="0.3">
      <c r="A365">
        <v>1.48682098370045</v>
      </c>
      <c r="B365">
        <v>1.64154895019531</v>
      </c>
      <c r="C365">
        <v>35.716999053955099</v>
      </c>
      <c r="F365">
        <f t="shared" si="66"/>
        <v>4.1691819205800229E-3</v>
      </c>
      <c r="G365">
        <f t="shared" si="67"/>
        <v>9.9998474121100855E-2</v>
      </c>
      <c r="H365">
        <f t="shared" si="68"/>
        <v>1.666641235351681E-3</v>
      </c>
      <c r="J365">
        <f t="shared" si="69"/>
        <v>4.1692455382179444E-2</v>
      </c>
      <c r="K365">
        <f t="shared" si="70"/>
        <v>2.5015473229307661</v>
      </c>
      <c r="N365">
        <v>1.48688047192991</v>
      </c>
      <c r="O365">
        <v>1.41953234863281</v>
      </c>
      <c r="P365">
        <v>35.716999053955099</v>
      </c>
      <c r="S365">
        <f t="shared" si="71"/>
        <v>4.2286701500400259E-3</v>
      </c>
      <c r="T365">
        <f t="shared" si="72"/>
        <v>9.9998474121100855E-2</v>
      </c>
      <c r="U365">
        <f t="shared" si="73"/>
        <v>1.666641235351681E-3</v>
      </c>
      <c r="W365">
        <f t="shared" si="74"/>
        <v>4.2287346754101389E-2</v>
      </c>
      <c r="X365">
        <f t="shared" si="75"/>
        <v>2.5372408052460833</v>
      </c>
    </row>
    <row r="366" spans="1:24" x14ac:dyDescent="0.3">
      <c r="A366">
        <v>1.49099004920572</v>
      </c>
      <c r="B366">
        <v>1.6444804687500001</v>
      </c>
      <c r="C366">
        <v>35.817001342773402</v>
      </c>
      <c r="F366">
        <f t="shared" si="66"/>
        <v>4.1690655052699643E-3</v>
      </c>
      <c r="G366">
        <f t="shared" si="67"/>
        <v>0.10000228881830253</v>
      </c>
      <c r="H366">
        <f t="shared" si="68"/>
        <v>1.6667048136383756E-3</v>
      </c>
      <c r="J366">
        <f t="shared" si="69"/>
        <v>4.168970085119629E-2</v>
      </c>
      <c r="K366">
        <f t="shared" si="70"/>
        <v>2.5013820510717775</v>
      </c>
      <c r="N366">
        <v>1.49099004920572</v>
      </c>
      <c r="O366">
        <v>1.42290148925781</v>
      </c>
      <c r="P366">
        <v>35.817001342773402</v>
      </c>
      <c r="S366">
        <f t="shared" si="71"/>
        <v>4.1095772758099613E-3</v>
      </c>
      <c r="T366">
        <f t="shared" si="72"/>
        <v>0.10000228881830253</v>
      </c>
      <c r="U366">
        <f t="shared" si="73"/>
        <v>1.6667048136383756E-3</v>
      </c>
      <c r="W366">
        <f t="shared" si="74"/>
        <v>4.1094832172059462E-2</v>
      </c>
      <c r="X366">
        <f t="shared" si="75"/>
        <v>2.4656899303235678</v>
      </c>
    </row>
    <row r="367" spans="1:24" x14ac:dyDescent="0.3">
      <c r="A367">
        <v>1.4951591147109899</v>
      </c>
      <c r="B367">
        <v>1.6475909423828099</v>
      </c>
      <c r="C367">
        <v>35.916999816894503</v>
      </c>
      <c r="F367">
        <f t="shared" si="66"/>
        <v>4.1690655052699643E-3</v>
      </c>
      <c r="G367">
        <f t="shared" si="67"/>
        <v>9.9998474121100855E-2</v>
      </c>
      <c r="H367">
        <f t="shared" si="68"/>
        <v>1.666641235351681E-3</v>
      </c>
      <c r="J367">
        <f t="shared" si="69"/>
        <v>4.1691291211315019E-2</v>
      </c>
      <c r="K367">
        <f t="shared" si="70"/>
        <v>2.5014774726789009</v>
      </c>
      <c r="N367">
        <v>1.49521860294044</v>
      </c>
      <c r="O367">
        <v>1.4257783203125001</v>
      </c>
      <c r="P367">
        <v>35.916999816894503</v>
      </c>
      <c r="S367">
        <f t="shared" si="71"/>
        <v>4.2285537347199753E-3</v>
      </c>
      <c r="T367">
        <f t="shared" si="72"/>
        <v>9.9998474121100855E-2</v>
      </c>
      <c r="U367">
        <f t="shared" si="73"/>
        <v>1.666641235351681E-3</v>
      </c>
      <c r="W367">
        <f t="shared" si="74"/>
        <v>4.2286182583137044E-2</v>
      </c>
      <c r="X367">
        <f t="shared" si="75"/>
        <v>2.5371709549882224</v>
      </c>
    </row>
    <row r="368" spans="1:24" x14ac:dyDescent="0.3">
      <c r="A368">
        <v>1.4992686919867999</v>
      </c>
      <c r="B368">
        <v>1.6502900390624999</v>
      </c>
      <c r="C368">
        <v>36.016998291015597</v>
      </c>
      <c r="F368">
        <f t="shared" si="66"/>
        <v>4.1095772758099613E-3</v>
      </c>
      <c r="G368">
        <f t="shared" si="67"/>
        <v>9.999847412109375E-2</v>
      </c>
      <c r="H368">
        <f t="shared" si="68"/>
        <v>1.6666412353515624E-3</v>
      </c>
      <c r="J368">
        <f t="shared" si="69"/>
        <v>4.1096399839395989E-2</v>
      </c>
      <c r="K368">
        <f t="shared" si="70"/>
        <v>2.4657839903637595</v>
      </c>
      <c r="N368">
        <v>1.49932829663157</v>
      </c>
      <c r="O368">
        <v>1.42856689453125</v>
      </c>
      <c r="P368">
        <v>36.016998291015597</v>
      </c>
      <c r="S368">
        <f t="shared" si="71"/>
        <v>4.1096936911300119E-3</v>
      </c>
      <c r="T368">
        <f t="shared" si="72"/>
        <v>9.999847412109375E-2</v>
      </c>
      <c r="U368">
        <f t="shared" si="73"/>
        <v>1.6666412353515624E-3</v>
      </c>
      <c r="W368">
        <f t="shared" si="74"/>
        <v>4.1097564010360334E-2</v>
      </c>
      <c r="X368">
        <f t="shared" si="75"/>
        <v>2.4658538406216204</v>
      </c>
    </row>
    <row r="369" spans="1:24" x14ac:dyDescent="0.3">
      <c r="A369">
        <v>1.5034973621368399</v>
      </c>
      <c r="B369">
        <v>1.6529879150390601</v>
      </c>
      <c r="C369">
        <v>36.117000579833999</v>
      </c>
      <c r="F369">
        <f t="shared" si="66"/>
        <v>4.2286701500400259E-3</v>
      </c>
      <c r="G369">
        <f t="shared" si="67"/>
        <v>0.10000228881840201</v>
      </c>
      <c r="H369">
        <f t="shared" si="68"/>
        <v>1.6667048136400334E-3</v>
      </c>
      <c r="J369">
        <f t="shared" si="69"/>
        <v>4.2285733656746899E-2</v>
      </c>
      <c r="K369">
        <f t="shared" si="70"/>
        <v>2.5371440194048143</v>
      </c>
      <c r="N369">
        <v>1.5034973621368399</v>
      </c>
      <c r="O369">
        <v>1.43180310058594</v>
      </c>
      <c r="P369">
        <v>36.117000579833999</v>
      </c>
      <c r="S369">
        <f t="shared" si="71"/>
        <v>4.1690655052699643E-3</v>
      </c>
      <c r="T369">
        <f t="shared" si="72"/>
        <v>0.10000228881840201</v>
      </c>
      <c r="U369">
        <f t="shared" si="73"/>
        <v>1.6667048136400334E-3</v>
      </c>
      <c r="W369">
        <f t="shared" si="74"/>
        <v>4.1689700851154823E-2</v>
      </c>
      <c r="X369">
        <f t="shared" si="75"/>
        <v>2.5013820510692892</v>
      </c>
    </row>
    <row r="370" spans="1:24" x14ac:dyDescent="0.3">
      <c r="A370">
        <v>1.5076068229973301</v>
      </c>
      <c r="B370">
        <v>1.65570678710938</v>
      </c>
      <c r="C370">
        <v>36.216999053955099</v>
      </c>
      <c r="F370">
        <f t="shared" si="66"/>
        <v>4.1094608604901328E-3</v>
      </c>
      <c r="G370">
        <f t="shared" si="67"/>
        <v>9.9998474121100855E-2</v>
      </c>
      <c r="H370">
        <f t="shared" si="68"/>
        <v>1.666641235351681E-3</v>
      </c>
      <c r="J370">
        <f t="shared" si="69"/>
        <v>4.1095235668430943E-2</v>
      </c>
      <c r="K370">
        <f t="shared" si="70"/>
        <v>2.4657141401058564</v>
      </c>
      <c r="N370">
        <v>1.5076664276421099</v>
      </c>
      <c r="O370">
        <v>1.43527978515625</v>
      </c>
      <c r="P370">
        <v>36.216999053955099</v>
      </c>
      <c r="S370">
        <f t="shared" si="71"/>
        <v>4.1690655052699643E-3</v>
      </c>
      <c r="T370">
        <f t="shared" si="72"/>
        <v>9.9998474121100855E-2</v>
      </c>
      <c r="U370">
        <f t="shared" si="73"/>
        <v>1.666641235351681E-3</v>
      </c>
      <c r="W370">
        <f t="shared" si="74"/>
        <v>4.1691291211315019E-2</v>
      </c>
      <c r="X370">
        <f t="shared" si="75"/>
        <v>2.5014774726789009</v>
      </c>
    </row>
    <row r="371" spans="1:24" x14ac:dyDescent="0.3">
      <c r="A371">
        <v>1.5118356095626999</v>
      </c>
      <c r="B371">
        <v>1.65914660644531</v>
      </c>
      <c r="C371">
        <v>36.317001342773402</v>
      </c>
      <c r="F371">
        <f t="shared" si="66"/>
        <v>4.2287865653698464E-3</v>
      </c>
      <c r="G371">
        <f t="shared" si="67"/>
        <v>0.10000228881830253</v>
      </c>
      <c r="H371">
        <f t="shared" si="68"/>
        <v>1.6667048136383756E-3</v>
      </c>
      <c r="J371">
        <f t="shared" si="69"/>
        <v>4.2286897783442426E-2</v>
      </c>
      <c r="K371">
        <f t="shared" si="70"/>
        <v>2.5372138670065452</v>
      </c>
      <c r="N371">
        <v>1.5118356095626999</v>
      </c>
      <c r="O371">
        <v>1.4380788574218799</v>
      </c>
      <c r="P371">
        <v>36.317001342773402</v>
      </c>
      <c r="S371">
        <f t="shared" si="71"/>
        <v>4.1691819205900149E-3</v>
      </c>
      <c r="T371">
        <f t="shared" si="72"/>
        <v>0.10000228881830253</v>
      </c>
      <c r="U371">
        <f t="shared" si="73"/>
        <v>1.6667048136383756E-3</v>
      </c>
      <c r="W371">
        <f t="shared" si="74"/>
        <v>4.1690864977752054E-2</v>
      </c>
      <c r="X371">
        <f t="shared" si="75"/>
        <v>2.5014518986651231</v>
      </c>
    </row>
    <row r="372" spans="1:24" x14ac:dyDescent="0.3">
      <c r="A372">
        <v>1.51594507042319</v>
      </c>
      <c r="B372">
        <v>1.66218359375</v>
      </c>
      <c r="C372">
        <v>36.416999816894503</v>
      </c>
      <c r="F372">
        <f t="shared" si="66"/>
        <v>4.1094608604901328E-3</v>
      </c>
      <c r="G372">
        <f t="shared" si="67"/>
        <v>9.9998474121100855E-2</v>
      </c>
      <c r="H372">
        <f t="shared" si="68"/>
        <v>1.666641235351681E-3</v>
      </c>
      <c r="J372">
        <f t="shared" si="69"/>
        <v>4.1095235668430943E-2</v>
      </c>
      <c r="K372">
        <f t="shared" si="70"/>
        <v>2.4657141401058564</v>
      </c>
      <c r="N372">
        <v>1.51594507042319</v>
      </c>
      <c r="O372">
        <v>1.44065124511719</v>
      </c>
      <c r="P372">
        <v>36.416999816894503</v>
      </c>
      <c r="S372">
        <f t="shared" si="71"/>
        <v>4.1094608604901328E-3</v>
      </c>
      <c r="T372">
        <f t="shared" si="72"/>
        <v>9.9998474121100855E-2</v>
      </c>
      <c r="U372">
        <f t="shared" si="73"/>
        <v>1.666641235351681E-3</v>
      </c>
      <c r="W372">
        <f t="shared" si="74"/>
        <v>4.1095235668430943E-2</v>
      </c>
      <c r="X372">
        <f t="shared" si="75"/>
        <v>2.4657141401058564</v>
      </c>
    </row>
    <row r="373" spans="1:24" x14ac:dyDescent="0.3">
      <c r="A373">
        <v>1.5201737405732301</v>
      </c>
      <c r="B373">
        <v>1.6648439941406299</v>
      </c>
      <c r="C373">
        <v>36.516998291015597</v>
      </c>
      <c r="F373">
        <f t="shared" si="66"/>
        <v>4.2286701500400259E-3</v>
      </c>
      <c r="G373">
        <f t="shared" si="67"/>
        <v>9.999847412109375E-2</v>
      </c>
      <c r="H373">
        <f t="shared" si="68"/>
        <v>1.6666412353515624E-3</v>
      </c>
      <c r="J373">
        <f t="shared" si="69"/>
        <v>4.2287346754104393E-2</v>
      </c>
      <c r="K373">
        <f t="shared" si="70"/>
        <v>2.5372408052462636</v>
      </c>
      <c r="N373">
        <v>1.52011413592845</v>
      </c>
      <c r="O373">
        <v>1.4438603515624999</v>
      </c>
      <c r="P373">
        <v>36.516998291015597</v>
      </c>
      <c r="S373">
        <f t="shared" si="71"/>
        <v>4.1690655052599723E-3</v>
      </c>
      <c r="T373">
        <f t="shared" si="72"/>
        <v>9.999847412109375E-2</v>
      </c>
      <c r="U373">
        <f t="shared" si="73"/>
        <v>1.6666412353515624E-3</v>
      </c>
      <c r="W373">
        <f t="shared" si="74"/>
        <v>4.1691291211218055E-2</v>
      </c>
      <c r="X373">
        <f t="shared" si="75"/>
        <v>2.5014774726730837</v>
      </c>
    </row>
    <row r="374" spans="1:24" x14ac:dyDescent="0.3">
      <c r="A374">
        <v>1.52434280607849</v>
      </c>
      <c r="B374">
        <v>1.66807739257812</v>
      </c>
      <c r="C374">
        <v>36.617000579833999</v>
      </c>
      <c r="F374">
        <f t="shared" si="66"/>
        <v>4.1690655052599723E-3</v>
      </c>
      <c r="G374">
        <f t="shared" si="67"/>
        <v>0.10000228881840201</v>
      </c>
      <c r="H374">
        <f t="shared" si="68"/>
        <v>1.6667048136400334E-3</v>
      </c>
      <c r="J374">
        <f t="shared" si="69"/>
        <v>4.1689700851054903E-2</v>
      </c>
      <c r="K374">
        <f t="shared" si="70"/>
        <v>2.5013820510632945</v>
      </c>
      <c r="N374">
        <v>1.52428331784904</v>
      </c>
      <c r="O374">
        <v>1.44723425292969</v>
      </c>
      <c r="P374">
        <v>36.617000579833999</v>
      </c>
      <c r="S374">
        <f t="shared" si="71"/>
        <v>4.1691819205900149E-3</v>
      </c>
      <c r="T374">
        <f t="shared" si="72"/>
        <v>0.10000228881840201</v>
      </c>
      <c r="U374">
        <f t="shared" si="73"/>
        <v>1.6667048136400334E-3</v>
      </c>
      <c r="W374">
        <f t="shared" si="74"/>
        <v>4.169086497771058E-2</v>
      </c>
      <c r="X374">
        <f t="shared" si="75"/>
        <v>2.5014518986626353</v>
      </c>
    </row>
    <row r="375" spans="1:24" x14ac:dyDescent="0.3">
      <c r="A375">
        <v>1.5285714762285401</v>
      </c>
      <c r="B375">
        <v>1.67090783691406</v>
      </c>
      <c r="C375">
        <v>36.716999053955099</v>
      </c>
      <c r="F375">
        <f t="shared" si="66"/>
        <v>4.2286701500500179E-3</v>
      </c>
      <c r="G375">
        <f t="shared" si="67"/>
        <v>9.9998474121100855E-2</v>
      </c>
      <c r="H375">
        <f t="shared" si="68"/>
        <v>1.666641235351681E-3</v>
      </c>
      <c r="J375">
        <f t="shared" si="69"/>
        <v>4.2287346754201309E-2</v>
      </c>
      <c r="K375">
        <f t="shared" si="70"/>
        <v>2.5372408052520785</v>
      </c>
      <c r="N375">
        <v>1.52845238335431</v>
      </c>
      <c r="O375">
        <v>1.4503883056640601</v>
      </c>
      <c r="P375">
        <v>36.716999053955099</v>
      </c>
      <c r="S375">
        <f t="shared" si="71"/>
        <v>4.1690655052699643E-3</v>
      </c>
      <c r="T375">
        <f t="shared" si="72"/>
        <v>9.9998474121100855E-2</v>
      </c>
      <c r="U375">
        <f t="shared" si="73"/>
        <v>1.666641235351681E-3</v>
      </c>
      <c r="W375">
        <f t="shared" si="74"/>
        <v>4.1691291211315019E-2</v>
      </c>
      <c r="X375">
        <f t="shared" si="75"/>
        <v>2.5014774726789009</v>
      </c>
    </row>
    <row r="376" spans="1:24" x14ac:dyDescent="0.3">
      <c r="A376">
        <v>1.53268093708903</v>
      </c>
      <c r="B376">
        <v>1.6741657714843701</v>
      </c>
      <c r="C376">
        <v>36.817001342773402</v>
      </c>
      <c r="F376">
        <f t="shared" si="66"/>
        <v>4.1094608604899108E-3</v>
      </c>
      <c r="G376">
        <f t="shared" si="67"/>
        <v>0.10000228881830253</v>
      </c>
      <c r="H376">
        <f t="shared" si="68"/>
        <v>1.6667048136383756E-3</v>
      </c>
      <c r="J376">
        <f t="shared" si="69"/>
        <v>4.1093668045503698E-2</v>
      </c>
      <c r="K376">
        <f t="shared" si="70"/>
        <v>2.4656200827302217</v>
      </c>
      <c r="N376">
        <v>1.53262144885957</v>
      </c>
      <c r="O376">
        <v>1.45293811035156</v>
      </c>
      <c r="P376">
        <v>36.817001342773402</v>
      </c>
      <c r="S376">
        <f t="shared" si="71"/>
        <v>4.1690655052599723E-3</v>
      </c>
      <c r="T376">
        <f t="shared" si="72"/>
        <v>0.10000228881830253</v>
      </c>
      <c r="U376">
        <f t="shared" si="73"/>
        <v>1.6667048136383756E-3</v>
      </c>
      <c r="W376">
        <f t="shared" si="74"/>
        <v>4.168970085109637E-2</v>
      </c>
      <c r="X376">
        <f t="shared" si="75"/>
        <v>2.5013820510657823</v>
      </c>
    </row>
    <row r="377" spans="1:24" x14ac:dyDescent="0.3">
      <c r="A377">
        <v>1.53685011900961</v>
      </c>
      <c r="B377">
        <v>1.6779931640625001</v>
      </c>
      <c r="C377">
        <v>36.916999816894503</v>
      </c>
      <c r="F377">
        <f t="shared" si="66"/>
        <v>4.1691819205800229E-3</v>
      </c>
      <c r="G377">
        <f t="shared" si="67"/>
        <v>9.9998474121100855E-2</v>
      </c>
      <c r="H377">
        <f t="shared" si="68"/>
        <v>1.666641235351681E-3</v>
      </c>
      <c r="J377">
        <f t="shared" si="69"/>
        <v>4.1692455382179444E-2</v>
      </c>
      <c r="K377">
        <f t="shared" si="70"/>
        <v>2.5015473229307661</v>
      </c>
      <c r="N377">
        <v>1.53679063078016</v>
      </c>
      <c r="O377">
        <v>1.45649816894531</v>
      </c>
      <c r="P377">
        <v>36.916999816894503</v>
      </c>
      <c r="S377">
        <f t="shared" si="71"/>
        <v>4.1691819205900149E-3</v>
      </c>
      <c r="T377">
        <f t="shared" si="72"/>
        <v>9.9998474121100855E-2</v>
      </c>
      <c r="U377">
        <f t="shared" si="73"/>
        <v>1.666641235351681E-3</v>
      </c>
      <c r="W377">
        <f t="shared" si="74"/>
        <v>4.1692455382279364E-2</v>
      </c>
      <c r="X377">
        <f t="shared" si="75"/>
        <v>2.5015473229367617</v>
      </c>
    </row>
    <row r="378" spans="1:24" x14ac:dyDescent="0.3">
      <c r="A378">
        <v>1.54101918451488</v>
      </c>
      <c r="B378">
        <v>1.6807559814453099</v>
      </c>
      <c r="C378">
        <v>37.016998291015597</v>
      </c>
      <c r="F378">
        <f t="shared" si="66"/>
        <v>4.1690655052699643E-3</v>
      </c>
      <c r="G378">
        <f t="shared" si="67"/>
        <v>9.999847412109375E-2</v>
      </c>
      <c r="H378">
        <f t="shared" si="68"/>
        <v>1.6666412353515624E-3</v>
      </c>
      <c r="J378">
        <f t="shared" si="69"/>
        <v>4.1691291211317982E-2</v>
      </c>
      <c r="K378">
        <f t="shared" si="70"/>
        <v>2.5014774726790789</v>
      </c>
      <c r="N378">
        <v>1.5409596962854299</v>
      </c>
      <c r="O378">
        <v>1.4594876708984399</v>
      </c>
      <c r="P378">
        <v>37.016998291015597</v>
      </c>
      <c r="S378">
        <f t="shared" si="71"/>
        <v>4.1690655052699643E-3</v>
      </c>
      <c r="T378">
        <f t="shared" si="72"/>
        <v>9.999847412109375E-2</v>
      </c>
      <c r="U378">
        <f t="shared" si="73"/>
        <v>1.6666412353515624E-3</v>
      </c>
      <c r="W378">
        <f t="shared" si="74"/>
        <v>4.1691291211317982E-2</v>
      </c>
      <c r="X378">
        <f t="shared" si="75"/>
        <v>2.5014774726790789</v>
      </c>
    </row>
    <row r="379" spans="1:24" x14ac:dyDescent="0.3">
      <c r="A379">
        <v>1.54524785466492</v>
      </c>
      <c r="B379">
        <v>1.68366528320313</v>
      </c>
      <c r="C379">
        <v>37.117000579833999</v>
      </c>
      <c r="F379">
        <f t="shared" si="66"/>
        <v>4.2286701500400259E-3</v>
      </c>
      <c r="G379">
        <f t="shared" si="67"/>
        <v>0.10000228881840201</v>
      </c>
      <c r="H379">
        <f t="shared" si="68"/>
        <v>1.6667048136400334E-3</v>
      </c>
      <c r="J379">
        <f t="shared" si="69"/>
        <v>4.2285733656746899E-2</v>
      </c>
      <c r="K379">
        <f t="shared" si="70"/>
        <v>2.5371440194048143</v>
      </c>
      <c r="N379">
        <v>1.5450692735612399</v>
      </c>
      <c r="O379">
        <v>1.4623968505859399</v>
      </c>
      <c r="P379">
        <v>37.117000579833999</v>
      </c>
      <c r="S379">
        <f t="shared" si="71"/>
        <v>4.1095772758099613E-3</v>
      </c>
      <c r="T379">
        <f t="shared" si="72"/>
        <v>0.10000228881840201</v>
      </c>
      <c r="U379">
        <f t="shared" si="73"/>
        <v>1.6667048136400334E-3</v>
      </c>
      <c r="W379">
        <f t="shared" si="74"/>
        <v>4.1094832172018585E-2</v>
      </c>
      <c r="X379">
        <f t="shared" si="75"/>
        <v>2.4656899303211155</v>
      </c>
    </row>
    <row r="380" spans="1:24" x14ac:dyDescent="0.3">
      <c r="A380">
        <v>1.5492979437112799</v>
      </c>
      <c r="B380">
        <v>1.68679455566406</v>
      </c>
      <c r="C380">
        <v>37.216999053955099</v>
      </c>
      <c r="F380">
        <f t="shared" si="66"/>
        <v>4.0500890463599504E-3</v>
      </c>
      <c r="G380">
        <f t="shared" si="67"/>
        <v>9.9998474121100855E-2</v>
      </c>
      <c r="H380">
        <f t="shared" si="68"/>
        <v>1.666641235351681E-3</v>
      </c>
      <c r="J380">
        <f t="shared" si="69"/>
        <v>4.0501508467571043E-2</v>
      </c>
      <c r="K380">
        <f t="shared" si="70"/>
        <v>2.4300905080542625</v>
      </c>
      <c r="N380">
        <v>1.5492979437112799</v>
      </c>
      <c r="O380">
        <v>1.46497900390625</v>
      </c>
      <c r="P380">
        <v>37.216999053955099</v>
      </c>
      <c r="S380">
        <f t="shared" si="71"/>
        <v>4.2286701500400259E-3</v>
      </c>
      <c r="T380">
        <f t="shared" si="72"/>
        <v>9.9998474121100855E-2</v>
      </c>
      <c r="U380">
        <f t="shared" si="73"/>
        <v>1.666641235351681E-3</v>
      </c>
      <c r="W380">
        <f t="shared" si="74"/>
        <v>4.2287346754101389E-2</v>
      </c>
      <c r="X380">
        <f t="shared" si="75"/>
        <v>2.5372408052460833</v>
      </c>
    </row>
    <row r="381" spans="1:24" x14ac:dyDescent="0.3">
      <c r="A381">
        <v>1.55358610209078</v>
      </c>
      <c r="B381">
        <v>1.69026037597656</v>
      </c>
      <c r="C381">
        <v>37.317001342773402</v>
      </c>
      <c r="F381">
        <f t="shared" si="66"/>
        <v>4.2881583795000289E-3</v>
      </c>
      <c r="G381">
        <f t="shared" si="67"/>
        <v>0.10000228881830253</v>
      </c>
      <c r="H381">
        <f t="shared" si="68"/>
        <v>1.6667048136383756E-3</v>
      </c>
      <c r="J381">
        <f t="shared" si="69"/>
        <v>4.2880602335925791E-2</v>
      </c>
      <c r="K381">
        <f t="shared" si="70"/>
        <v>2.5728361401555473</v>
      </c>
      <c r="N381">
        <v>1.5534670092165499</v>
      </c>
      <c r="O381">
        <v>1.4681496582031299</v>
      </c>
      <c r="P381">
        <v>37.317001342773402</v>
      </c>
      <c r="S381">
        <f t="shared" si="71"/>
        <v>4.1690655052699643E-3</v>
      </c>
      <c r="T381">
        <f t="shared" si="72"/>
        <v>0.10000228881830253</v>
      </c>
      <c r="U381">
        <f t="shared" si="73"/>
        <v>1.6667048136383756E-3</v>
      </c>
      <c r="W381">
        <f t="shared" si="74"/>
        <v>4.168970085119629E-2</v>
      </c>
      <c r="X381">
        <f t="shared" si="75"/>
        <v>2.5013820510717775</v>
      </c>
    </row>
    <row r="382" spans="1:24" x14ac:dyDescent="0.3">
      <c r="A382">
        <v>1.5576956793665899</v>
      </c>
      <c r="B382">
        <v>1.69373840332031</v>
      </c>
      <c r="C382">
        <v>37.416999816894503</v>
      </c>
      <c r="F382">
        <f t="shared" si="66"/>
        <v>4.1095772758099613E-3</v>
      </c>
      <c r="G382">
        <f t="shared" si="67"/>
        <v>9.9998474121100855E-2</v>
      </c>
      <c r="H382">
        <f t="shared" si="68"/>
        <v>1.666641235351681E-3</v>
      </c>
      <c r="J382">
        <f t="shared" si="69"/>
        <v>4.1096399839393068E-2</v>
      </c>
      <c r="K382">
        <f t="shared" si="70"/>
        <v>2.4657839903635841</v>
      </c>
      <c r="N382">
        <v>1.5576361911371399</v>
      </c>
      <c r="O382">
        <v>1.4712293701171899</v>
      </c>
      <c r="P382">
        <v>37.416999816894503</v>
      </c>
      <c r="S382">
        <f t="shared" si="71"/>
        <v>4.1691819205900149E-3</v>
      </c>
      <c r="T382">
        <f t="shared" si="72"/>
        <v>9.9998474121100855E-2</v>
      </c>
      <c r="U382">
        <f t="shared" si="73"/>
        <v>1.666641235351681E-3</v>
      </c>
      <c r="W382">
        <f t="shared" si="74"/>
        <v>4.1692455382279364E-2</v>
      </c>
      <c r="X382">
        <f t="shared" si="75"/>
        <v>2.5015473229367617</v>
      </c>
    </row>
    <row r="383" spans="1:24" x14ac:dyDescent="0.3">
      <c r="A383">
        <v>1.56192434951663</v>
      </c>
      <c r="B383">
        <v>1.6970133056640599</v>
      </c>
      <c r="C383">
        <v>37.516998291015597</v>
      </c>
      <c r="F383">
        <f t="shared" si="66"/>
        <v>4.2286701500400259E-3</v>
      </c>
      <c r="G383">
        <f t="shared" si="67"/>
        <v>9.999847412109375E-2</v>
      </c>
      <c r="H383">
        <f t="shared" si="68"/>
        <v>1.6666412353515624E-3</v>
      </c>
      <c r="J383">
        <f t="shared" si="69"/>
        <v>4.2287346754104393E-2</v>
      </c>
      <c r="K383">
        <f t="shared" si="70"/>
        <v>2.5372408052462636</v>
      </c>
      <c r="N383">
        <v>1.56174565199763</v>
      </c>
      <c r="O383">
        <v>1.47421240234375</v>
      </c>
      <c r="P383">
        <v>37.516998291015597</v>
      </c>
      <c r="S383">
        <f t="shared" si="71"/>
        <v>4.1094608604901328E-3</v>
      </c>
      <c r="T383">
        <f t="shared" si="72"/>
        <v>9.999847412109375E-2</v>
      </c>
      <c r="U383">
        <f t="shared" si="73"/>
        <v>1.6666412353515624E-3</v>
      </c>
      <c r="W383">
        <f t="shared" si="74"/>
        <v>4.1095235668433865E-2</v>
      </c>
      <c r="X383">
        <f t="shared" si="75"/>
        <v>2.4657141401060323</v>
      </c>
    </row>
    <row r="384" spans="1:24" x14ac:dyDescent="0.3">
      <c r="A384">
        <v>1.5660338103771201</v>
      </c>
      <c r="B384">
        <v>1.6995473632812499</v>
      </c>
      <c r="C384">
        <v>37.617000579833999</v>
      </c>
      <c r="F384">
        <f t="shared" si="66"/>
        <v>4.1094608604901328E-3</v>
      </c>
      <c r="G384">
        <f t="shared" si="67"/>
        <v>0.10000228881840201</v>
      </c>
      <c r="H384">
        <f t="shared" si="68"/>
        <v>1.6667048136400334E-3</v>
      </c>
      <c r="J384">
        <f t="shared" si="69"/>
        <v>4.1093668045465041E-2</v>
      </c>
      <c r="K384">
        <f t="shared" si="70"/>
        <v>2.4656200827279027</v>
      </c>
      <c r="N384">
        <v>1.5659743221476701</v>
      </c>
      <c r="O384">
        <v>1.47698229980469</v>
      </c>
      <c r="P384">
        <v>37.617000579833999</v>
      </c>
      <c r="S384">
        <f t="shared" si="71"/>
        <v>4.2286701500400259E-3</v>
      </c>
      <c r="T384">
        <f t="shared" si="72"/>
        <v>0.10000228881840201</v>
      </c>
      <c r="U384">
        <f t="shared" si="73"/>
        <v>1.6667048136400334E-3</v>
      </c>
      <c r="W384">
        <f t="shared" si="74"/>
        <v>4.2285733656746899E-2</v>
      </c>
      <c r="X384">
        <f t="shared" si="75"/>
        <v>2.5371440194048143</v>
      </c>
    </row>
    <row r="385" spans="1:24" x14ac:dyDescent="0.3">
      <c r="A385">
        <v>1.5702625969424799</v>
      </c>
      <c r="B385">
        <v>1.7027943115234401</v>
      </c>
      <c r="C385">
        <v>37.716999053955099</v>
      </c>
      <c r="F385">
        <f t="shared" si="66"/>
        <v>4.2287865653598544E-3</v>
      </c>
      <c r="G385">
        <f t="shared" si="67"/>
        <v>9.9998474121100855E-2</v>
      </c>
      <c r="H385">
        <f t="shared" si="68"/>
        <v>1.666641235351681E-3</v>
      </c>
      <c r="J385">
        <f t="shared" si="69"/>
        <v>4.2288510925063513E-2</v>
      </c>
      <c r="K385">
        <f t="shared" si="70"/>
        <v>2.5373106555038105</v>
      </c>
      <c r="N385">
        <v>1.57014338765293</v>
      </c>
      <c r="O385">
        <v>1.4804422607421901</v>
      </c>
      <c r="P385">
        <v>37.716999053955099</v>
      </c>
      <c r="S385">
        <f t="shared" si="71"/>
        <v>4.1690655052599723E-3</v>
      </c>
      <c r="T385">
        <f t="shared" si="72"/>
        <v>9.9998474121100855E-2</v>
      </c>
      <c r="U385">
        <f t="shared" si="73"/>
        <v>1.666641235351681E-3</v>
      </c>
      <c r="W385">
        <f t="shared" si="74"/>
        <v>4.1691291211215099E-2</v>
      </c>
      <c r="X385">
        <f t="shared" si="75"/>
        <v>2.5014774726729057</v>
      </c>
    </row>
    <row r="386" spans="1:24" x14ac:dyDescent="0.3">
      <c r="A386">
        <v>1.5743720578029801</v>
      </c>
      <c r="B386">
        <v>1.7056882324218701</v>
      </c>
      <c r="C386">
        <v>37.817001342773402</v>
      </c>
      <c r="F386">
        <f t="shared" si="66"/>
        <v>4.1094608605001248E-3</v>
      </c>
      <c r="G386">
        <f t="shared" si="67"/>
        <v>0.10000228881830253</v>
      </c>
      <c r="H386">
        <f t="shared" si="68"/>
        <v>1.6667048136383756E-3</v>
      </c>
      <c r="J386">
        <f t="shared" si="69"/>
        <v>4.1093668045605838E-2</v>
      </c>
      <c r="K386">
        <f t="shared" si="70"/>
        <v>2.4656200827363501</v>
      </c>
      <c r="N386">
        <v>1.5743720578029801</v>
      </c>
      <c r="O386">
        <v>1.48298095703125</v>
      </c>
      <c r="P386">
        <v>37.817001342773402</v>
      </c>
      <c r="S386">
        <f t="shared" si="71"/>
        <v>4.2286701500500179E-3</v>
      </c>
      <c r="T386">
        <f t="shared" si="72"/>
        <v>0.10000228881830253</v>
      </c>
      <c r="U386">
        <f t="shared" si="73"/>
        <v>1.6667048136383756E-3</v>
      </c>
      <c r="W386">
        <f t="shared" si="74"/>
        <v>4.2285733656888883E-2</v>
      </c>
      <c r="X386">
        <f t="shared" si="75"/>
        <v>2.5371440194133328</v>
      </c>
    </row>
    <row r="387" spans="1:24" x14ac:dyDescent="0.3">
      <c r="A387">
        <v>1.5786007279530201</v>
      </c>
      <c r="B387">
        <v>1.7085927734374999</v>
      </c>
      <c r="C387">
        <v>37.916999816894503</v>
      </c>
      <c r="F387">
        <f t="shared" si="66"/>
        <v>4.2286701500400259E-3</v>
      </c>
      <c r="G387">
        <f t="shared" si="67"/>
        <v>9.9998474121100855E-2</v>
      </c>
      <c r="H387">
        <f t="shared" si="68"/>
        <v>1.666641235351681E-3</v>
      </c>
      <c r="J387">
        <f t="shared" si="69"/>
        <v>4.2287346754101389E-2</v>
      </c>
      <c r="K387">
        <f t="shared" si="70"/>
        <v>2.5372408052460833</v>
      </c>
      <c r="N387">
        <v>1.57848151866347</v>
      </c>
      <c r="O387">
        <v>1.48627624511719</v>
      </c>
      <c r="P387">
        <v>37.916999816894503</v>
      </c>
      <c r="S387">
        <f t="shared" si="71"/>
        <v>4.1094608604899108E-3</v>
      </c>
      <c r="T387">
        <f t="shared" si="72"/>
        <v>9.9998474121100855E-2</v>
      </c>
      <c r="U387">
        <f t="shared" si="73"/>
        <v>1.666641235351681E-3</v>
      </c>
      <c r="W387">
        <f t="shared" si="74"/>
        <v>4.1095235668428723E-2</v>
      </c>
      <c r="X387">
        <f t="shared" si="75"/>
        <v>2.4657141401057232</v>
      </c>
    </row>
    <row r="388" spans="1:24" x14ac:dyDescent="0.3">
      <c r="A388">
        <v>1.58271030522883</v>
      </c>
      <c r="B388">
        <v>1.71178588867188</v>
      </c>
      <c r="C388">
        <v>38.016998291015597</v>
      </c>
      <c r="F388">
        <f t="shared" si="66"/>
        <v>4.1095772758099613E-3</v>
      </c>
      <c r="G388">
        <f t="shared" si="67"/>
        <v>9.999847412109375E-2</v>
      </c>
      <c r="H388">
        <f t="shared" si="68"/>
        <v>1.6666412353515624E-3</v>
      </c>
      <c r="J388">
        <f t="shared" si="69"/>
        <v>4.1096399839395989E-2</v>
      </c>
      <c r="K388">
        <f t="shared" si="70"/>
        <v>2.4657839903637595</v>
      </c>
      <c r="N388">
        <v>1.58271030522883</v>
      </c>
      <c r="O388">
        <v>1.4894171142578101</v>
      </c>
      <c r="P388">
        <v>38.016998291015597</v>
      </c>
      <c r="S388">
        <f t="shared" si="71"/>
        <v>4.2287865653600765E-3</v>
      </c>
      <c r="T388">
        <f t="shared" si="72"/>
        <v>9.999847412109375E-2</v>
      </c>
      <c r="U388">
        <f t="shared" si="73"/>
        <v>1.6666412353515624E-3</v>
      </c>
      <c r="W388">
        <f t="shared" si="74"/>
        <v>4.2288510925068738E-2</v>
      </c>
      <c r="X388">
        <f t="shared" si="75"/>
        <v>2.5373106555041245</v>
      </c>
    </row>
    <row r="389" spans="1:24" x14ac:dyDescent="0.3">
      <c r="A389">
        <v>1.5869389753788701</v>
      </c>
      <c r="B389">
        <v>1.71476477050781</v>
      </c>
      <c r="C389">
        <v>38.117000579833999</v>
      </c>
      <c r="F389">
        <f t="shared" si="66"/>
        <v>4.2286701500400259E-3</v>
      </c>
      <c r="G389">
        <f t="shared" si="67"/>
        <v>0.10000228881840201</v>
      </c>
      <c r="H389">
        <f t="shared" si="68"/>
        <v>1.6667048136400334E-3</v>
      </c>
      <c r="J389">
        <f t="shared" si="69"/>
        <v>4.2285733656746899E-2</v>
      </c>
      <c r="K389">
        <f t="shared" si="70"/>
        <v>2.5371440194048143</v>
      </c>
      <c r="N389">
        <v>1.58681976608932</v>
      </c>
      <c r="O389">
        <v>1.49215954589844</v>
      </c>
      <c r="P389">
        <v>38.117000579833999</v>
      </c>
      <c r="S389">
        <f t="shared" si="71"/>
        <v>4.1094608604899108E-3</v>
      </c>
      <c r="T389">
        <f t="shared" si="72"/>
        <v>0.10000228881840201</v>
      </c>
      <c r="U389">
        <f t="shared" si="73"/>
        <v>1.6667048136400334E-3</v>
      </c>
      <c r="W389">
        <f t="shared" si="74"/>
        <v>4.1093668045462821E-2</v>
      </c>
      <c r="X389">
        <f t="shared" si="75"/>
        <v>2.4656200827277694</v>
      </c>
    </row>
    <row r="390" spans="1:24" x14ac:dyDescent="0.3">
      <c r="A390">
        <v>1.59104843623936</v>
      </c>
      <c r="B390">
        <v>1.71764660644531</v>
      </c>
      <c r="C390">
        <v>38.216999053955099</v>
      </c>
      <c r="F390">
        <f t="shared" si="66"/>
        <v>4.1094608604899108E-3</v>
      </c>
      <c r="G390">
        <f t="shared" si="67"/>
        <v>9.9998474121100855E-2</v>
      </c>
      <c r="H390">
        <f t="shared" si="68"/>
        <v>1.666641235351681E-3</v>
      </c>
      <c r="J390">
        <f t="shared" si="69"/>
        <v>4.1095235668428723E-2</v>
      </c>
      <c r="K390">
        <f t="shared" si="70"/>
        <v>2.4657141401057232</v>
      </c>
      <c r="N390">
        <v>1.59104843623936</v>
      </c>
      <c r="O390">
        <v>1.49493371582031</v>
      </c>
      <c r="P390">
        <v>38.216999053955099</v>
      </c>
      <c r="S390">
        <f t="shared" si="71"/>
        <v>4.2286701500400259E-3</v>
      </c>
      <c r="T390">
        <f t="shared" si="72"/>
        <v>9.9998474121100855E-2</v>
      </c>
      <c r="U390">
        <f t="shared" si="73"/>
        <v>1.666641235351681E-3</v>
      </c>
      <c r="W390">
        <f t="shared" si="74"/>
        <v>4.2287346754101389E-2</v>
      </c>
      <c r="X390">
        <f t="shared" si="75"/>
        <v>2.5372408052460833</v>
      </c>
    </row>
    <row r="391" spans="1:24" x14ac:dyDescent="0.3">
      <c r="A391">
        <v>1.59521761815995</v>
      </c>
      <c r="B391">
        <v>1.7205765380859399</v>
      </c>
      <c r="C391">
        <v>38.317001342773402</v>
      </c>
      <c r="F391">
        <f t="shared" si="66"/>
        <v>4.1691819205900149E-3</v>
      </c>
      <c r="G391">
        <f t="shared" si="67"/>
        <v>0.10000228881830253</v>
      </c>
      <c r="H391">
        <f t="shared" si="68"/>
        <v>1.6667048136383756E-3</v>
      </c>
      <c r="J391">
        <f t="shared" si="69"/>
        <v>4.1690864977752054E-2</v>
      </c>
      <c r="K391">
        <f t="shared" si="70"/>
        <v>2.5014518986651231</v>
      </c>
      <c r="N391">
        <v>1.5951580135151699</v>
      </c>
      <c r="O391">
        <v>1.4975841064453099</v>
      </c>
      <c r="P391">
        <v>38.317001342773402</v>
      </c>
      <c r="S391">
        <f t="shared" si="71"/>
        <v>4.1095772758099613E-3</v>
      </c>
      <c r="T391">
        <f t="shared" si="72"/>
        <v>0.10000228881830253</v>
      </c>
      <c r="U391">
        <f t="shared" si="73"/>
        <v>1.6667048136383756E-3</v>
      </c>
      <c r="W391">
        <f t="shared" si="74"/>
        <v>4.1094832172059462E-2</v>
      </c>
      <c r="X391">
        <f t="shared" si="75"/>
        <v>2.4656899303235678</v>
      </c>
    </row>
    <row r="392" spans="1:24" x14ac:dyDescent="0.3">
      <c r="A392">
        <v>1.5993270790204399</v>
      </c>
      <c r="B392">
        <v>1.72359033203125</v>
      </c>
      <c r="C392">
        <v>38.416999816894503</v>
      </c>
      <c r="F392">
        <f t="shared" si="66"/>
        <v>4.1094608604899108E-3</v>
      </c>
      <c r="G392">
        <f t="shared" si="67"/>
        <v>9.9998474121100855E-2</v>
      </c>
      <c r="H392">
        <f t="shared" si="68"/>
        <v>1.666641235351681E-3</v>
      </c>
      <c r="J392">
        <f t="shared" si="69"/>
        <v>4.1095235668428723E-2</v>
      </c>
      <c r="K392">
        <f t="shared" si="70"/>
        <v>2.4657141401057232</v>
      </c>
      <c r="N392">
        <v>1.59938668366522</v>
      </c>
      <c r="O392">
        <v>1.5007141113281299</v>
      </c>
      <c r="P392">
        <v>38.416999816894503</v>
      </c>
      <c r="S392">
        <f t="shared" si="71"/>
        <v>4.2286701500500179E-3</v>
      </c>
      <c r="T392">
        <f t="shared" si="72"/>
        <v>9.9998474121100855E-2</v>
      </c>
      <c r="U392">
        <f t="shared" si="73"/>
        <v>1.666641235351681E-3</v>
      </c>
      <c r="W392">
        <f t="shared" si="74"/>
        <v>4.2287346754201309E-2</v>
      </c>
      <c r="X392">
        <f t="shared" si="75"/>
        <v>2.5372408052520785</v>
      </c>
    </row>
    <row r="393" spans="1:24" x14ac:dyDescent="0.3">
      <c r="A393">
        <v>1.6034961445257101</v>
      </c>
      <c r="B393">
        <v>1.7265225830078099</v>
      </c>
      <c r="C393">
        <v>38.516998291015597</v>
      </c>
      <c r="F393">
        <f t="shared" si="66"/>
        <v>4.1690655052701864E-3</v>
      </c>
      <c r="G393">
        <f t="shared" si="67"/>
        <v>9.999847412109375E-2</v>
      </c>
      <c r="H393">
        <f t="shared" si="68"/>
        <v>1.6666412353515624E-3</v>
      </c>
      <c r="J393">
        <f t="shared" si="69"/>
        <v>4.1691291211320203E-2</v>
      </c>
      <c r="K393">
        <f t="shared" si="70"/>
        <v>2.5014774726792122</v>
      </c>
      <c r="N393">
        <v>1.6034961445257101</v>
      </c>
      <c r="O393">
        <v>1.5033574218750001</v>
      </c>
      <c r="P393">
        <v>38.516998291015597</v>
      </c>
      <c r="S393">
        <f t="shared" si="71"/>
        <v>4.1094608604901328E-3</v>
      </c>
      <c r="T393">
        <f t="shared" si="72"/>
        <v>9.999847412109375E-2</v>
      </c>
      <c r="U393">
        <f t="shared" si="73"/>
        <v>1.6666412353515624E-3</v>
      </c>
      <c r="W393">
        <f t="shared" si="74"/>
        <v>4.1095235668433865E-2</v>
      </c>
      <c r="X393">
        <f t="shared" si="75"/>
        <v>2.4657141401060323</v>
      </c>
    </row>
    <row r="394" spans="1:24" x14ac:dyDescent="0.3">
      <c r="A394">
        <v>1.6076653264462899</v>
      </c>
      <c r="B394">
        <v>1.7296809082031299</v>
      </c>
      <c r="C394">
        <v>38.617000579833999</v>
      </c>
      <c r="F394">
        <f t="shared" ref="F394:F457" si="76">A394-A393</f>
        <v>4.1691819205798009E-3</v>
      </c>
      <c r="G394">
        <f t="shared" ref="G394:G457" si="77">C394-C393</f>
        <v>0.10000228881840201</v>
      </c>
      <c r="H394">
        <f t="shared" ref="H394:H457" si="78">G394/60</f>
        <v>1.6667048136400334E-3</v>
      </c>
      <c r="J394">
        <f t="shared" ref="J394:J457" si="79">F394/G394</f>
        <v>4.1690864977608447E-2</v>
      </c>
      <c r="K394">
        <f t="shared" ref="K394:K457" si="80">F394/H394</f>
        <v>2.5014518986565069</v>
      </c>
      <c r="N394">
        <v>1.6076653264462899</v>
      </c>
      <c r="O394">
        <v>1.50660400390625</v>
      </c>
      <c r="P394">
        <v>38.617000579833999</v>
      </c>
      <c r="S394">
        <f t="shared" ref="S394:S457" si="81">N394-N393</f>
        <v>4.1691819205798009E-3</v>
      </c>
      <c r="T394">
        <f t="shared" ref="T394:T457" si="82">P394-P393</f>
        <v>0.10000228881840201</v>
      </c>
      <c r="U394">
        <f t="shared" ref="U394:U457" si="83">T394/60</f>
        <v>1.6667048136400334E-3</v>
      </c>
      <c r="W394">
        <f t="shared" ref="W394:W457" si="84">S394/T394</f>
        <v>4.1690864977608447E-2</v>
      </c>
      <c r="X394">
        <f t="shared" ref="X394:X457" si="85">S394/U394</f>
        <v>2.5014518986565069</v>
      </c>
    </row>
    <row r="395" spans="1:24" x14ac:dyDescent="0.3">
      <c r="A395">
        <v>1.6118343919515601</v>
      </c>
      <c r="B395">
        <v>1.7322625732421899</v>
      </c>
      <c r="C395">
        <v>38.716999053955099</v>
      </c>
      <c r="F395">
        <f t="shared" si="76"/>
        <v>4.1690655052701864E-3</v>
      </c>
      <c r="G395">
        <f t="shared" si="77"/>
        <v>9.9998474121100855E-2</v>
      </c>
      <c r="H395">
        <f t="shared" si="78"/>
        <v>1.666641235351681E-3</v>
      </c>
      <c r="J395">
        <f t="shared" si="79"/>
        <v>4.169129121131724E-2</v>
      </c>
      <c r="K395">
        <f t="shared" si="80"/>
        <v>2.5014774726790341</v>
      </c>
      <c r="N395">
        <v>1.61177478730679</v>
      </c>
      <c r="O395">
        <v>1.5092333984374999</v>
      </c>
      <c r="P395">
        <v>38.716999053955099</v>
      </c>
      <c r="S395">
        <f t="shared" si="81"/>
        <v>4.1094608605001248E-3</v>
      </c>
      <c r="T395">
        <f t="shared" si="82"/>
        <v>9.9998474121100855E-2</v>
      </c>
      <c r="U395">
        <f t="shared" si="83"/>
        <v>1.666641235351681E-3</v>
      </c>
      <c r="W395">
        <f t="shared" si="84"/>
        <v>4.109523566853087E-2</v>
      </c>
      <c r="X395">
        <f t="shared" si="85"/>
        <v>2.4657141401118521</v>
      </c>
    </row>
    <row r="396" spans="1:24" x14ac:dyDescent="0.3">
      <c r="A396">
        <v>1.6160034574568301</v>
      </c>
      <c r="B396">
        <v>1.73493481445313</v>
      </c>
      <c r="C396">
        <v>38.817001342773402</v>
      </c>
      <c r="F396">
        <f t="shared" si="76"/>
        <v>4.1690655052699643E-3</v>
      </c>
      <c r="G396">
        <f t="shared" si="77"/>
        <v>0.10000228881830253</v>
      </c>
      <c r="H396">
        <f t="shared" si="78"/>
        <v>1.6667048136383756E-3</v>
      </c>
      <c r="J396">
        <f t="shared" si="79"/>
        <v>4.168970085119629E-2</v>
      </c>
      <c r="K396">
        <f t="shared" si="80"/>
        <v>2.5013820510717775</v>
      </c>
      <c r="N396">
        <v>1.6160034574568301</v>
      </c>
      <c r="O396">
        <v>1.5124378662109399</v>
      </c>
      <c r="P396">
        <v>38.817001342773402</v>
      </c>
      <c r="S396">
        <f t="shared" si="81"/>
        <v>4.2286701500400259E-3</v>
      </c>
      <c r="T396">
        <f t="shared" si="82"/>
        <v>0.10000228881830253</v>
      </c>
      <c r="U396">
        <f t="shared" si="83"/>
        <v>1.6667048136383756E-3</v>
      </c>
      <c r="W396">
        <f t="shared" si="84"/>
        <v>4.2285733656788962E-2</v>
      </c>
      <c r="X396">
        <f t="shared" si="85"/>
        <v>2.5371440194073376</v>
      </c>
    </row>
    <row r="397" spans="1:24" x14ac:dyDescent="0.3">
      <c r="A397">
        <v>1.6201726393774201</v>
      </c>
      <c r="B397">
        <v>1.73838439941406</v>
      </c>
      <c r="C397">
        <v>38.916999816894503</v>
      </c>
      <c r="F397">
        <f t="shared" si="76"/>
        <v>4.1691819205900149E-3</v>
      </c>
      <c r="G397">
        <f t="shared" si="77"/>
        <v>9.9998474121100855E-2</v>
      </c>
      <c r="H397">
        <f t="shared" si="78"/>
        <v>1.666641235351681E-3</v>
      </c>
      <c r="J397">
        <f t="shared" si="79"/>
        <v>4.1692455382279364E-2</v>
      </c>
      <c r="K397">
        <f t="shared" si="80"/>
        <v>2.5015473229367617</v>
      </c>
      <c r="N397">
        <v>1.62011303473264</v>
      </c>
      <c r="O397">
        <v>1.51475561523438</v>
      </c>
      <c r="P397">
        <v>38.916999816894503</v>
      </c>
      <c r="S397">
        <f t="shared" si="81"/>
        <v>4.1095772758099613E-3</v>
      </c>
      <c r="T397">
        <f t="shared" si="82"/>
        <v>9.9998474121100855E-2</v>
      </c>
      <c r="U397">
        <f t="shared" si="83"/>
        <v>1.666641235351681E-3</v>
      </c>
      <c r="W397">
        <f t="shared" si="84"/>
        <v>4.1096399839393068E-2</v>
      </c>
      <c r="X397">
        <f t="shared" si="85"/>
        <v>2.4657839903635841</v>
      </c>
    </row>
    <row r="398" spans="1:24" x14ac:dyDescent="0.3">
      <c r="A398">
        <v>1.62434170488268</v>
      </c>
      <c r="B398">
        <v>1.7414194335937501</v>
      </c>
      <c r="C398">
        <v>39.016998291015597</v>
      </c>
      <c r="F398">
        <f t="shared" si="76"/>
        <v>4.1690655052599723E-3</v>
      </c>
      <c r="G398">
        <f t="shared" si="77"/>
        <v>9.999847412109375E-2</v>
      </c>
      <c r="H398">
        <f t="shared" si="78"/>
        <v>1.6666412353515624E-3</v>
      </c>
      <c r="J398">
        <f t="shared" si="79"/>
        <v>4.1691291211218055E-2</v>
      </c>
      <c r="K398">
        <f t="shared" si="80"/>
        <v>2.5014774726730837</v>
      </c>
      <c r="N398">
        <v>1.62428210023791</v>
      </c>
      <c r="O398">
        <v>1.5177714843750001</v>
      </c>
      <c r="P398">
        <v>39.016998291015597</v>
      </c>
      <c r="S398">
        <f t="shared" si="81"/>
        <v>4.1690655052699643E-3</v>
      </c>
      <c r="T398">
        <f t="shared" si="82"/>
        <v>9.999847412109375E-2</v>
      </c>
      <c r="U398">
        <f t="shared" si="83"/>
        <v>1.6666412353515624E-3</v>
      </c>
      <c r="W398">
        <f t="shared" si="84"/>
        <v>4.1691291211317982E-2</v>
      </c>
      <c r="X398">
        <f t="shared" si="85"/>
        <v>2.5014774726790789</v>
      </c>
    </row>
    <row r="399" spans="1:24" x14ac:dyDescent="0.3">
      <c r="A399">
        <v>1.6285108868032701</v>
      </c>
      <c r="B399">
        <v>1.74415856933594</v>
      </c>
      <c r="C399">
        <v>39.117000579833999</v>
      </c>
      <c r="F399">
        <f t="shared" si="76"/>
        <v>4.1691819205900149E-3</v>
      </c>
      <c r="G399">
        <f t="shared" si="77"/>
        <v>0.10000228881840201</v>
      </c>
      <c r="H399">
        <f t="shared" si="78"/>
        <v>1.6667048136400334E-3</v>
      </c>
      <c r="J399">
        <f t="shared" si="79"/>
        <v>4.169086497771058E-2</v>
      </c>
      <c r="K399">
        <f t="shared" si="80"/>
        <v>2.5014518986626353</v>
      </c>
      <c r="N399">
        <v>1.62839179392904</v>
      </c>
      <c r="O399">
        <v>1.52078332519531</v>
      </c>
      <c r="P399">
        <v>39.117000579833999</v>
      </c>
      <c r="S399">
        <f t="shared" si="81"/>
        <v>4.1096936911300119E-3</v>
      </c>
      <c r="T399">
        <f t="shared" si="82"/>
        <v>0.10000228881840201</v>
      </c>
      <c r="U399">
        <f t="shared" si="83"/>
        <v>1.6667048136400334E-3</v>
      </c>
      <c r="W399">
        <f t="shared" si="84"/>
        <v>4.1095996298574348E-2</v>
      </c>
      <c r="X399">
        <f t="shared" si="85"/>
        <v>2.4657597779144611</v>
      </c>
    </row>
    <row r="400" spans="1:24" x14ac:dyDescent="0.3">
      <c r="A400">
        <v>1.6327395569533101</v>
      </c>
      <c r="B400">
        <v>1.7471909179687499</v>
      </c>
      <c r="C400">
        <v>39.216999053955099</v>
      </c>
      <c r="F400">
        <f t="shared" si="76"/>
        <v>4.2286701500400259E-3</v>
      </c>
      <c r="G400">
        <f t="shared" si="77"/>
        <v>9.9998474121100855E-2</v>
      </c>
      <c r="H400">
        <f t="shared" si="78"/>
        <v>1.666641235351681E-3</v>
      </c>
      <c r="J400">
        <f t="shared" si="79"/>
        <v>4.2287346754101389E-2</v>
      </c>
      <c r="K400">
        <f t="shared" si="80"/>
        <v>2.5372408052460833</v>
      </c>
      <c r="N400">
        <v>1.63262034766376</v>
      </c>
      <c r="O400">
        <v>1.5238304443359401</v>
      </c>
      <c r="P400">
        <v>39.216999053955099</v>
      </c>
      <c r="S400">
        <f t="shared" si="81"/>
        <v>4.2285537347199753E-3</v>
      </c>
      <c r="T400">
        <f t="shared" si="82"/>
        <v>9.9998474121100855E-2</v>
      </c>
      <c r="U400">
        <f t="shared" si="83"/>
        <v>1.666641235351681E-3</v>
      </c>
      <c r="W400">
        <f t="shared" si="84"/>
        <v>4.2286182583137044E-2</v>
      </c>
      <c r="X400">
        <f t="shared" si="85"/>
        <v>2.5371709549882224</v>
      </c>
    </row>
    <row r="401" spans="1:24" x14ac:dyDescent="0.3">
      <c r="A401">
        <v>1.6368490178138</v>
      </c>
      <c r="B401">
        <v>1.7494852294921901</v>
      </c>
      <c r="C401">
        <v>39.317001342773402</v>
      </c>
      <c r="F401">
        <f t="shared" si="76"/>
        <v>4.1094608604899108E-3</v>
      </c>
      <c r="G401">
        <f t="shared" si="77"/>
        <v>0.10000228881830253</v>
      </c>
      <c r="H401">
        <f t="shared" si="78"/>
        <v>1.6667048136383756E-3</v>
      </c>
      <c r="J401">
        <f t="shared" si="79"/>
        <v>4.1093668045503698E-2</v>
      </c>
      <c r="K401">
        <f t="shared" si="80"/>
        <v>2.4656200827302217</v>
      </c>
      <c r="N401">
        <v>1.6367299249395699</v>
      </c>
      <c r="O401">
        <v>1.5261611328125</v>
      </c>
      <c r="P401">
        <v>39.317001342773402</v>
      </c>
      <c r="S401">
        <f t="shared" si="81"/>
        <v>4.1095772758099613E-3</v>
      </c>
      <c r="T401">
        <f t="shared" si="82"/>
        <v>0.10000228881830253</v>
      </c>
      <c r="U401">
        <f t="shared" si="83"/>
        <v>1.6667048136383756E-3</v>
      </c>
      <c r="W401">
        <f t="shared" si="84"/>
        <v>4.1094832172059462E-2</v>
      </c>
      <c r="X401">
        <f t="shared" si="85"/>
        <v>2.4656899303235678</v>
      </c>
    </row>
    <row r="402" spans="1:24" x14ac:dyDescent="0.3">
      <c r="A402">
        <v>1.64101819973439</v>
      </c>
      <c r="B402">
        <v>1.7528242187500001</v>
      </c>
      <c r="C402">
        <v>39.416999816894503</v>
      </c>
      <c r="F402">
        <f t="shared" si="76"/>
        <v>4.1691819205900149E-3</v>
      </c>
      <c r="G402">
        <f t="shared" si="77"/>
        <v>9.9998474121100855E-2</v>
      </c>
      <c r="H402">
        <f t="shared" si="78"/>
        <v>1.666641235351681E-3</v>
      </c>
      <c r="J402">
        <f t="shared" si="79"/>
        <v>4.1692455382279364E-2</v>
      </c>
      <c r="K402">
        <f t="shared" si="80"/>
        <v>2.5015473229367617</v>
      </c>
      <c r="N402">
        <v>1.64095859508961</v>
      </c>
      <c r="O402">
        <v>1.5290853271484399</v>
      </c>
      <c r="P402">
        <v>39.416999816894503</v>
      </c>
      <c r="S402">
        <f t="shared" si="81"/>
        <v>4.2286701500400259E-3</v>
      </c>
      <c r="T402">
        <f t="shared" si="82"/>
        <v>9.9998474121100855E-2</v>
      </c>
      <c r="U402">
        <f t="shared" si="83"/>
        <v>1.666641235351681E-3</v>
      </c>
      <c r="W402">
        <f t="shared" si="84"/>
        <v>4.2287346754101389E-2</v>
      </c>
      <c r="X402">
        <f t="shared" si="85"/>
        <v>2.5372408052460833</v>
      </c>
    </row>
    <row r="403" spans="1:24" x14ac:dyDescent="0.3">
      <c r="A403">
        <v>1.64518726523966</v>
      </c>
      <c r="B403">
        <v>1.7556170654296901</v>
      </c>
      <c r="C403">
        <v>39.516998291015597</v>
      </c>
      <c r="F403">
        <f t="shared" si="76"/>
        <v>4.1690655052699643E-3</v>
      </c>
      <c r="G403">
        <f t="shared" si="77"/>
        <v>9.999847412109375E-2</v>
      </c>
      <c r="H403">
        <f t="shared" si="78"/>
        <v>1.6666412353515624E-3</v>
      </c>
      <c r="J403">
        <f t="shared" si="79"/>
        <v>4.1691291211317982E-2</v>
      </c>
      <c r="K403">
        <f t="shared" si="80"/>
        <v>2.5014774726790789</v>
      </c>
      <c r="N403">
        <v>1.6451276605948799</v>
      </c>
      <c r="O403">
        <v>1.5319444580078101</v>
      </c>
      <c r="P403">
        <v>39.516998291015597</v>
      </c>
      <c r="S403">
        <f t="shared" si="81"/>
        <v>4.1690655052699643E-3</v>
      </c>
      <c r="T403">
        <f t="shared" si="82"/>
        <v>9.999847412109375E-2</v>
      </c>
      <c r="U403">
        <f t="shared" si="83"/>
        <v>1.6666412353515624E-3</v>
      </c>
      <c r="W403">
        <f t="shared" si="84"/>
        <v>4.1691291211317982E-2</v>
      </c>
      <c r="X403">
        <f t="shared" si="85"/>
        <v>2.5014774726790789</v>
      </c>
    </row>
    <row r="404" spans="1:24" x14ac:dyDescent="0.3">
      <c r="A404">
        <v>1.6493563307449199</v>
      </c>
      <c r="B404">
        <v>1.75815246582031</v>
      </c>
      <c r="C404">
        <v>39.617000579833999</v>
      </c>
      <c r="F404">
        <f t="shared" si="76"/>
        <v>4.1690655052599723E-3</v>
      </c>
      <c r="G404">
        <f t="shared" si="77"/>
        <v>0.10000228881840201</v>
      </c>
      <c r="H404">
        <f t="shared" si="78"/>
        <v>1.6667048136400334E-3</v>
      </c>
      <c r="J404">
        <f t="shared" si="79"/>
        <v>4.1689700851054903E-2</v>
      </c>
      <c r="K404">
        <f t="shared" si="80"/>
        <v>2.5013820510632945</v>
      </c>
      <c r="N404">
        <v>1.6492967261001501</v>
      </c>
      <c r="O404">
        <v>1.53500109863281</v>
      </c>
      <c r="P404">
        <v>39.617000579833999</v>
      </c>
      <c r="S404">
        <f t="shared" si="81"/>
        <v>4.1690655052701864E-3</v>
      </c>
      <c r="T404">
        <f t="shared" si="82"/>
        <v>0.10000228881840201</v>
      </c>
      <c r="U404">
        <f t="shared" si="83"/>
        <v>1.6667048136400334E-3</v>
      </c>
      <c r="W404">
        <f t="shared" si="84"/>
        <v>4.1689700851157044E-2</v>
      </c>
      <c r="X404">
        <f t="shared" si="85"/>
        <v>2.5013820510694225</v>
      </c>
    </row>
    <row r="405" spans="1:24" x14ac:dyDescent="0.3">
      <c r="A405">
        <v>1.65352551266551</v>
      </c>
      <c r="B405">
        <v>1.76134777832031</v>
      </c>
      <c r="C405">
        <v>39.716999053955099</v>
      </c>
      <c r="F405">
        <f t="shared" si="76"/>
        <v>4.1691819205900149E-3</v>
      </c>
      <c r="G405">
        <f t="shared" si="77"/>
        <v>9.9998474121100855E-2</v>
      </c>
      <c r="H405">
        <f t="shared" si="78"/>
        <v>1.666641235351681E-3</v>
      </c>
      <c r="J405">
        <f t="shared" si="79"/>
        <v>4.1692455382279364E-2</v>
      </c>
      <c r="K405">
        <f t="shared" si="80"/>
        <v>2.5015473229367617</v>
      </c>
      <c r="N405">
        <v>1.6534063033759601</v>
      </c>
      <c r="O405">
        <v>1.5378916015624999</v>
      </c>
      <c r="P405">
        <v>39.716999053955099</v>
      </c>
      <c r="S405">
        <f t="shared" si="81"/>
        <v>4.1095772758099613E-3</v>
      </c>
      <c r="T405">
        <f t="shared" si="82"/>
        <v>9.9998474121100855E-2</v>
      </c>
      <c r="U405">
        <f t="shared" si="83"/>
        <v>1.666641235351681E-3</v>
      </c>
      <c r="W405">
        <f t="shared" si="84"/>
        <v>4.1096399839393068E-2</v>
      </c>
      <c r="X405">
        <f t="shared" si="85"/>
        <v>2.4657839903635841</v>
      </c>
    </row>
    <row r="406" spans="1:24" x14ac:dyDescent="0.3">
      <c r="A406">
        <v>1.6577540664002299</v>
      </c>
      <c r="B406">
        <v>1.7638564453125001</v>
      </c>
      <c r="C406">
        <v>39.817001342773402</v>
      </c>
      <c r="F406">
        <f t="shared" si="76"/>
        <v>4.2285537347199753E-3</v>
      </c>
      <c r="G406">
        <f t="shared" si="77"/>
        <v>0.10000228881830253</v>
      </c>
      <c r="H406">
        <f t="shared" si="78"/>
        <v>1.6667048136383756E-3</v>
      </c>
      <c r="J406">
        <f t="shared" si="79"/>
        <v>4.2284569530233199E-2</v>
      </c>
      <c r="K406">
        <f t="shared" si="80"/>
        <v>2.537074171813992</v>
      </c>
      <c r="N406">
        <v>1.6576349735260001</v>
      </c>
      <c r="O406">
        <v>1.5402742919921899</v>
      </c>
      <c r="P406">
        <v>39.817001342773402</v>
      </c>
      <c r="S406">
        <f t="shared" si="81"/>
        <v>4.2286701500400259E-3</v>
      </c>
      <c r="T406">
        <f t="shared" si="82"/>
        <v>0.10000228881830253</v>
      </c>
      <c r="U406">
        <f t="shared" si="83"/>
        <v>1.6667048136383756E-3</v>
      </c>
      <c r="W406">
        <f t="shared" si="84"/>
        <v>4.2285733656788962E-2</v>
      </c>
      <c r="X406">
        <f t="shared" si="85"/>
        <v>2.5371440194073376</v>
      </c>
    </row>
    <row r="407" spans="1:24" x14ac:dyDescent="0.3">
      <c r="A407">
        <v>1.6618636436760399</v>
      </c>
      <c r="B407">
        <v>1.76690576171875</v>
      </c>
      <c r="C407">
        <v>39.916999816894503</v>
      </c>
      <c r="F407">
        <f t="shared" si="76"/>
        <v>4.1095772758099613E-3</v>
      </c>
      <c r="G407">
        <f t="shared" si="77"/>
        <v>9.9998474121100855E-2</v>
      </c>
      <c r="H407">
        <f t="shared" si="78"/>
        <v>1.666641235351681E-3</v>
      </c>
      <c r="J407">
        <f t="shared" si="79"/>
        <v>4.1096399839393068E-2</v>
      </c>
      <c r="K407">
        <f t="shared" si="80"/>
        <v>2.4657839903635841</v>
      </c>
      <c r="N407">
        <v>1.6618040390312701</v>
      </c>
      <c r="O407">
        <v>1.5432906494140599</v>
      </c>
      <c r="P407">
        <v>39.916999816894503</v>
      </c>
      <c r="S407">
        <f t="shared" si="81"/>
        <v>4.1690655052699643E-3</v>
      </c>
      <c r="T407">
        <f t="shared" si="82"/>
        <v>9.9998474121100855E-2</v>
      </c>
      <c r="U407">
        <f t="shared" si="83"/>
        <v>1.666641235351681E-3</v>
      </c>
      <c r="W407">
        <f t="shared" si="84"/>
        <v>4.1691291211315019E-2</v>
      </c>
      <c r="X407">
        <f t="shared" si="85"/>
        <v>2.5014774726789009</v>
      </c>
    </row>
    <row r="408" spans="1:24" x14ac:dyDescent="0.3">
      <c r="A408">
        <v>1.6660923138260799</v>
      </c>
      <c r="B408">
        <v>1.76955187988281</v>
      </c>
      <c r="C408">
        <v>40.016998291015597</v>
      </c>
      <c r="F408">
        <f t="shared" si="76"/>
        <v>4.2286701500400259E-3</v>
      </c>
      <c r="G408">
        <f t="shared" si="77"/>
        <v>9.999847412109375E-2</v>
      </c>
      <c r="H408">
        <f t="shared" si="78"/>
        <v>1.6666412353515624E-3</v>
      </c>
      <c r="J408">
        <f t="shared" si="79"/>
        <v>4.2287346754104393E-2</v>
      </c>
      <c r="K408">
        <f t="shared" si="80"/>
        <v>2.5372408052462636</v>
      </c>
      <c r="N408">
        <v>1.6659732209518601</v>
      </c>
      <c r="O408">
        <v>1.5458876953125</v>
      </c>
      <c r="P408">
        <v>40.016998291015597</v>
      </c>
      <c r="S408">
        <f t="shared" si="81"/>
        <v>4.1691819205900149E-3</v>
      </c>
      <c r="T408">
        <f t="shared" si="82"/>
        <v>9.999847412109375E-2</v>
      </c>
      <c r="U408">
        <f t="shared" si="83"/>
        <v>1.6666412353515624E-3</v>
      </c>
      <c r="W408">
        <f t="shared" si="84"/>
        <v>4.1692455382282327E-2</v>
      </c>
      <c r="X408">
        <f t="shared" si="85"/>
        <v>2.5015473229369398</v>
      </c>
    </row>
    <row r="409" spans="1:24" x14ac:dyDescent="0.3">
      <c r="A409">
        <v>1.6702018911019001</v>
      </c>
      <c r="B409">
        <v>1.7723165283203099</v>
      </c>
      <c r="C409">
        <v>40.117000579833999</v>
      </c>
      <c r="F409">
        <f t="shared" si="76"/>
        <v>4.1095772758201754E-3</v>
      </c>
      <c r="G409">
        <f t="shared" si="77"/>
        <v>0.10000228881840201</v>
      </c>
      <c r="H409">
        <f t="shared" si="78"/>
        <v>1.6667048136400334E-3</v>
      </c>
      <c r="J409">
        <f t="shared" si="79"/>
        <v>4.1094832172120725E-2</v>
      </c>
      <c r="K409">
        <f t="shared" si="80"/>
        <v>2.4656899303272435</v>
      </c>
      <c r="N409">
        <v>1.67014228645712</v>
      </c>
      <c r="O409">
        <v>1.54885607910156</v>
      </c>
      <c r="P409">
        <v>40.117000579833999</v>
      </c>
      <c r="S409">
        <f t="shared" si="81"/>
        <v>4.1690655052599723E-3</v>
      </c>
      <c r="T409">
        <f t="shared" si="82"/>
        <v>0.10000228881840201</v>
      </c>
      <c r="U409">
        <f t="shared" si="83"/>
        <v>1.6667048136400334E-3</v>
      </c>
      <c r="W409">
        <f t="shared" si="84"/>
        <v>4.1689700851054903E-2</v>
      </c>
      <c r="X409">
        <f t="shared" si="85"/>
        <v>2.5013820510632945</v>
      </c>
    </row>
    <row r="410" spans="1:24" x14ac:dyDescent="0.3">
      <c r="A410">
        <v>1.6744304448366201</v>
      </c>
      <c r="B410">
        <v>1.7750914306640599</v>
      </c>
      <c r="C410">
        <v>40.216999053955099</v>
      </c>
      <c r="F410">
        <f t="shared" si="76"/>
        <v>4.2285537347199753E-3</v>
      </c>
      <c r="G410">
        <f t="shared" si="77"/>
        <v>9.9998474121100855E-2</v>
      </c>
      <c r="H410">
        <f t="shared" si="78"/>
        <v>1.666641235351681E-3</v>
      </c>
      <c r="J410">
        <f t="shared" si="79"/>
        <v>4.2286182583137044E-2</v>
      </c>
      <c r="K410">
        <f t="shared" si="80"/>
        <v>2.5371709549882224</v>
      </c>
      <c r="N410">
        <v>1.67431135196239</v>
      </c>
      <c r="O410">
        <v>1.5516501464843799</v>
      </c>
      <c r="P410">
        <v>40.216999053955099</v>
      </c>
      <c r="S410">
        <f t="shared" si="81"/>
        <v>4.1690655052699643E-3</v>
      </c>
      <c r="T410">
        <f t="shared" si="82"/>
        <v>9.9998474121100855E-2</v>
      </c>
      <c r="U410">
        <f t="shared" si="83"/>
        <v>1.666641235351681E-3</v>
      </c>
      <c r="W410">
        <f t="shared" si="84"/>
        <v>4.1691291211315019E-2</v>
      </c>
      <c r="X410">
        <f t="shared" si="85"/>
        <v>2.5014774726789009</v>
      </c>
    </row>
    <row r="411" spans="1:24" x14ac:dyDescent="0.3">
      <c r="A411">
        <v>1.6785401385277501</v>
      </c>
      <c r="B411">
        <v>1.7777465820312499</v>
      </c>
      <c r="C411">
        <v>40.317001342773402</v>
      </c>
      <c r="F411">
        <f t="shared" si="76"/>
        <v>4.1096936911300119E-3</v>
      </c>
      <c r="G411">
        <f t="shared" si="77"/>
        <v>0.10000228881830253</v>
      </c>
      <c r="H411">
        <f t="shared" si="78"/>
        <v>1.6667048136383756E-3</v>
      </c>
      <c r="J411">
        <f t="shared" si="79"/>
        <v>4.1095996298615226E-2</v>
      </c>
      <c r="K411">
        <f t="shared" si="80"/>
        <v>2.4657597779169138</v>
      </c>
      <c r="N411">
        <v>1.67848053388298</v>
      </c>
      <c r="O411">
        <v>1.55404711914063</v>
      </c>
      <c r="P411">
        <v>40.317001342773402</v>
      </c>
      <c r="S411">
        <f t="shared" si="81"/>
        <v>4.1691819205900149E-3</v>
      </c>
      <c r="T411">
        <f t="shared" si="82"/>
        <v>0.10000228881830253</v>
      </c>
      <c r="U411">
        <f t="shared" si="83"/>
        <v>1.6667048136383756E-3</v>
      </c>
      <c r="W411">
        <f t="shared" si="84"/>
        <v>4.1690864977752054E-2</v>
      </c>
      <c r="X411">
        <f t="shared" si="85"/>
        <v>2.5014518986651231</v>
      </c>
    </row>
    <row r="412" spans="1:24" x14ac:dyDescent="0.3">
      <c r="A412">
        <v>1.6827090876177</v>
      </c>
      <c r="B412">
        <v>1.7803839111328099</v>
      </c>
      <c r="C412">
        <v>40.416999816894503</v>
      </c>
      <c r="F412">
        <f t="shared" si="76"/>
        <v>4.1689490899499138E-3</v>
      </c>
      <c r="G412">
        <f t="shared" si="77"/>
        <v>9.9998474121100855E-2</v>
      </c>
      <c r="H412">
        <f t="shared" si="78"/>
        <v>1.666641235351681E-3</v>
      </c>
      <c r="J412">
        <f t="shared" si="79"/>
        <v>4.1690127040350675E-2</v>
      </c>
      <c r="K412">
        <f t="shared" si="80"/>
        <v>2.5014076224210404</v>
      </c>
      <c r="N412">
        <v>1.6827090876177</v>
      </c>
      <c r="O412">
        <v>1.5570639648437501</v>
      </c>
      <c r="P412">
        <v>40.416999816894503</v>
      </c>
      <c r="S412">
        <f t="shared" si="81"/>
        <v>4.2285537347199753E-3</v>
      </c>
      <c r="T412">
        <f t="shared" si="82"/>
        <v>9.9998474121100855E-2</v>
      </c>
      <c r="U412">
        <f t="shared" si="83"/>
        <v>1.666641235351681E-3</v>
      </c>
      <c r="W412">
        <f t="shared" si="84"/>
        <v>4.2286182583137044E-2</v>
      </c>
      <c r="X412">
        <f t="shared" si="85"/>
        <v>2.5371709549882224</v>
      </c>
    </row>
    <row r="413" spans="1:24" x14ac:dyDescent="0.3">
      <c r="A413">
        <v>1.68681866489351</v>
      </c>
      <c r="B413">
        <v>1.7829793701171901</v>
      </c>
      <c r="C413">
        <v>40.516998291015597</v>
      </c>
      <c r="F413">
        <f t="shared" si="76"/>
        <v>4.1095772758099613E-3</v>
      </c>
      <c r="G413">
        <f t="shared" si="77"/>
        <v>9.999847412109375E-2</v>
      </c>
      <c r="H413">
        <f t="shared" si="78"/>
        <v>1.6666412353515624E-3</v>
      </c>
      <c r="J413">
        <f t="shared" si="79"/>
        <v>4.1096399839395989E-2</v>
      </c>
      <c r="K413">
        <f t="shared" si="80"/>
        <v>2.4657839903637595</v>
      </c>
      <c r="N413">
        <v>1.68687815312296</v>
      </c>
      <c r="O413">
        <v>1.5601733398437501</v>
      </c>
      <c r="P413">
        <v>40.516998291015597</v>
      </c>
      <c r="S413">
        <f t="shared" si="81"/>
        <v>4.1690655052599723E-3</v>
      </c>
      <c r="T413">
        <f t="shared" si="82"/>
        <v>9.999847412109375E-2</v>
      </c>
      <c r="U413">
        <f t="shared" si="83"/>
        <v>1.6666412353515624E-3</v>
      </c>
      <c r="W413">
        <f t="shared" si="84"/>
        <v>4.1691291211218055E-2</v>
      </c>
      <c r="X413">
        <f t="shared" si="85"/>
        <v>2.5014774726730837</v>
      </c>
    </row>
    <row r="414" spans="1:24" x14ac:dyDescent="0.3">
      <c r="A414">
        <v>1.6909878468141</v>
      </c>
      <c r="B414">
        <v>1.7858017578125001</v>
      </c>
      <c r="C414">
        <v>40.617000579833999</v>
      </c>
      <c r="F414">
        <f t="shared" si="76"/>
        <v>4.1691819205900149E-3</v>
      </c>
      <c r="G414">
        <f t="shared" si="77"/>
        <v>0.10000228881840201</v>
      </c>
      <c r="H414">
        <f t="shared" si="78"/>
        <v>1.6667048136400334E-3</v>
      </c>
      <c r="J414">
        <f t="shared" si="79"/>
        <v>4.169086497771058E-2</v>
      </c>
      <c r="K414">
        <f t="shared" si="80"/>
        <v>2.5014518986626353</v>
      </c>
      <c r="N414">
        <v>1.69104733504355</v>
      </c>
      <c r="O414">
        <v>1.5625666503906299</v>
      </c>
      <c r="P414">
        <v>40.617000579833999</v>
      </c>
      <c r="S414">
        <f t="shared" si="81"/>
        <v>4.1691819205900149E-3</v>
      </c>
      <c r="T414">
        <f t="shared" si="82"/>
        <v>0.10000228881840201</v>
      </c>
      <c r="U414">
        <f t="shared" si="83"/>
        <v>1.6667048136400334E-3</v>
      </c>
      <c r="W414">
        <f t="shared" si="84"/>
        <v>4.169086497771058E-2</v>
      </c>
      <c r="X414">
        <f t="shared" si="85"/>
        <v>2.5014518986626353</v>
      </c>
    </row>
    <row r="415" spans="1:24" x14ac:dyDescent="0.3">
      <c r="A415">
        <v>1.6950973076745901</v>
      </c>
      <c r="B415">
        <v>1.78814599609375</v>
      </c>
      <c r="C415">
        <v>40.716999053955099</v>
      </c>
      <c r="F415">
        <f t="shared" si="76"/>
        <v>4.1094608604901328E-3</v>
      </c>
      <c r="G415">
        <f t="shared" si="77"/>
        <v>9.9998474121100855E-2</v>
      </c>
      <c r="H415">
        <f t="shared" si="78"/>
        <v>1.666641235351681E-3</v>
      </c>
      <c r="J415">
        <f t="shared" si="79"/>
        <v>4.1095235668430943E-2</v>
      </c>
      <c r="K415">
        <f t="shared" si="80"/>
        <v>2.4657141401058564</v>
      </c>
      <c r="N415">
        <v>1.6952164005488199</v>
      </c>
      <c r="O415">
        <v>1.5649472656250001</v>
      </c>
      <c r="P415">
        <v>40.716999053955099</v>
      </c>
      <c r="S415">
        <f t="shared" si="81"/>
        <v>4.1690655052699643E-3</v>
      </c>
      <c r="T415">
        <f t="shared" si="82"/>
        <v>9.9998474121100855E-2</v>
      </c>
      <c r="U415">
        <f t="shared" si="83"/>
        <v>1.666641235351681E-3</v>
      </c>
      <c r="W415">
        <f t="shared" si="84"/>
        <v>4.1691291211315019E-2</v>
      </c>
      <c r="X415">
        <f t="shared" si="85"/>
        <v>2.5014774726789009</v>
      </c>
    </row>
    <row r="416" spans="1:24" x14ac:dyDescent="0.3">
      <c r="A416">
        <v>1.69932609423995</v>
      </c>
      <c r="B416">
        <v>1.7911201171875</v>
      </c>
      <c r="C416">
        <v>40.817001342773402</v>
      </c>
      <c r="F416">
        <f t="shared" si="76"/>
        <v>4.2287865653598544E-3</v>
      </c>
      <c r="G416">
        <f t="shared" si="77"/>
        <v>0.10000228881830253</v>
      </c>
      <c r="H416">
        <f t="shared" si="78"/>
        <v>1.6667048136383756E-3</v>
      </c>
      <c r="J416">
        <f t="shared" si="79"/>
        <v>4.2286897783342506E-2</v>
      </c>
      <c r="K416">
        <f t="shared" si="80"/>
        <v>2.5372138670005504</v>
      </c>
      <c r="N416">
        <v>1.69932609423995</v>
      </c>
      <c r="O416">
        <v>1.5681993408203101</v>
      </c>
      <c r="P416">
        <v>40.817001342773402</v>
      </c>
      <c r="S416">
        <f t="shared" si="81"/>
        <v>4.1096936911300119E-3</v>
      </c>
      <c r="T416">
        <f t="shared" si="82"/>
        <v>0.10000228881830253</v>
      </c>
      <c r="U416">
        <f t="shared" si="83"/>
        <v>1.6667048136383756E-3</v>
      </c>
      <c r="W416">
        <f t="shared" si="84"/>
        <v>4.1095996298615226E-2</v>
      </c>
      <c r="X416">
        <f t="shared" si="85"/>
        <v>2.4657597779169138</v>
      </c>
    </row>
    <row r="417" spans="1:24" x14ac:dyDescent="0.3">
      <c r="A417">
        <v>1.7034355551004401</v>
      </c>
      <c r="B417">
        <v>1.7936514892578099</v>
      </c>
      <c r="C417">
        <v>40.916999816894503</v>
      </c>
      <c r="F417">
        <f t="shared" si="76"/>
        <v>4.1094608604901328E-3</v>
      </c>
      <c r="G417">
        <f t="shared" si="77"/>
        <v>9.9998474121100855E-2</v>
      </c>
      <c r="H417">
        <f t="shared" si="78"/>
        <v>1.666641235351681E-3</v>
      </c>
      <c r="J417">
        <f t="shared" si="79"/>
        <v>4.1095235668430943E-2</v>
      </c>
      <c r="K417">
        <f t="shared" si="80"/>
        <v>2.4657141401058564</v>
      </c>
      <c r="N417">
        <v>1.7034951597452199</v>
      </c>
      <c r="O417">
        <v>1.5704855957031201</v>
      </c>
      <c r="P417">
        <v>40.916999816894503</v>
      </c>
      <c r="S417">
        <f t="shared" si="81"/>
        <v>4.1690655052699643E-3</v>
      </c>
      <c r="T417">
        <f t="shared" si="82"/>
        <v>9.9998474121100855E-2</v>
      </c>
      <c r="U417">
        <f t="shared" si="83"/>
        <v>1.666641235351681E-3</v>
      </c>
      <c r="W417">
        <f t="shared" si="84"/>
        <v>4.1691291211315019E-2</v>
      </c>
      <c r="X417">
        <f t="shared" si="85"/>
        <v>2.5014774726789009</v>
      </c>
    </row>
    <row r="418" spans="1:24" x14ac:dyDescent="0.3">
      <c r="A418">
        <v>1.7076642252504799</v>
      </c>
      <c r="B418">
        <v>1.7962702636718799</v>
      </c>
      <c r="C418">
        <v>41.016998291015597</v>
      </c>
      <c r="F418">
        <f t="shared" si="76"/>
        <v>4.2286701500398038E-3</v>
      </c>
      <c r="G418">
        <f t="shared" si="77"/>
        <v>9.999847412109375E-2</v>
      </c>
      <c r="H418">
        <f t="shared" si="78"/>
        <v>1.6666412353515624E-3</v>
      </c>
      <c r="J418">
        <f t="shared" si="79"/>
        <v>4.2287346754102173E-2</v>
      </c>
      <c r="K418">
        <f t="shared" si="80"/>
        <v>2.5372408052461304</v>
      </c>
      <c r="N418">
        <v>1.7076642252504799</v>
      </c>
      <c r="O418">
        <v>1.57344750976563</v>
      </c>
      <c r="P418">
        <v>41.016998291015597</v>
      </c>
      <c r="S418">
        <f t="shared" si="81"/>
        <v>4.1690655052599723E-3</v>
      </c>
      <c r="T418">
        <f t="shared" si="82"/>
        <v>9.999847412109375E-2</v>
      </c>
      <c r="U418">
        <f t="shared" si="83"/>
        <v>1.6666412353515624E-3</v>
      </c>
      <c r="W418">
        <f t="shared" si="84"/>
        <v>4.1691291211218055E-2</v>
      </c>
      <c r="X418">
        <f t="shared" si="85"/>
        <v>2.5014774726730837</v>
      </c>
    </row>
    <row r="419" spans="1:24" x14ac:dyDescent="0.3">
      <c r="A419">
        <v>1.7117738025263001</v>
      </c>
      <c r="B419">
        <v>1.7985511474609399</v>
      </c>
      <c r="C419">
        <v>41.117000579833999</v>
      </c>
      <c r="F419">
        <f t="shared" si="76"/>
        <v>4.1095772758201754E-3</v>
      </c>
      <c r="G419">
        <f t="shared" si="77"/>
        <v>0.10000228881840201</v>
      </c>
      <c r="H419">
        <f t="shared" si="78"/>
        <v>1.6667048136400334E-3</v>
      </c>
      <c r="J419">
        <f t="shared" si="79"/>
        <v>4.1094832172120725E-2</v>
      </c>
      <c r="K419">
        <f t="shared" si="80"/>
        <v>2.4656899303272435</v>
      </c>
      <c r="N419">
        <v>1.7118334071710699</v>
      </c>
      <c r="O419">
        <v>1.57605358886719</v>
      </c>
      <c r="P419">
        <v>41.117000579833999</v>
      </c>
      <c r="S419">
        <f t="shared" si="81"/>
        <v>4.1691819205900149E-3</v>
      </c>
      <c r="T419">
        <f t="shared" si="82"/>
        <v>0.10000228881840201</v>
      </c>
      <c r="U419">
        <f t="shared" si="83"/>
        <v>1.6667048136400334E-3</v>
      </c>
      <c r="W419">
        <f t="shared" si="84"/>
        <v>4.169086497771058E-2</v>
      </c>
      <c r="X419">
        <f t="shared" si="85"/>
        <v>2.5014518986626353</v>
      </c>
    </row>
    <row r="420" spans="1:24" x14ac:dyDescent="0.3">
      <c r="A420">
        <v>1.7160024726763401</v>
      </c>
      <c r="B420">
        <v>1.80155981445313</v>
      </c>
      <c r="C420">
        <v>41.216999053955099</v>
      </c>
      <c r="F420">
        <f t="shared" si="76"/>
        <v>4.2286701500400259E-3</v>
      </c>
      <c r="G420">
        <f t="shared" si="77"/>
        <v>9.9998474121100855E-2</v>
      </c>
      <c r="H420">
        <f t="shared" si="78"/>
        <v>1.666641235351681E-3</v>
      </c>
      <c r="J420">
        <f t="shared" si="79"/>
        <v>4.2287346754101389E-2</v>
      </c>
      <c r="K420">
        <f t="shared" si="80"/>
        <v>2.5372408052460833</v>
      </c>
      <c r="N420">
        <v>1.7160024726763401</v>
      </c>
      <c r="O420">
        <v>1.57861999511719</v>
      </c>
      <c r="P420">
        <v>41.216999053955099</v>
      </c>
      <c r="S420">
        <f t="shared" si="81"/>
        <v>4.1690655052701864E-3</v>
      </c>
      <c r="T420">
        <f t="shared" si="82"/>
        <v>9.9998474121100855E-2</v>
      </c>
      <c r="U420">
        <f t="shared" si="83"/>
        <v>1.666641235351681E-3</v>
      </c>
      <c r="W420">
        <f t="shared" si="84"/>
        <v>4.169129121131724E-2</v>
      </c>
      <c r="X420">
        <f t="shared" si="85"/>
        <v>2.5014774726790341</v>
      </c>
    </row>
    <row r="421" spans="1:24" x14ac:dyDescent="0.3">
      <c r="A421">
        <v>1.7201715381816001</v>
      </c>
      <c r="B421">
        <v>1.80369873046875</v>
      </c>
      <c r="C421">
        <v>41.317001342773402</v>
      </c>
      <c r="F421">
        <f t="shared" si="76"/>
        <v>4.1690655052599723E-3</v>
      </c>
      <c r="G421">
        <f t="shared" si="77"/>
        <v>0.10000228881830253</v>
      </c>
      <c r="H421">
        <f t="shared" si="78"/>
        <v>1.6667048136383756E-3</v>
      </c>
      <c r="J421">
        <f t="shared" si="79"/>
        <v>4.168970085109637E-2</v>
      </c>
      <c r="K421">
        <f t="shared" si="80"/>
        <v>2.5013820510657823</v>
      </c>
      <c r="N421">
        <v>1.7201715381816001</v>
      </c>
      <c r="O421">
        <v>1.5819023437499999</v>
      </c>
      <c r="P421">
        <v>41.317001342773402</v>
      </c>
      <c r="S421">
        <f t="shared" si="81"/>
        <v>4.1690655052599723E-3</v>
      </c>
      <c r="T421">
        <f t="shared" si="82"/>
        <v>0.10000228881830253</v>
      </c>
      <c r="U421">
        <f t="shared" si="83"/>
        <v>1.6667048136383756E-3</v>
      </c>
      <c r="W421">
        <f t="shared" si="84"/>
        <v>4.168970085109637E-2</v>
      </c>
      <c r="X421">
        <f t="shared" si="85"/>
        <v>2.5013820510657823</v>
      </c>
    </row>
    <row r="422" spans="1:24" x14ac:dyDescent="0.3">
      <c r="A422">
        <v>1.72434060368687</v>
      </c>
      <c r="B422">
        <v>1.80639440917969</v>
      </c>
      <c r="C422">
        <v>41.416999816894503</v>
      </c>
      <c r="F422">
        <f t="shared" si="76"/>
        <v>4.1690655052699643E-3</v>
      </c>
      <c r="G422">
        <f t="shared" si="77"/>
        <v>9.9998474121100855E-2</v>
      </c>
      <c r="H422">
        <f t="shared" si="78"/>
        <v>1.666641235351681E-3</v>
      </c>
      <c r="J422">
        <f t="shared" si="79"/>
        <v>4.1691291211315019E-2</v>
      </c>
      <c r="K422">
        <f t="shared" si="80"/>
        <v>2.5014774726789009</v>
      </c>
      <c r="N422">
        <v>1.72428111545742</v>
      </c>
      <c r="O422">
        <v>1.58426831054688</v>
      </c>
      <c r="P422">
        <v>41.416999816894503</v>
      </c>
      <c r="S422">
        <f t="shared" si="81"/>
        <v>4.1095772758199534E-3</v>
      </c>
      <c r="T422">
        <f t="shared" si="82"/>
        <v>9.9998474121100855E-2</v>
      </c>
      <c r="U422">
        <f t="shared" si="83"/>
        <v>1.666641235351681E-3</v>
      </c>
      <c r="W422">
        <f t="shared" si="84"/>
        <v>4.1096399839492995E-2</v>
      </c>
      <c r="X422">
        <f t="shared" si="85"/>
        <v>2.4657839903695793</v>
      </c>
    </row>
    <row r="423" spans="1:24" x14ac:dyDescent="0.3">
      <c r="A423">
        <v>1.72850966919214</v>
      </c>
      <c r="B423">
        <v>1.8088509521484399</v>
      </c>
      <c r="C423">
        <v>41.516998291015597</v>
      </c>
      <c r="F423">
        <f t="shared" si="76"/>
        <v>4.1690655052699643E-3</v>
      </c>
      <c r="G423">
        <f t="shared" si="77"/>
        <v>9.999847412109375E-2</v>
      </c>
      <c r="H423">
        <f t="shared" si="78"/>
        <v>1.6666412353515624E-3</v>
      </c>
      <c r="J423">
        <f t="shared" si="79"/>
        <v>4.1691291211317982E-2</v>
      </c>
      <c r="K423">
        <f t="shared" si="80"/>
        <v>2.5014774726790789</v>
      </c>
      <c r="N423">
        <v>1.72850966919214</v>
      </c>
      <c r="O423">
        <v>1.58653601074219</v>
      </c>
      <c r="P423">
        <v>41.516998291015597</v>
      </c>
      <c r="S423">
        <f t="shared" si="81"/>
        <v>4.2285537347199753E-3</v>
      </c>
      <c r="T423">
        <f t="shared" si="82"/>
        <v>9.999847412109375E-2</v>
      </c>
      <c r="U423">
        <f t="shared" si="83"/>
        <v>1.6666412353515624E-3</v>
      </c>
      <c r="W423">
        <f t="shared" si="84"/>
        <v>4.2286182583140049E-2</v>
      </c>
      <c r="X423">
        <f t="shared" si="85"/>
        <v>2.5371709549884032</v>
      </c>
    </row>
    <row r="424" spans="1:24" x14ac:dyDescent="0.3">
      <c r="A424">
        <v>1.7326787346974</v>
      </c>
      <c r="B424">
        <v>1.8113725585937499</v>
      </c>
      <c r="C424">
        <v>41.617000579833999</v>
      </c>
      <c r="F424">
        <f t="shared" si="76"/>
        <v>4.1690655052599723E-3</v>
      </c>
      <c r="G424">
        <f t="shared" si="77"/>
        <v>0.10000228881840201</v>
      </c>
      <c r="H424">
        <f t="shared" si="78"/>
        <v>1.6667048136400334E-3</v>
      </c>
      <c r="J424">
        <f t="shared" si="79"/>
        <v>4.1689700851054903E-2</v>
      </c>
      <c r="K424">
        <f t="shared" si="80"/>
        <v>2.5013820510632945</v>
      </c>
      <c r="N424">
        <v>1.73261924646795</v>
      </c>
      <c r="O424">
        <v>1.5888977050781301</v>
      </c>
      <c r="P424">
        <v>41.617000579833999</v>
      </c>
      <c r="S424">
        <f t="shared" si="81"/>
        <v>4.1095772758099613E-3</v>
      </c>
      <c r="T424">
        <f t="shared" si="82"/>
        <v>0.10000228881840201</v>
      </c>
      <c r="U424">
        <f t="shared" si="83"/>
        <v>1.6667048136400334E-3</v>
      </c>
      <c r="W424">
        <f t="shared" si="84"/>
        <v>4.1094832172018585E-2</v>
      </c>
      <c r="X424">
        <f t="shared" si="85"/>
        <v>2.4656899303211155</v>
      </c>
    </row>
    <row r="425" spans="1:24" x14ac:dyDescent="0.3">
      <c r="A425">
        <v>1.73684791661799</v>
      </c>
      <c r="B425">
        <v>1.8133803710937499</v>
      </c>
      <c r="C425">
        <v>41.716999053955099</v>
      </c>
      <c r="F425">
        <f t="shared" si="76"/>
        <v>4.1691819205900149E-3</v>
      </c>
      <c r="G425">
        <f t="shared" si="77"/>
        <v>9.9998474121100855E-2</v>
      </c>
      <c r="H425">
        <f t="shared" si="78"/>
        <v>1.666641235351681E-3</v>
      </c>
      <c r="J425">
        <f t="shared" si="79"/>
        <v>4.1692455382279364E-2</v>
      </c>
      <c r="K425">
        <f t="shared" si="80"/>
        <v>2.5015473229367617</v>
      </c>
      <c r="N425">
        <v>1.73684791661799</v>
      </c>
      <c r="O425">
        <v>1.591607421875</v>
      </c>
      <c r="P425">
        <v>41.716999053955099</v>
      </c>
      <c r="S425">
        <f t="shared" si="81"/>
        <v>4.2286701500400259E-3</v>
      </c>
      <c r="T425">
        <f t="shared" si="82"/>
        <v>9.9998474121100855E-2</v>
      </c>
      <c r="U425">
        <f t="shared" si="83"/>
        <v>1.666641235351681E-3</v>
      </c>
      <c r="W425">
        <f t="shared" si="84"/>
        <v>4.2287346754101389E-2</v>
      </c>
      <c r="X425">
        <f t="shared" si="85"/>
        <v>2.5372408052460833</v>
      </c>
    </row>
    <row r="426" spans="1:24" x14ac:dyDescent="0.3">
      <c r="A426">
        <v>1.7410169821232599</v>
      </c>
      <c r="B426">
        <v>1.8167183837890599</v>
      </c>
      <c r="C426">
        <v>41.817001342773402</v>
      </c>
      <c r="F426">
        <f t="shared" si="76"/>
        <v>4.1690655052699643E-3</v>
      </c>
      <c r="G426">
        <f t="shared" si="77"/>
        <v>0.10000228881830253</v>
      </c>
      <c r="H426">
        <f t="shared" si="78"/>
        <v>1.6667048136383756E-3</v>
      </c>
      <c r="J426">
        <f t="shared" si="79"/>
        <v>4.168970085119629E-2</v>
      </c>
      <c r="K426">
        <f t="shared" si="80"/>
        <v>2.5013820510717775</v>
      </c>
      <c r="N426">
        <v>1.7409574938937999</v>
      </c>
      <c r="O426">
        <v>1.5947398681640601</v>
      </c>
      <c r="P426">
        <v>41.817001342773402</v>
      </c>
      <c r="S426">
        <f t="shared" si="81"/>
        <v>4.1095772758099613E-3</v>
      </c>
      <c r="T426">
        <f t="shared" si="82"/>
        <v>0.10000228881830253</v>
      </c>
      <c r="U426">
        <f t="shared" si="83"/>
        <v>1.6667048136383756E-3</v>
      </c>
      <c r="W426">
        <f t="shared" si="84"/>
        <v>4.1094832172059462E-2</v>
      </c>
      <c r="X426">
        <f t="shared" si="85"/>
        <v>2.4656899303235678</v>
      </c>
    </row>
    <row r="427" spans="1:24" x14ac:dyDescent="0.3">
      <c r="A427">
        <v>1.7451860476285199</v>
      </c>
      <c r="B427">
        <v>1.8188343505859399</v>
      </c>
      <c r="C427">
        <v>41.916999816894503</v>
      </c>
      <c r="F427">
        <f t="shared" si="76"/>
        <v>4.1690655052599723E-3</v>
      </c>
      <c r="G427">
        <f t="shared" si="77"/>
        <v>9.9998474121100855E-2</v>
      </c>
      <c r="H427">
        <f t="shared" si="78"/>
        <v>1.666641235351681E-3</v>
      </c>
      <c r="J427">
        <f t="shared" si="79"/>
        <v>4.1691291211215099E-2</v>
      </c>
      <c r="K427">
        <f t="shared" si="80"/>
        <v>2.5014774726729057</v>
      </c>
      <c r="N427">
        <v>1.7451860476285199</v>
      </c>
      <c r="O427">
        <v>1.5972264404296901</v>
      </c>
      <c r="P427">
        <v>41.916999816894503</v>
      </c>
      <c r="S427">
        <f t="shared" si="81"/>
        <v>4.2285537347199753E-3</v>
      </c>
      <c r="T427">
        <f t="shared" si="82"/>
        <v>9.9998474121100855E-2</v>
      </c>
      <c r="U427">
        <f t="shared" si="83"/>
        <v>1.666641235351681E-3</v>
      </c>
      <c r="W427">
        <f t="shared" si="84"/>
        <v>4.2286182583137044E-2</v>
      </c>
      <c r="X427">
        <f t="shared" si="85"/>
        <v>2.5371709549882224</v>
      </c>
    </row>
    <row r="428" spans="1:24" x14ac:dyDescent="0.3">
      <c r="A428">
        <v>1.74941483419389</v>
      </c>
      <c r="B428">
        <v>1.82160803222656</v>
      </c>
      <c r="C428">
        <v>42.016998291015597</v>
      </c>
      <c r="F428">
        <f t="shared" si="76"/>
        <v>4.2287865653700685E-3</v>
      </c>
      <c r="G428">
        <f t="shared" si="77"/>
        <v>9.999847412109375E-2</v>
      </c>
      <c r="H428">
        <f t="shared" si="78"/>
        <v>1.6666412353515624E-3</v>
      </c>
      <c r="J428">
        <f t="shared" si="79"/>
        <v>4.2288510925168658E-2</v>
      </c>
      <c r="K428">
        <f t="shared" si="80"/>
        <v>2.5373106555101197</v>
      </c>
      <c r="N428">
        <v>1.7492957413196599</v>
      </c>
      <c r="O428">
        <v>1.5993610839843799</v>
      </c>
      <c r="P428">
        <v>42.016998291015597</v>
      </c>
      <c r="S428">
        <f t="shared" si="81"/>
        <v>4.1096936911400039E-3</v>
      </c>
      <c r="T428">
        <f t="shared" si="82"/>
        <v>9.999847412109375E-2</v>
      </c>
      <c r="U428">
        <f t="shared" si="83"/>
        <v>1.6666412353515624E-3</v>
      </c>
      <c r="W428">
        <f t="shared" si="84"/>
        <v>4.1097564010460261E-2</v>
      </c>
      <c r="X428">
        <f t="shared" si="85"/>
        <v>2.4658538406276156</v>
      </c>
    </row>
    <row r="429" spans="1:24" x14ac:dyDescent="0.3">
      <c r="A429">
        <v>1.7535242950543799</v>
      </c>
      <c r="B429">
        <v>1.8237106933593701</v>
      </c>
      <c r="C429">
        <v>42.117000579833999</v>
      </c>
      <c r="F429">
        <f t="shared" si="76"/>
        <v>4.1094608604899108E-3</v>
      </c>
      <c r="G429">
        <f t="shared" si="77"/>
        <v>0.10000228881840201</v>
      </c>
      <c r="H429">
        <f t="shared" si="78"/>
        <v>1.6667048136400334E-3</v>
      </c>
      <c r="J429">
        <f t="shared" si="79"/>
        <v>4.1093668045462821E-2</v>
      </c>
      <c r="K429">
        <f t="shared" si="80"/>
        <v>2.4656200827277694</v>
      </c>
      <c r="N429">
        <v>1.7535242950543799</v>
      </c>
      <c r="O429">
        <v>1.60238391113281</v>
      </c>
      <c r="P429">
        <v>42.117000579833999</v>
      </c>
      <c r="S429">
        <f t="shared" si="81"/>
        <v>4.2285537347199753E-3</v>
      </c>
      <c r="T429">
        <f t="shared" si="82"/>
        <v>0.10000228881840201</v>
      </c>
      <c r="U429">
        <f t="shared" si="83"/>
        <v>1.6667048136400334E-3</v>
      </c>
      <c r="W429">
        <f t="shared" si="84"/>
        <v>4.2284569530191135E-2</v>
      </c>
      <c r="X429">
        <f t="shared" si="85"/>
        <v>2.5370741718114682</v>
      </c>
    </row>
    <row r="430" spans="1:24" x14ac:dyDescent="0.3">
      <c r="A430">
        <v>1.7577529652044199</v>
      </c>
      <c r="B430">
        <v>1.8264256591796899</v>
      </c>
      <c r="C430">
        <v>42.216999053955099</v>
      </c>
      <c r="F430">
        <f t="shared" si="76"/>
        <v>4.2286701500400259E-3</v>
      </c>
      <c r="G430">
        <f t="shared" si="77"/>
        <v>9.9998474121100855E-2</v>
      </c>
      <c r="H430">
        <f t="shared" si="78"/>
        <v>1.666641235351681E-3</v>
      </c>
      <c r="J430">
        <f t="shared" si="79"/>
        <v>4.2287346754101389E-2</v>
      </c>
      <c r="K430">
        <f t="shared" si="80"/>
        <v>2.5372408052460833</v>
      </c>
      <c r="N430">
        <v>1.7576338723301901</v>
      </c>
      <c r="O430">
        <v>1.60463354492187</v>
      </c>
      <c r="P430">
        <v>42.216999053955099</v>
      </c>
      <c r="S430">
        <f t="shared" si="81"/>
        <v>4.1095772758101834E-3</v>
      </c>
      <c r="T430">
        <f t="shared" si="82"/>
        <v>9.9998474121100855E-2</v>
      </c>
      <c r="U430">
        <f t="shared" si="83"/>
        <v>1.666641235351681E-3</v>
      </c>
      <c r="W430">
        <f t="shared" si="84"/>
        <v>4.1096399839395288E-2</v>
      </c>
      <c r="X430">
        <f t="shared" si="85"/>
        <v>2.4657839903637173</v>
      </c>
    </row>
    <row r="431" spans="1:24" x14ac:dyDescent="0.3">
      <c r="A431">
        <v>1.7618625424802301</v>
      </c>
      <c r="B431">
        <v>1.82893908691406</v>
      </c>
      <c r="C431">
        <v>42.317001342773402</v>
      </c>
      <c r="F431">
        <f t="shared" si="76"/>
        <v>4.1095772758101834E-3</v>
      </c>
      <c r="G431">
        <f t="shared" si="77"/>
        <v>0.10000228881830253</v>
      </c>
      <c r="H431">
        <f t="shared" si="78"/>
        <v>1.6667048136383756E-3</v>
      </c>
      <c r="J431">
        <f t="shared" si="79"/>
        <v>4.1094832172061682E-2</v>
      </c>
      <c r="K431">
        <f t="shared" si="80"/>
        <v>2.465689930323701</v>
      </c>
      <c r="N431">
        <v>1.7618625424802301</v>
      </c>
      <c r="O431">
        <v>1.6070936279296899</v>
      </c>
      <c r="P431">
        <v>42.317001342773402</v>
      </c>
      <c r="S431">
        <f t="shared" si="81"/>
        <v>4.2286701500400259E-3</v>
      </c>
      <c r="T431">
        <f t="shared" si="82"/>
        <v>0.10000228881830253</v>
      </c>
      <c r="U431">
        <f t="shared" si="83"/>
        <v>1.6667048136383756E-3</v>
      </c>
      <c r="W431">
        <f t="shared" si="84"/>
        <v>4.2285733656788962E-2</v>
      </c>
      <c r="X431">
        <f t="shared" si="85"/>
        <v>2.5371440194073376</v>
      </c>
    </row>
    <row r="432" spans="1:24" x14ac:dyDescent="0.3">
      <c r="A432">
        <v>1.7660912126302699</v>
      </c>
      <c r="B432">
        <v>1.83154260253906</v>
      </c>
      <c r="C432">
        <v>42.416999816894503</v>
      </c>
      <c r="F432">
        <f t="shared" si="76"/>
        <v>4.2286701500398038E-3</v>
      </c>
      <c r="G432">
        <f t="shared" si="77"/>
        <v>9.9998474121100855E-2</v>
      </c>
      <c r="H432">
        <f t="shared" si="78"/>
        <v>1.666641235351681E-3</v>
      </c>
      <c r="J432">
        <f t="shared" si="79"/>
        <v>4.2287346754099168E-2</v>
      </c>
      <c r="K432">
        <f t="shared" si="80"/>
        <v>2.5372408052459501</v>
      </c>
      <c r="N432">
        <v>1.76597200334072</v>
      </c>
      <c r="O432">
        <v>1.6095933837890599</v>
      </c>
      <c r="P432">
        <v>42.416999816894503</v>
      </c>
      <c r="S432">
        <f t="shared" si="81"/>
        <v>4.1094608604899108E-3</v>
      </c>
      <c r="T432">
        <f t="shared" si="82"/>
        <v>9.9998474121100855E-2</v>
      </c>
      <c r="U432">
        <f t="shared" si="83"/>
        <v>1.666641235351681E-3</v>
      </c>
      <c r="W432">
        <f t="shared" si="84"/>
        <v>4.1095235668428723E-2</v>
      </c>
      <c r="X432">
        <f t="shared" si="85"/>
        <v>2.4657141401057232</v>
      </c>
    </row>
    <row r="433" spans="1:24" x14ac:dyDescent="0.3">
      <c r="A433">
        <v>1.77020067349076</v>
      </c>
      <c r="B433">
        <v>1.83422644042969</v>
      </c>
      <c r="C433">
        <v>42.516998291015597</v>
      </c>
      <c r="F433">
        <f t="shared" si="76"/>
        <v>4.1094608604901328E-3</v>
      </c>
      <c r="G433">
        <f t="shared" si="77"/>
        <v>9.999847412109375E-2</v>
      </c>
      <c r="H433">
        <f t="shared" si="78"/>
        <v>1.6666412353515624E-3</v>
      </c>
      <c r="J433">
        <f t="shared" si="79"/>
        <v>4.1095235668433865E-2</v>
      </c>
      <c r="K433">
        <f t="shared" si="80"/>
        <v>2.4657141401060323</v>
      </c>
      <c r="N433">
        <v>1.77020067349076</v>
      </c>
      <c r="O433">
        <v>1.6119493408203101</v>
      </c>
      <c r="P433">
        <v>42.516998291015597</v>
      </c>
      <c r="S433">
        <f t="shared" si="81"/>
        <v>4.2286701500400259E-3</v>
      </c>
      <c r="T433">
        <f t="shared" si="82"/>
        <v>9.999847412109375E-2</v>
      </c>
      <c r="U433">
        <f t="shared" si="83"/>
        <v>1.6666412353515624E-3</v>
      </c>
      <c r="W433">
        <f t="shared" si="84"/>
        <v>4.2287346754104393E-2</v>
      </c>
      <c r="X433">
        <f t="shared" si="85"/>
        <v>2.5372408052462636</v>
      </c>
    </row>
    <row r="434" spans="1:24" x14ac:dyDescent="0.3">
      <c r="A434">
        <v>1.7743698554113501</v>
      </c>
      <c r="B434">
        <v>1.8363638916015601</v>
      </c>
      <c r="C434">
        <v>42.617000579833999</v>
      </c>
      <c r="F434">
        <f t="shared" si="76"/>
        <v>4.1691819205900149E-3</v>
      </c>
      <c r="G434">
        <f t="shared" si="77"/>
        <v>0.10000228881840201</v>
      </c>
      <c r="H434">
        <f t="shared" si="78"/>
        <v>1.6667048136400334E-3</v>
      </c>
      <c r="J434">
        <f t="shared" si="79"/>
        <v>4.169086497771058E-2</v>
      </c>
      <c r="K434">
        <f t="shared" si="80"/>
        <v>2.5014518986626353</v>
      </c>
      <c r="N434">
        <v>1.77431025076658</v>
      </c>
      <c r="O434">
        <v>1.6147668457031299</v>
      </c>
      <c r="P434">
        <v>42.617000579833999</v>
      </c>
      <c r="S434">
        <f t="shared" si="81"/>
        <v>4.1095772758199534E-3</v>
      </c>
      <c r="T434">
        <f t="shared" si="82"/>
        <v>0.10000228881840201</v>
      </c>
      <c r="U434">
        <f t="shared" si="83"/>
        <v>1.6667048136400334E-3</v>
      </c>
      <c r="W434">
        <f t="shared" si="84"/>
        <v>4.1094832172118505E-2</v>
      </c>
      <c r="X434">
        <f t="shared" si="85"/>
        <v>2.4656899303271103</v>
      </c>
    </row>
    <row r="435" spans="1:24" x14ac:dyDescent="0.3">
      <c r="A435">
        <v>1.77847931627184</v>
      </c>
      <c r="B435">
        <v>1.83887463378906</v>
      </c>
      <c r="C435">
        <v>42.716999053955099</v>
      </c>
      <c r="F435">
        <f t="shared" si="76"/>
        <v>4.1094608604899108E-3</v>
      </c>
      <c r="G435">
        <f t="shared" si="77"/>
        <v>9.9998474121100855E-2</v>
      </c>
      <c r="H435">
        <f t="shared" si="78"/>
        <v>1.666641235351681E-3</v>
      </c>
      <c r="J435">
        <f t="shared" si="79"/>
        <v>4.1095235668428723E-2</v>
      </c>
      <c r="K435">
        <f t="shared" si="80"/>
        <v>2.4657141401057232</v>
      </c>
      <c r="N435">
        <v>1.7785985255613901</v>
      </c>
      <c r="O435">
        <v>1.6166411132812499</v>
      </c>
      <c r="P435">
        <v>42.716999053955099</v>
      </c>
      <c r="S435">
        <f t="shared" si="81"/>
        <v>4.2882747948100874E-3</v>
      </c>
      <c r="T435">
        <f t="shared" si="82"/>
        <v>9.9998474121100855E-2</v>
      </c>
      <c r="U435">
        <f t="shared" si="83"/>
        <v>1.666641235351681E-3</v>
      </c>
      <c r="W435">
        <f t="shared" si="84"/>
        <v>4.2883402296887758E-2</v>
      </c>
      <c r="X435">
        <f t="shared" si="85"/>
        <v>2.5730041378132653</v>
      </c>
    </row>
    <row r="436" spans="1:24" x14ac:dyDescent="0.3">
      <c r="A436">
        <v>1.78264849819243</v>
      </c>
      <c r="B436">
        <v>1.84133349609375</v>
      </c>
      <c r="C436">
        <v>42.817001342773402</v>
      </c>
      <c r="F436">
        <f t="shared" si="76"/>
        <v>4.1691819205900149E-3</v>
      </c>
      <c r="G436">
        <f t="shared" si="77"/>
        <v>0.10000228881830253</v>
      </c>
      <c r="H436">
        <f t="shared" si="78"/>
        <v>1.6667048136383756E-3</v>
      </c>
      <c r="J436">
        <f t="shared" si="79"/>
        <v>4.1690864977752054E-2</v>
      </c>
      <c r="K436">
        <f t="shared" si="80"/>
        <v>2.5014518986651231</v>
      </c>
      <c r="N436">
        <v>1.78264849819243</v>
      </c>
      <c r="O436">
        <v>1.6194367675781201</v>
      </c>
      <c r="P436">
        <v>42.817001342773402</v>
      </c>
      <c r="S436">
        <f t="shared" si="81"/>
        <v>4.0499726310398998E-3</v>
      </c>
      <c r="T436">
        <f t="shared" si="82"/>
        <v>0.10000228881830253</v>
      </c>
      <c r="U436">
        <f t="shared" si="83"/>
        <v>1.6667048136383756E-3</v>
      </c>
      <c r="W436">
        <f t="shared" si="84"/>
        <v>4.0498799366466789E-2</v>
      </c>
      <c r="X436">
        <f t="shared" si="85"/>
        <v>2.4299279619880076</v>
      </c>
    </row>
    <row r="437" spans="1:24" x14ac:dyDescent="0.3">
      <c r="A437">
        <v>1.7868175636977</v>
      </c>
      <c r="B437">
        <v>1.84349475097656</v>
      </c>
      <c r="C437">
        <v>42.916999816894503</v>
      </c>
      <c r="F437">
        <f t="shared" si="76"/>
        <v>4.1690655052699643E-3</v>
      </c>
      <c r="G437">
        <f t="shared" si="77"/>
        <v>9.9998474121100855E-2</v>
      </c>
      <c r="H437">
        <f t="shared" si="78"/>
        <v>1.666641235351681E-3</v>
      </c>
      <c r="J437">
        <f t="shared" si="79"/>
        <v>4.1691291211315019E-2</v>
      </c>
      <c r="K437">
        <f t="shared" si="80"/>
        <v>2.5014774726789009</v>
      </c>
      <c r="N437">
        <v>1.78687716834247</v>
      </c>
      <c r="O437">
        <v>1.6225810546874999</v>
      </c>
      <c r="P437">
        <v>42.916999816894503</v>
      </c>
      <c r="S437">
        <f t="shared" si="81"/>
        <v>4.2286701500400259E-3</v>
      </c>
      <c r="T437">
        <f t="shared" si="82"/>
        <v>9.9998474121100855E-2</v>
      </c>
      <c r="U437">
        <f t="shared" si="83"/>
        <v>1.666641235351681E-3</v>
      </c>
      <c r="W437">
        <f t="shared" si="84"/>
        <v>4.2287346754101389E-2</v>
      </c>
      <c r="X437">
        <f t="shared" si="85"/>
        <v>2.5372408052460833</v>
      </c>
    </row>
    <row r="438" spans="1:24" x14ac:dyDescent="0.3">
      <c r="A438">
        <v>1.7909271409735099</v>
      </c>
      <c r="B438">
        <v>1.84576623535156</v>
      </c>
      <c r="C438">
        <v>43.016998291015597</v>
      </c>
      <c r="F438">
        <f t="shared" si="76"/>
        <v>4.1095772758099613E-3</v>
      </c>
      <c r="G438">
        <f t="shared" si="77"/>
        <v>9.999847412109375E-2</v>
      </c>
      <c r="H438">
        <f t="shared" si="78"/>
        <v>1.6666412353515624E-3</v>
      </c>
      <c r="J438">
        <f t="shared" si="79"/>
        <v>4.1096399839395989E-2</v>
      </c>
      <c r="K438">
        <f t="shared" si="80"/>
        <v>2.4657839903637595</v>
      </c>
      <c r="N438">
        <v>1.7909866292029599</v>
      </c>
      <c r="O438">
        <v>1.62423120117188</v>
      </c>
      <c r="P438">
        <v>43.016998291015597</v>
      </c>
      <c r="S438">
        <f t="shared" si="81"/>
        <v>4.1094608604899108E-3</v>
      </c>
      <c r="T438">
        <f t="shared" si="82"/>
        <v>9.999847412109375E-2</v>
      </c>
      <c r="U438">
        <f t="shared" si="83"/>
        <v>1.6666412353515624E-3</v>
      </c>
      <c r="W438">
        <f t="shared" si="84"/>
        <v>4.1095235668431644E-2</v>
      </c>
      <c r="X438">
        <f t="shared" si="85"/>
        <v>2.4657141401058991</v>
      </c>
    </row>
    <row r="439" spans="1:24" x14ac:dyDescent="0.3">
      <c r="A439">
        <v>1.7950963228940999</v>
      </c>
      <c r="B439">
        <v>1.8480322265625</v>
      </c>
      <c r="C439">
        <v>43.117000579833999</v>
      </c>
      <c r="F439">
        <f t="shared" si="76"/>
        <v>4.1691819205900149E-3</v>
      </c>
      <c r="G439">
        <f t="shared" si="77"/>
        <v>0.10000228881840201</v>
      </c>
      <c r="H439">
        <f t="shared" si="78"/>
        <v>1.6667048136400334E-3</v>
      </c>
      <c r="J439">
        <f t="shared" si="79"/>
        <v>4.169086497771058E-2</v>
      </c>
      <c r="K439">
        <f t="shared" si="80"/>
        <v>2.5014518986626353</v>
      </c>
      <c r="N439">
        <v>1.79521541576833</v>
      </c>
      <c r="O439">
        <v>1.6272459716796901</v>
      </c>
      <c r="P439">
        <v>43.117000579833999</v>
      </c>
      <c r="S439">
        <f t="shared" si="81"/>
        <v>4.2287865653700685E-3</v>
      </c>
      <c r="T439">
        <f t="shared" si="82"/>
        <v>0.10000228881840201</v>
      </c>
      <c r="U439">
        <f t="shared" si="83"/>
        <v>1.6667048136400334E-3</v>
      </c>
      <c r="W439">
        <f t="shared" si="84"/>
        <v>4.2286897783402583E-2</v>
      </c>
      <c r="X439">
        <f t="shared" si="85"/>
        <v>2.5372138670041551</v>
      </c>
    </row>
    <row r="440" spans="1:24" x14ac:dyDescent="0.3">
      <c r="A440">
        <v>1.7992653883993599</v>
      </c>
      <c r="B440">
        <v>1.8504486083984399</v>
      </c>
      <c r="C440">
        <v>43.216999053955099</v>
      </c>
      <c r="F440">
        <f t="shared" si="76"/>
        <v>4.1690655052599723E-3</v>
      </c>
      <c r="G440">
        <f t="shared" si="77"/>
        <v>9.9998474121100855E-2</v>
      </c>
      <c r="H440">
        <f t="shared" si="78"/>
        <v>1.666641235351681E-3</v>
      </c>
      <c r="J440">
        <f t="shared" si="79"/>
        <v>4.1691291211215099E-2</v>
      </c>
      <c r="K440">
        <f t="shared" si="80"/>
        <v>2.5014774726729057</v>
      </c>
      <c r="N440">
        <v>1.7993248766288199</v>
      </c>
      <c r="O440">
        <v>1.6295515136718799</v>
      </c>
      <c r="P440">
        <v>43.216999053955099</v>
      </c>
      <c r="S440">
        <f t="shared" si="81"/>
        <v>4.1094608604899108E-3</v>
      </c>
      <c r="T440">
        <f t="shared" si="82"/>
        <v>9.9998474121100855E-2</v>
      </c>
      <c r="U440">
        <f t="shared" si="83"/>
        <v>1.666641235351681E-3</v>
      </c>
      <c r="W440">
        <f t="shared" si="84"/>
        <v>4.1095235668428723E-2</v>
      </c>
      <c r="X440">
        <f t="shared" si="85"/>
        <v>2.4657141401057232</v>
      </c>
    </row>
    <row r="441" spans="1:24" x14ac:dyDescent="0.3">
      <c r="A441">
        <v>1.8034344539046301</v>
      </c>
      <c r="B441">
        <v>1.85235424804688</v>
      </c>
      <c r="C441">
        <v>43.317001342773402</v>
      </c>
      <c r="F441">
        <f t="shared" si="76"/>
        <v>4.1690655052701864E-3</v>
      </c>
      <c r="G441">
        <f t="shared" si="77"/>
        <v>0.10000228881830253</v>
      </c>
      <c r="H441">
        <f t="shared" si="78"/>
        <v>1.6667048136383756E-3</v>
      </c>
      <c r="J441">
        <f t="shared" si="79"/>
        <v>4.1689700851198511E-2</v>
      </c>
      <c r="K441">
        <f t="shared" si="80"/>
        <v>2.5013820510719107</v>
      </c>
      <c r="N441">
        <v>1.8034939421340801</v>
      </c>
      <c r="O441">
        <v>1.6320179443359399</v>
      </c>
      <c r="P441">
        <v>43.317001342773402</v>
      </c>
      <c r="S441">
        <f t="shared" si="81"/>
        <v>4.1690655052601944E-3</v>
      </c>
      <c r="T441">
        <f t="shared" si="82"/>
        <v>0.10000228881830253</v>
      </c>
      <c r="U441">
        <f t="shared" si="83"/>
        <v>1.6667048136383756E-3</v>
      </c>
      <c r="W441">
        <f t="shared" si="84"/>
        <v>4.1689700851098591E-2</v>
      </c>
      <c r="X441">
        <f t="shared" si="85"/>
        <v>2.5013820510659155</v>
      </c>
    </row>
    <row r="442" spans="1:24" x14ac:dyDescent="0.3">
      <c r="A442">
        <v>1.8076036358252201</v>
      </c>
      <c r="B442">
        <v>1.85465600585938</v>
      </c>
      <c r="C442">
        <v>43.416999816894503</v>
      </c>
      <c r="F442">
        <f t="shared" si="76"/>
        <v>4.1691819205900149E-3</v>
      </c>
      <c r="G442">
        <f t="shared" si="77"/>
        <v>9.9998474121100855E-2</v>
      </c>
      <c r="H442">
        <f t="shared" si="78"/>
        <v>1.666641235351681E-3</v>
      </c>
      <c r="J442">
        <f t="shared" si="79"/>
        <v>4.1692455382279364E-2</v>
      </c>
      <c r="K442">
        <f t="shared" si="80"/>
        <v>2.5015473229367617</v>
      </c>
      <c r="N442">
        <v>1.8076036358252201</v>
      </c>
      <c r="O442">
        <v>1.6349239501953099</v>
      </c>
      <c r="P442">
        <v>43.416999816894503</v>
      </c>
      <c r="S442">
        <f t="shared" si="81"/>
        <v>4.1096936911400039E-3</v>
      </c>
      <c r="T442">
        <f t="shared" si="82"/>
        <v>9.9998474121100855E-2</v>
      </c>
      <c r="U442">
        <f t="shared" si="83"/>
        <v>1.666641235351681E-3</v>
      </c>
      <c r="W442">
        <f t="shared" si="84"/>
        <v>4.1097564010457339E-2</v>
      </c>
      <c r="X442">
        <f t="shared" si="85"/>
        <v>2.4658538406274402</v>
      </c>
    </row>
    <row r="443" spans="1:24" x14ac:dyDescent="0.3">
      <c r="A443">
        <v>1.81177258491516</v>
      </c>
      <c r="B443">
        <v>1.8564327392578099</v>
      </c>
      <c r="C443">
        <v>43.516998291015597</v>
      </c>
      <c r="F443">
        <f t="shared" si="76"/>
        <v>4.1689490899399217E-3</v>
      </c>
      <c r="G443">
        <f t="shared" si="77"/>
        <v>9.999847412109375E-2</v>
      </c>
      <c r="H443">
        <f t="shared" si="78"/>
        <v>1.6666412353515624E-3</v>
      </c>
      <c r="J443">
        <f t="shared" si="79"/>
        <v>4.1690127040253711E-2</v>
      </c>
      <c r="K443">
        <f t="shared" si="80"/>
        <v>2.5014076224152229</v>
      </c>
      <c r="N443">
        <v>1.8118321895599401</v>
      </c>
      <c r="O443">
        <v>1.6370722656250001</v>
      </c>
      <c r="P443">
        <v>43.516998291015597</v>
      </c>
      <c r="S443">
        <f t="shared" si="81"/>
        <v>4.2285537347199753E-3</v>
      </c>
      <c r="T443">
        <f t="shared" si="82"/>
        <v>9.999847412109375E-2</v>
      </c>
      <c r="U443">
        <f t="shared" si="83"/>
        <v>1.6666412353515624E-3</v>
      </c>
      <c r="W443">
        <f t="shared" si="84"/>
        <v>4.2286182583140049E-2</v>
      </c>
      <c r="X443">
        <f t="shared" si="85"/>
        <v>2.5371709549884032</v>
      </c>
    </row>
    <row r="444" spans="1:24" x14ac:dyDescent="0.3">
      <c r="A444">
        <v>1.81594165042043</v>
      </c>
      <c r="B444">
        <v>1.85868566894531</v>
      </c>
      <c r="C444">
        <v>43.617000579833999</v>
      </c>
      <c r="F444">
        <f t="shared" si="76"/>
        <v>4.1690655052699643E-3</v>
      </c>
      <c r="G444">
        <f t="shared" si="77"/>
        <v>0.10000228881840201</v>
      </c>
      <c r="H444">
        <f t="shared" si="78"/>
        <v>1.6667048136400334E-3</v>
      </c>
      <c r="J444">
        <f t="shared" si="79"/>
        <v>4.1689700851154823E-2</v>
      </c>
      <c r="K444">
        <f t="shared" si="80"/>
        <v>2.5013820510692892</v>
      </c>
      <c r="N444">
        <v>1.81594165042043</v>
      </c>
      <c r="O444">
        <v>1.6395329589843799</v>
      </c>
      <c r="P444">
        <v>43.617000579833999</v>
      </c>
      <c r="S444">
        <f t="shared" si="81"/>
        <v>4.1094608604899108E-3</v>
      </c>
      <c r="T444">
        <f t="shared" si="82"/>
        <v>0.10000228881840201</v>
      </c>
      <c r="U444">
        <f t="shared" si="83"/>
        <v>1.6667048136400334E-3</v>
      </c>
      <c r="W444">
        <f t="shared" si="84"/>
        <v>4.1093668045462821E-2</v>
      </c>
      <c r="X444">
        <f t="shared" si="85"/>
        <v>2.4656200827277694</v>
      </c>
    </row>
    <row r="445" spans="1:24" x14ac:dyDescent="0.3">
      <c r="A445">
        <v>1.82011083234102</v>
      </c>
      <c r="B445">
        <v>1.8609302978515601</v>
      </c>
      <c r="C445">
        <v>43.716999053955099</v>
      </c>
      <c r="F445">
        <f t="shared" si="76"/>
        <v>4.1691819205900149E-3</v>
      </c>
      <c r="G445">
        <f t="shared" si="77"/>
        <v>9.9998474121100855E-2</v>
      </c>
      <c r="H445">
        <f t="shared" si="78"/>
        <v>1.666641235351681E-3</v>
      </c>
      <c r="J445">
        <f t="shared" si="79"/>
        <v>4.1692455382279364E-2</v>
      </c>
      <c r="K445">
        <f t="shared" si="80"/>
        <v>2.5015473229367617</v>
      </c>
      <c r="N445">
        <v>1.8201704369857901</v>
      </c>
      <c r="O445">
        <v>1.6417510986328101</v>
      </c>
      <c r="P445">
        <v>43.716999053955099</v>
      </c>
      <c r="S445">
        <f t="shared" si="81"/>
        <v>4.2287865653600765E-3</v>
      </c>
      <c r="T445">
        <f t="shared" si="82"/>
        <v>9.9998474121100855E-2</v>
      </c>
      <c r="U445">
        <f t="shared" si="83"/>
        <v>1.666641235351681E-3</v>
      </c>
      <c r="W445">
        <f t="shared" si="84"/>
        <v>4.2288510925065734E-2</v>
      </c>
      <c r="X445">
        <f t="shared" si="85"/>
        <v>2.5373106555039437</v>
      </c>
    </row>
    <row r="446" spans="1:24" x14ac:dyDescent="0.3">
      <c r="A446">
        <v>1.82427989784628</v>
      </c>
      <c r="B446">
        <v>1.86289111328125</v>
      </c>
      <c r="C446">
        <v>43.817001342773402</v>
      </c>
      <c r="F446">
        <f t="shared" si="76"/>
        <v>4.1690655052599723E-3</v>
      </c>
      <c r="G446">
        <f t="shared" si="77"/>
        <v>0.10000228881830253</v>
      </c>
      <c r="H446">
        <f t="shared" si="78"/>
        <v>1.6667048136383756E-3</v>
      </c>
      <c r="J446">
        <f t="shared" si="79"/>
        <v>4.168970085109637E-2</v>
      </c>
      <c r="K446">
        <f t="shared" si="80"/>
        <v>2.5013820510657823</v>
      </c>
      <c r="N446">
        <v>1.82427989784628</v>
      </c>
      <c r="O446">
        <v>1.6445064697265599</v>
      </c>
      <c r="P446">
        <v>43.817001342773402</v>
      </c>
      <c r="S446">
        <f t="shared" si="81"/>
        <v>4.1094608604899108E-3</v>
      </c>
      <c r="T446">
        <f t="shared" si="82"/>
        <v>0.10000228881830253</v>
      </c>
      <c r="U446">
        <f t="shared" si="83"/>
        <v>1.6667048136383756E-3</v>
      </c>
      <c r="W446">
        <f t="shared" si="84"/>
        <v>4.1093668045503698E-2</v>
      </c>
      <c r="X446">
        <f t="shared" si="85"/>
        <v>2.4656200827302217</v>
      </c>
    </row>
    <row r="447" spans="1:24" x14ac:dyDescent="0.3">
      <c r="A447">
        <v>1.82850856799632</v>
      </c>
      <c r="B447">
        <v>1.86529748535156</v>
      </c>
      <c r="C447">
        <v>43.916999816894503</v>
      </c>
      <c r="F447">
        <f t="shared" si="76"/>
        <v>4.2286701500400259E-3</v>
      </c>
      <c r="G447">
        <f t="shared" si="77"/>
        <v>9.9998474121100855E-2</v>
      </c>
      <c r="H447">
        <f t="shared" si="78"/>
        <v>1.666641235351681E-3</v>
      </c>
      <c r="J447">
        <f t="shared" si="79"/>
        <v>4.2287346754101389E-2</v>
      </c>
      <c r="K447">
        <f t="shared" si="80"/>
        <v>2.5372408052460833</v>
      </c>
      <c r="N447">
        <v>1.8284489633515499</v>
      </c>
      <c r="O447">
        <v>1.64688366699219</v>
      </c>
      <c r="P447">
        <v>43.916999816894503</v>
      </c>
      <c r="S447">
        <f t="shared" si="81"/>
        <v>4.1690655052699643E-3</v>
      </c>
      <c r="T447">
        <f t="shared" si="82"/>
        <v>9.9998474121100855E-2</v>
      </c>
      <c r="U447">
        <f t="shared" si="83"/>
        <v>1.666641235351681E-3</v>
      </c>
      <c r="W447">
        <f t="shared" si="84"/>
        <v>4.1691291211315019E-2</v>
      </c>
      <c r="X447">
        <f t="shared" si="85"/>
        <v>2.5014774726789009</v>
      </c>
    </row>
    <row r="448" spans="1:24" x14ac:dyDescent="0.3">
      <c r="A448">
        <v>1.83261814527214</v>
      </c>
      <c r="B448">
        <v>1.86647705078125</v>
      </c>
      <c r="C448">
        <v>44.016998291015597</v>
      </c>
      <c r="F448">
        <f t="shared" si="76"/>
        <v>4.1095772758199534E-3</v>
      </c>
      <c r="G448">
        <f t="shared" si="77"/>
        <v>9.999847412109375E-2</v>
      </c>
      <c r="H448">
        <f t="shared" si="78"/>
        <v>1.6666412353515624E-3</v>
      </c>
      <c r="J448">
        <f t="shared" si="79"/>
        <v>4.1096399839495916E-2</v>
      </c>
      <c r="K448">
        <f t="shared" si="80"/>
        <v>2.4657839903697547</v>
      </c>
      <c r="N448">
        <v>1.83261814527214</v>
      </c>
      <c r="O448">
        <v>1.64868334960938</v>
      </c>
      <c r="P448">
        <v>44.016998291015597</v>
      </c>
      <c r="S448">
        <f t="shared" si="81"/>
        <v>4.1691819205900149E-3</v>
      </c>
      <c r="T448">
        <f t="shared" si="82"/>
        <v>9.999847412109375E-2</v>
      </c>
      <c r="U448">
        <f t="shared" si="83"/>
        <v>1.6666412353515624E-3</v>
      </c>
      <c r="W448">
        <f t="shared" si="84"/>
        <v>4.1692455382282327E-2</v>
      </c>
      <c r="X448">
        <f t="shared" si="85"/>
        <v>2.5015473229369398</v>
      </c>
    </row>
    <row r="449" spans="1:24" x14ac:dyDescent="0.3">
      <c r="A449">
        <v>1.83684681542218</v>
      </c>
      <c r="B449">
        <v>1.8684978027343799</v>
      </c>
      <c r="C449">
        <v>44.117000579833999</v>
      </c>
      <c r="F449">
        <f t="shared" si="76"/>
        <v>4.2286701500400259E-3</v>
      </c>
      <c r="G449">
        <f t="shared" si="77"/>
        <v>0.10000228881840201</v>
      </c>
      <c r="H449">
        <f t="shared" si="78"/>
        <v>1.6667048136400334E-3</v>
      </c>
      <c r="J449">
        <f t="shared" si="79"/>
        <v>4.2285733656746899E-2</v>
      </c>
      <c r="K449">
        <f t="shared" si="80"/>
        <v>2.5371440194048143</v>
      </c>
      <c r="N449">
        <v>1.8367872107773999</v>
      </c>
      <c r="O449">
        <v>1.6510668945312501</v>
      </c>
      <c r="P449">
        <v>44.117000579833999</v>
      </c>
      <c r="S449">
        <f t="shared" si="81"/>
        <v>4.1690655052599723E-3</v>
      </c>
      <c r="T449">
        <f t="shared" si="82"/>
        <v>0.10000228881840201</v>
      </c>
      <c r="U449">
        <f t="shared" si="83"/>
        <v>1.6667048136400334E-3</v>
      </c>
      <c r="W449">
        <f t="shared" si="84"/>
        <v>4.1689700851054903E-2</v>
      </c>
      <c r="X449">
        <f t="shared" si="85"/>
        <v>2.5013820510632945</v>
      </c>
    </row>
    <row r="450" spans="1:24" x14ac:dyDescent="0.3">
      <c r="A450">
        <v>1.8409562762826699</v>
      </c>
      <c r="B450">
        <v>1.8707802734375001</v>
      </c>
      <c r="C450">
        <v>44.216999053955099</v>
      </c>
      <c r="F450">
        <f t="shared" si="76"/>
        <v>4.1094608604899108E-3</v>
      </c>
      <c r="G450">
        <f t="shared" si="77"/>
        <v>9.9998474121100855E-2</v>
      </c>
      <c r="H450">
        <f t="shared" si="78"/>
        <v>1.666641235351681E-3</v>
      </c>
      <c r="J450">
        <f t="shared" si="79"/>
        <v>4.1095235668428723E-2</v>
      </c>
      <c r="K450">
        <f t="shared" si="80"/>
        <v>2.4657141401057232</v>
      </c>
      <c r="N450">
        <v>1.8409562762826699</v>
      </c>
      <c r="O450">
        <v>1.6531411132812499</v>
      </c>
      <c r="P450">
        <v>44.216999053955099</v>
      </c>
      <c r="S450">
        <f t="shared" si="81"/>
        <v>4.1690655052699643E-3</v>
      </c>
      <c r="T450">
        <f t="shared" si="82"/>
        <v>9.9998474121100855E-2</v>
      </c>
      <c r="U450">
        <f t="shared" si="83"/>
        <v>1.666641235351681E-3</v>
      </c>
      <c r="W450">
        <f t="shared" si="84"/>
        <v>4.1691291211315019E-2</v>
      </c>
      <c r="X450">
        <f t="shared" si="85"/>
        <v>2.5014774726789009</v>
      </c>
    </row>
    <row r="451" spans="1:24" x14ac:dyDescent="0.3">
      <c r="A451">
        <v>1.8451254582032599</v>
      </c>
      <c r="B451">
        <v>1.8723409423828099</v>
      </c>
      <c r="C451">
        <v>44.317001342773402</v>
      </c>
      <c r="F451">
        <f t="shared" si="76"/>
        <v>4.1691819205900149E-3</v>
      </c>
      <c r="G451">
        <f t="shared" si="77"/>
        <v>0.10000228881830253</v>
      </c>
      <c r="H451">
        <f t="shared" si="78"/>
        <v>1.6667048136383756E-3</v>
      </c>
      <c r="J451">
        <f t="shared" si="79"/>
        <v>4.1690864977752054E-2</v>
      </c>
      <c r="K451">
        <f t="shared" si="80"/>
        <v>2.5014518986651231</v>
      </c>
      <c r="N451">
        <v>1.84518506284803</v>
      </c>
      <c r="O451">
        <v>1.65631872558594</v>
      </c>
      <c r="P451">
        <v>44.317001342773402</v>
      </c>
      <c r="S451">
        <f t="shared" si="81"/>
        <v>4.2287865653600765E-3</v>
      </c>
      <c r="T451">
        <f t="shared" si="82"/>
        <v>0.10000228881830253</v>
      </c>
      <c r="U451">
        <f t="shared" si="83"/>
        <v>1.6667048136383756E-3</v>
      </c>
      <c r="W451">
        <f t="shared" si="84"/>
        <v>4.2286897783344726E-2</v>
      </c>
      <c r="X451">
        <f t="shared" si="85"/>
        <v>2.5372138670006836</v>
      </c>
    </row>
    <row r="452" spans="1:24" x14ac:dyDescent="0.3">
      <c r="A452">
        <v>1.8492945237085201</v>
      </c>
      <c r="B452">
        <v>1.8741942138671901</v>
      </c>
      <c r="C452">
        <v>44.416999816894503</v>
      </c>
      <c r="F452">
        <f t="shared" si="76"/>
        <v>4.1690655052601944E-3</v>
      </c>
      <c r="G452">
        <f t="shared" si="77"/>
        <v>9.9998474121100855E-2</v>
      </c>
      <c r="H452">
        <f t="shared" si="78"/>
        <v>1.666641235351681E-3</v>
      </c>
      <c r="J452">
        <f t="shared" si="79"/>
        <v>4.169129121121732E-2</v>
      </c>
      <c r="K452">
        <f t="shared" si="80"/>
        <v>2.5014774726730389</v>
      </c>
      <c r="N452">
        <v>1.8492945237085201</v>
      </c>
      <c r="O452">
        <v>1.65787097167969</v>
      </c>
      <c r="P452">
        <v>44.416999816894503</v>
      </c>
      <c r="S452">
        <f t="shared" si="81"/>
        <v>4.1094608604901328E-3</v>
      </c>
      <c r="T452">
        <f t="shared" si="82"/>
        <v>9.9998474121100855E-2</v>
      </c>
      <c r="U452">
        <f t="shared" si="83"/>
        <v>1.666641235351681E-3</v>
      </c>
      <c r="W452">
        <f t="shared" si="84"/>
        <v>4.1095235668430943E-2</v>
      </c>
      <c r="X452">
        <f t="shared" si="85"/>
        <v>2.4657141401058564</v>
      </c>
    </row>
    <row r="453" spans="1:24" x14ac:dyDescent="0.3">
      <c r="A453">
        <v>1.8535233102738899</v>
      </c>
      <c r="B453">
        <v>1.87557629394531</v>
      </c>
      <c r="C453">
        <v>44.516998291015597</v>
      </c>
      <c r="F453">
        <f t="shared" si="76"/>
        <v>4.2287865653698464E-3</v>
      </c>
      <c r="G453">
        <f t="shared" si="77"/>
        <v>9.999847412109375E-2</v>
      </c>
      <c r="H453">
        <f t="shared" si="78"/>
        <v>1.6666412353515624E-3</v>
      </c>
      <c r="J453">
        <f t="shared" si="79"/>
        <v>4.2288510925166438E-2</v>
      </c>
      <c r="K453">
        <f t="shared" si="80"/>
        <v>2.5373106555099865</v>
      </c>
      <c r="N453">
        <v>1.8534637056291099</v>
      </c>
      <c r="O453">
        <v>1.66037841796875</v>
      </c>
      <c r="P453">
        <v>44.516998291015597</v>
      </c>
      <c r="S453">
        <f t="shared" si="81"/>
        <v>4.1691819205897929E-3</v>
      </c>
      <c r="T453">
        <f t="shared" si="82"/>
        <v>9.999847412109375E-2</v>
      </c>
      <c r="U453">
        <f t="shared" si="83"/>
        <v>1.6666412353515624E-3</v>
      </c>
      <c r="W453">
        <f t="shared" si="84"/>
        <v>4.1692455382280107E-2</v>
      </c>
      <c r="X453">
        <f t="shared" si="85"/>
        <v>2.5015473229368066</v>
      </c>
    </row>
    <row r="454" spans="1:24" x14ac:dyDescent="0.3">
      <c r="A454">
        <v>1.8576327711343801</v>
      </c>
      <c r="B454">
        <v>1.8770258789062499</v>
      </c>
      <c r="C454">
        <v>44.617000579833999</v>
      </c>
      <c r="F454">
        <f t="shared" si="76"/>
        <v>4.1094608604901328E-3</v>
      </c>
      <c r="G454">
        <f t="shared" si="77"/>
        <v>0.10000228881840201</v>
      </c>
      <c r="H454">
        <f t="shared" si="78"/>
        <v>1.6667048136400334E-3</v>
      </c>
      <c r="J454">
        <f t="shared" si="79"/>
        <v>4.1093668045465041E-2</v>
      </c>
      <c r="K454">
        <f t="shared" si="80"/>
        <v>2.4656200827279027</v>
      </c>
      <c r="N454">
        <v>1.8576327711343801</v>
      </c>
      <c r="O454">
        <v>1.6627456054687499</v>
      </c>
      <c r="P454">
        <v>44.617000579833999</v>
      </c>
      <c r="S454">
        <f t="shared" si="81"/>
        <v>4.1690655052701864E-3</v>
      </c>
      <c r="T454">
        <f t="shared" si="82"/>
        <v>0.10000228881840201</v>
      </c>
      <c r="U454">
        <f t="shared" si="83"/>
        <v>1.6667048136400334E-3</v>
      </c>
      <c r="W454">
        <f t="shared" si="84"/>
        <v>4.1689700851157044E-2</v>
      </c>
      <c r="X454">
        <f t="shared" si="85"/>
        <v>2.5013820510694225</v>
      </c>
    </row>
    <row r="455" spans="1:24" x14ac:dyDescent="0.3">
      <c r="A455">
        <v>1.8618018366396401</v>
      </c>
      <c r="B455">
        <v>1.87837036132813</v>
      </c>
      <c r="C455">
        <v>44.716999053955099</v>
      </c>
      <c r="F455">
        <f t="shared" si="76"/>
        <v>4.1690655052599723E-3</v>
      </c>
      <c r="G455">
        <f t="shared" si="77"/>
        <v>9.9998474121100855E-2</v>
      </c>
      <c r="H455">
        <f t="shared" si="78"/>
        <v>1.666641235351681E-3</v>
      </c>
      <c r="J455">
        <f t="shared" si="79"/>
        <v>4.1691291211215099E-2</v>
      </c>
      <c r="K455">
        <f t="shared" si="80"/>
        <v>2.5014774726729057</v>
      </c>
      <c r="N455">
        <v>1.8618018366396401</v>
      </c>
      <c r="O455">
        <v>1.66499755859375</v>
      </c>
      <c r="P455">
        <v>44.716999053955099</v>
      </c>
      <c r="S455">
        <f t="shared" si="81"/>
        <v>4.1690655052599723E-3</v>
      </c>
      <c r="T455">
        <f t="shared" si="82"/>
        <v>9.9998474121100855E-2</v>
      </c>
      <c r="U455">
        <f t="shared" si="83"/>
        <v>1.666641235351681E-3</v>
      </c>
      <c r="W455">
        <f t="shared" si="84"/>
        <v>4.1691291211215099E-2</v>
      </c>
      <c r="X455">
        <f t="shared" si="85"/>
        <v>2.5014774726729057</v>
      </c>
    </row>
    <row r="456" spans="1:24" x14ac:dyDescent="0.3">
      <c r="A456">
        <v>1.86591141391546</v>
      </c>
      <c r="B456">
        <v>1.87983862304688</v>
      </c>
      <c r="C456">
        <v>44.817001342773402</v>
      </c>
      <c r="F456">
        <f t="shared" si="76"/>
        <v>4.1095772758199534E-3</v>
      </c>
      <c r="G456">
        <f t="shared" si="77"/>
        <v>0.10000228881830253</v>
      </c>
      <c r="H456">
        <f t="shared" si="78"/>
        <v>1.6667048136383756E-3</v>
      </c>
      <c r="J456">
        <f t="shared" si="79"/>
        <v>4.1094832172159382E-2</v>
      </c>
      <c r="K456">
        <f t="shared" si="80"/>
        <v>2.465689930329563</v>
      </c>
      <c r="N456">
        <v>1.8660306232050099</v>
      </c>
      <c r="O456">
        <v>1.6675230712890601</v>
      </c>
      <c r="P456">
        <v>44.817001342773402</v>
      </c>
      <c r="S456">
        <f t="shared" si="81"/>
        <v>4.2287865653698464E-3</v>
      </c>
      <c r="T456">
        <f t="shared" si="82"/>
        <v>0.10000228881830253</v>
      </c>
      <c r="U456">
        <f t="shared" si="83"/>
        <v>1.6667048136383756E-3</v>
      </c>
      <c r="W456">
        <f t="shared" si="84"/>
        <v>4.2286897783442426E-2</v>
      </c>
      <c r="X456">
        <f t="shared" si="85"/>
        <v>2.5372138670065452</v>
      </c>
    </row>
    <row r="457" spans="1:24" x14ac:dyDescent="0.3">
      <c r="A457">
        <v>1.8701400840655</v>
      </c>
      <c r="B457">
        <v>1.88155297851563</v>
      </c>
      <c r="C457">
        <v>44.916999816894503</v>
      </c>
      <c r="F457">
        <f t="shared" si="76"/>
        <v>4.2286701500400259E-3</v>
      </c>
      <c r="G457">
        <f t="shared" si="77"/>
        <v>9.9998474121100855E-2</v>
      </c>
      <c r="H457">
        <f t="shared" si="78"/>
        <v>1.666641235351681E-3</v>
      </c>
      <c r="J457">
        <f t="shared" si="79"/>
        <v>4.2287346754101389E-2</v>
      </c>
      <c r="K457">
        <f t="shared" si="80"/>
        <v>2.5372408052460833</v>
      </c>
      <c r="N457">
        <v>1.8701400840655</v>
      </c>
      <c r="O457">
        <v>1.6699472656250001</v>
      </c>
      <c r="P457">
        <v>44.916999816894503</v>
      </c>
      <c r="S457">
        <f t="shared" si="81"/>
        <v>4.1094608604901328E-3</v>
      </c>
      <c r="T457">
        <f t="shared" si="82"/>
        <v>9.9998474121100855E-2</v>
      </c>
      <c r="U457">
        <f t="shared" si="83"/>
        <v>1.666641235351681E-3</v>
      </c>
      <c r="W457">
        <f t="shared" si="84"/>
        <v>4.1095235668430943E-2</v>
      </c>
      <c r="X457">
        <f t="shared" si="85"/>
        <v>2.4657141401058564</v>
      </c>
    </row>
    <row r="458" spans="1:24" x14ac:dyDescent="0.3">
      <c r="A458">
        <v>1.8742495449259899</v>
      </c>
      <c r="B458">
        <v>1.88269140625</v>
      </c>
      <c r="C458">
        <v>45.016998291015597</v>
      </c>
      <c r="F458">
        <f t="shared" ref="F458:F521" si="86">A458-A457</f>
        <v>4.1094608604899108E-3</v>
      </c>
      <c r="G458">
        <f t="shared" ref="G458:G521" si="87">C458-C457</f>
        <v>9.999847412109375E-2</v>
      </c>
      <c r="H458">
        <f t="shared" ref="H458:H521" si="88">G458/60</f>
        <v>1.6666412353515624E-3</v>
      </c>
      <c r="J458">
        <f t="shared" ref="J458:J521" si="89">F458/G458</f>
        <v>4.1095235668431644E-2</v>
      </c>
      <c r="K458">
        <f t="shared" ref="K458:K521" si="90">F458/H458</f>
        <v>2.4657141401058991</v>
      </c>
      <c r="N458">
        <v>1.8743687542155401</v>
      </c>
      <c r="O458">
        <v>1.67221350097656</v>
      </c>
      <c r="P458">
        <v>45.016998291015597</v>
      </c>
      <c r="S458">
        <f t="shared" ref="S458:S521" si="91">N458-N457</f>
        <v>4.2286701500400259E-3</v>
      </c>
      <c r="T458">
        <f t="shared" ref="T458:T521" si="92">P458-P457</f>
        <v>9.999847412109375E-2</v>
      </c>
      <c r="U458">
        <f t="shared" ref="U458:U521" si="93">T458/60</f>
        <v>1.6666412353515624E-3</v>
      </c>
      <c r="W458">
        <f t="shared" ref="W458:W521" si="94">S458/T458</f>
        <v>4.2287346754104393E-2</v>
      </c>
      <c r="X458">
        <f t="shared" ref="X458:X521" si="95">S458/U458</f>
        <v>2.5372408052462636</v>
      </c>
    </row>
    <row r="459" spans="1:24" x14ac:dyDescent="0.3">
      <c r="A459">
        <v>1.87847833149135</v>
      </c>
      <c r="B459">
        <v>1.8835989990234401</v>
      </c>
      <c r="C459">
        <v>45.117000579833999</v>
      </c>
      <c r="F459">
        <f t="shared" si="86"/>
        <v>4.2287865653600765E-3</v>
      </c>
      <c r="G459">
        <f t="shared" si="87"/>
        <v>0.10000228881840201</v>
      </c>
      <c r="H459">
        <f t="shared" si="88"/>
        <v>1.6667048136400334E-3</v>
      </c>
      <c r="J459">
        <f t="shared" si="89"/>
        <v>4.2286897783302663E-2</v>
      </c>
      <c r="K459">
        <f t="shared" si="90"/>
        <v>2.5372138669981599</v>
      </c>
      <c r="N459">
        <v>1.87847833149135</v>
      </c>
      <c r="O459">
        <v>1.67455859375</v>
      </c>
      <c r="P459">
        <v>45.117000579833999</v>
      </c>
      <c r="S459">
        <f t="shared" si="91"/>
        <v>4.1095772758099613E-3</v>
      </c>
      <c r="T459">
        <f t="shared" si="92"/>
        <v>0.10000228881840201</v>
      </c>
      <c r="U459">
        <f t="shared" si="93"/>
        <v>1.6667048136400334E-3</v>
      </c>
      <c r="W459">
        <f t="shared" si="94"/>
        <v>4.1094832172018585E-2</v>
      </c>
      <c r="X459">
        <f t="shared" si="95"/>
        <v>2.4656899303211155</v>
      </c>
    </row>
    <row r="460" spans="1:24" x14ac:dyDescent="0.3">
      <c r="A460">
        <v>1.8825877923518399</v>
      </c>
      <c r="B460">
        <v>1.8848135986328101</v>
      </c>
      <c r="C460">
        <v>45.216999053955099</v>
      </c>
      <c r="F460">
        <f t="shared" si="86"/>
        <v>4.1094608604899108E-3</v>
      </c>
      <c r="G460">
        <f t="shared" si="87"/>
        <v>9.9998474121100855E-2</v>
      </c>
      <c r="H460">
        <f t="shared" si="88"/>
        <v>1.666641235351681E-3</v>
      </c>
      <c r="J460">
        <f t="shared" si="89"/>
        <v>4.1095235668428723E-2</v>
      </c>
      <c r="K460">
        <f t="shared" si="90"/>
        <v>2.4657141401057232</v>
      </c>
      <c r="N460">
        <v>1.88270688522607</v>
      </c>
      <c r="O460">
        <v>1.6762507324218701</v>
      </c>
      <c r="P460">
        <v>45.216999053955099</v>
      </c>
      <c r="S460">
        <f t="shared" si="91"/>
        <v>4.2285537347199753E-3</v>
      </c>
      <c r="T460">
        <f t="shared" si="92"/>
        <v>9.9998474121100855E-2</v>
      </c>
      <c r="U460">
        <f t="shared" si="93"/>
        <v>1.666641235351681E-3</v>
      </c>
      <c r="W460">
        <f t="shared" si="94"/>
        <v>4.2286182583137044E-2</v>
      </c>
      <c r="X460">
        <f t="shared" si="95"/>
        <v>2.5371709549882224</v>
      </c>
    </row>
    <row r="461" spans="1:24" x14ac:dyDescent="0.3">
      <c r="A461">
        <v>1.8867568578571099</v>
      </c>
      <c r="B461">
        <v>1.8856994628906201</v>
      </c>
      <c r="C461">
        <v>45.317001342773402</v>
      </c>
      <c r="F461">
        <f t="shared" si="86"/>
        <v>4.1690655052699643E-3</v>
      </c>
      <c r="G461">
        <f t="shared" si="87"/>
        <v>0.10000228881830253</v>
      </c>
      <c r="H461">
        <f t="shared" si="88"/>
        <v>1.6667048136383756E-3</v>
      </c>
      <c r="J461">
        <f t="shared" si="89"/>
        <v>4.168970085119629E-2</v>
      </c>
      <c r="K461">
        <f t="shared" si="90"/>
        <v>2.5013820510717775</v>
      </c>
      <c r="N461">
        <v>1.88681646250188</v>
      </c>
      <c r="O461">
        <v>1.6785489501953099</v>
      </c>
      <c r="P461">
        <v>45.317001342773402</v>
      </c>
      <c r="S461">
        <f t="shared" si="91"/>
        <v>4.1095772758099613E-3</v>
      </c>
      <c r="T461">
        <f t="shared" si="92"/>
        <v>0.10000228881830253</v>
      </c>
      <c r="U461">
        <f t="shared" si="93"/>
        <v>1.6667048136383756E-3</v>
      </c>
      <c r="W461">
        <f t="shared" si="94"/>
        <v>4.1094832172059462E-2</v>
      </c>
      <c r="X461">
        <f t="shared" si="95"/>
        <v>2.4656899303235678</v>
      </c>
    </row>
    <row r="462" spans="1:24" x14ac:dyDescent="0.3">
      <c r="A462">
        <v>1.8908665515482399</v>
      </c>
      <c r="B462">
        <v>1.8864448242187499</v>
      </c>
      <c r="C462">
        <v>45.416999816894503</v>
      </c>
      <c r="F462">
        <f t="shared" si="86"/>
        <v>4.1096936911300119E-3</v>
      </c>
      <c r="G462">
        <f t="shared" si="87"/>
        <v>9.9998474121100855E-2</v>
      </c>
      <c r="H462">
        <f t="shared" si="88"/>
        <v>1.666641235351681E-3</v>
      </c>
      <c r="J462">
        <f t="shared" si="89"/>
        <v>4.1097564010357412E-2</v>
      </c>
      <c r="K462">
        <f t="shared" si="90"/>
        <v>2.465853840621445</v>
      </c>
      <c r="N462">
        <v>1.89104513265193</v>
      </c>
      <c r="O462">
        <v>1.6810244140624999</v>
      </c>
      <c r="P462">
        <v>45.416999816894503</v>
      </c>
      <c r="S462">
        <f t="shared" si="91"/>
        <v>4.2286701500500179E-3</v>
      </c>
      <c r="T462">
        <f t="shared" si="92"/>
        <v>9.9998474121100855E-2</v>
      </c>
      <c r="U462">
        <f t="shared" si="93"/>
        <v>1.666641235351681E-3</v>
      </c>
      <c r="W462">
        <f t="shared" si="94"/>
        <v>4.2287346754201309E-2</v>
      </c>
      <c r="X462">
        <f t="shared" si="95"/>
        <v>2.5372408052520785</v>
      </c>
    </row>
    <row r="463" spans="1:24" x14ac:dyDescent="0.3">
      <c r="A463">
        <v>1.8950951052829601</v>
      </c>
      <c r="B463">
        <v>1.88756213378906</v>
      </c>
      <c r="C463">
        <v>45.516998291015597</v>
      </c>
      <c r="F463">
        <f t="shared" si="86"/>
        <v>4.2285537347201974E-3</v>
      </c>
      <c r="G463">
        <f t="shared" si="87"/>
        <v>9.999847412109375E-2</v>
      </c>
      <c r="H463">
        <f t="shared" si="88"/>
        <v>1.6666412353515624E-3</v>
      </c>
      <c r="J463">
        <f t="shared" si="89"/>
        <v>4.2286182583142269E-2</v>
      </c>
      <c r="K463">
        <f t="shared" si="90"/>
        <v>2.5371709549885364</v>
      </c>
      <c r="N463">
        <v>1.8951547099277399</v>
      </c>
      <c r="O463">
        <v>1.6830594482421899</v>
      </c>
      <c r="P463">
        <v>45.516998291015597</v>
      </c>
      <c r="S463">
        <f t="shared" si="91"/>
        <v>4.1095772758099613E-3</v>
      </c>
      <c r="T463">
        <f t="shared" si="92"/>
        <v>9.999847412109375E-2</v>
      </c>
      <c r="U463">
        <f t="shared" si="93"/>
        <v>1.6666412353515624E-3</v>
      </c>
      <c r="W463">
        <f t="shared" si="94"/>
        <v>4.1096399839395989E-2</v>
      </c>
      <c r="X463">
        <f t="shared" si="95"/>
        <v>2.4657839903637595</v>
      </c>
    </row>
    <row r="464" spans="1:24" x14ac:dyDescent="0.3">
      <c r="A464">
        <v>1.89920456614345</v>
      </c>
      <c r="B464">
        <v>1.88781640625</v>
      </c>
      <c r="C464">
        <v>45.617000579833999</v>
      </c>
      <c r="F464">
        <f t="shared" si="86"/>
        <v>4.1094608604899108E-3</v>
      </c>
      <c r="G464">
        <f t="shared" si="87"/>
        <v>0.10000228881840201</v>
      </c>
      <c r="H464">
        <f t="shared" si="88"/>
        <v>1.6667048136400334E-3</v>
      </c>
      <c r="J464">
        <f t="shared" si="89"/>
        <v>4.1093668045462821E-2</v>
      </c>
      <c r="K464">
        <f t="shared" si="90"/>
        <v>2.4656200827277694</v>
      </c>
      <c r="N464">
        <v>1.8993237754329999</v>
      </c>
      <c r="O464">
        <v>1.68521240234375</v>
      </c>
      <c r="P464">
        <v>45.617000579833999</v>
      </c>
      <c r="S464">
        <f t="shared" si="91"/>
        <v>4.1690655052599723E-3</v>
      </c>
      <c r="T464">
        <f t="shared" si="92"/>
        <v>0.10000228881840201</v>
      </c>
      <c r="U464">
        <f t="shared" si="93"/>
        <v>1.6667048136400334E-3</v>
      </c>
      <c r="W464">
        <f t="shared" si="94"/>
        <v>4.1689700851054903E-2</v>
      </c>
      <c r="X464">
        <f t="shared" si="95"/>
        <v>2.5013820510632945</v>
      </c>
    </row>
    <row r="465" spans="1:24" x14ac:dyDescent="0.3">
      <c r="A465">
        <v>1.9034333527088201</v>
      </c>
      <c r="B465">
        <v>1.8886383056640601</v>
      </c>
      <c r="C465">
        <v>45.716999053955099</v>
      </c>
      <c r="F465">
        <f t="shared" si="86"/>
        <v>4.2287865653700685E-3</v>
      </c>
      <c r="G465">
        <f t="shared" si="87"/>
        <v>9.9998474121100855E-2</v>
      </c>
      <c r="H465">
        <f t="shared" si="88"/>
        <v>1.666641235351681E-3</v>
      </c>
      <c r="J465">
        <f t="shared" si="89"/>
        <v>4.2288510925165654E-2</v>
      </c>
      <c r="K465">
        <f t="shared" si="90"/>
        <v>2.537310655509939</v>
      </c>
      <c r="N465">
        <v>1.9034333527088201</v>
      </c>
      <c r="O465">
        <v>1.68749084472656</v>
      </c>
      <c r="P465">
        <v>45.716999053955099</v>
      </c>
      <c r="S465">
        <f t="shared" si="91"/>
        <v>4.1095772758201754E-3</v>
      </c>
      <c r="T465">
        <f t="shared" si="92"/>
        <v>9.9998474121100855E-2</v>
      </c>
      <c r="U465">
        <f t="shared" si="93"/>
        <v>1.666641235351681E-3</v>
      </c>
      <c r="W465">
        <f t="shared" si="94"/>
        <v>4.1096399839495215E-2</v>
      </c>
      <c r="X465">
        <f t="shared" si="95"/>
        <v>2.4657839903697125</v>
      </c>
    </row>
    <row r="466" spans="1:24" x14ac:dyDescent="0.3">
      <c r="A466">
        <v>1.90754281356931</v>
      </c>
      <c r="B466">
        <v>1.88843249511719</v>
      </c>
      <c r="C466">
        <v>45.817001342773402</v>
      </c>
      <c r="F466">
        <f t="shared" si="86"/>
        <v>4.1094608604899108E-3</v>
      </c>
      <c r="G466">
        <f t="shared" si="87"/>
        <v>0.10000228881830253</v>
      </c>
      <c r="H466">
        <f t="shared" si="88"/>
        <v>1.6667048136383756E-3</v>
      </c>
      <c r="J466">
        <f t="shared" si="89"/>
        <v>4.1093668045503698E-2</v>
      </c>
      <c r="K466">
        <f t="shared" si="90"/>
        <v>2.4656200827302217</v>
      </c>
      <c r="N466">
        <v>1.9076620228588601</v>
      </c>
      <c r="O466">
        <v>1.68954382324219</v>
      </c>
      <c r="P466">
        <v>45.817001342773402</v>
      </c>
      <c r="S466">
        <f t="shared" si="91"/>
        <v>4.2286701500400259E-3</v>
      </c>
      <c r="T466">
        <f t="shared" si="92"/>
        <v>0.10000228881830253</v>
      </c>
      <c r="U466">
        <f t="shared" si="93"/>
        <v>1.6667048136383756E-3</v>
      </c>
      <c r="W466">
        <f t="shared" si="94"/>
        <v>4.2285733656788962E-2</v>
      </c>
      <c r="X466">
        <f t="shared" si="95"/>
        <v>2.5371440194073376</v>
      </c>
    </row>
    <row r="467" spans="1:24" x14ac:dyDescent="0.3">
      <c r="A467">
        <v>1.91177148371935</v>
      </c>
      <c r="B467">
        <v>1.8887552490234401</v>
      </c>
      <c r="C467">
        <v>45.916999816894503</v>
      </c>
      <c r="F467">
        <f t="shared" si="86"/>
        <v>4.2286701500400259E-3</v>
      </c>
      <c r="G467">
        <f t="shared" si="87"/>
        <v>9.9998474121100855E-2</v>
      </c>
      <c r="H467">
        <f t="shared" si="88"/>
        <v>1.666641235351681E-3</v>
      </c>
      <c r="J467">
        <f t="shared" si="89"/>
        <v>4.2287346754101389E-2</v>
      </c>
      <c r="K467">
        <f t="shared" si="90"/>
        <v>2.5372408052460833</v>
      </c>
      <c r="N467">
        <v>1.91177148371935</v>
      </c>
      <c r="O467">
        <v>1.69129455566406</v>
      </c>
      <c r="P467">
        <v>45.916999816894503</v>
      </c>
      <c r="S467">
        <f t="shared" si="91"/>
        <v>4.1094608604899108E-3</v>
      </c>
      <c r="T467">
        <f t="shared" si="92"/>
        <v>9.9998474121100855E-2</v>
      </c>
      <c r="U467">
        <f t="shared" si="93"/>
        <v>1.666641235351681E-3</v>
      </c>
      <c r="W467">
        <f t="shared" si="94"/>
        <v>4.1095235668428723E-2</v>
      </c>
      <c r="X467">
        <f t="shared" si="95"/>
        <v>2.4657141401057232</v>
      </c>
    </row>
    <row r="468" spans="1:24" x14ac:dyDescent="0.3">
      <c r="A468">
        <v>1.91588106099516</v>
      </c>
      <c r="B468">
        <v>1.88899694824219</v>
      </c>
      <c r="C468">
        <v>46.016998291015597</v>
      </c>
      <c r="F468">
        <f t="shared" si="86"/>
        <v>4.1095772758099613E-3</v>
      </c>
      <c r="G468">
        <f t="shared" si="87"/>
        <v>9.999847412109375E-2</v>
      </c>
      <c r="H468">
        <f t="shared" si="88"/>
        <v>1.6666412353515624E-3</v>
      </c>
      <c r="J468">
        <f t="shared" si="89"/>
        <v>4.1096399839395989E-2</v>
      </c>
      <c r="K468">
        <f t="shared" si="90"/>
        <v>2.4657839903637595</v>
      </c>
      <c r="N468">
        <v>1.91594066563994</v>
      </c>
      <c r="O468">
        <v>1.69368237304688</v>
      </c>
      <c r="P468">
        <v>46.016998291015597</v>
      </c>
      <c r="S468">
        <f t="shared" si="91"/>
        <v>4.1691819205900149E-3</v>
      </c>
      <c r="T468">
        <f t="shared" si="92"/>
        <v>9.999847412109375E-2</v>
      </c>
      <c r="U468">
        <f t="shared" si="93"/>
        <v>1.6666412353515624E-3</v>
      </c>
      <c r="W468">
        <f t="shared" si="94"/>
        <v>4.1692455382282327E-2</v>
      </c>
      <c r="X468">
        <f t="shared" si="95"/>
        <v>2.5015473229369398</v>
      </c>
    </row>
    <row r="469" spans="1:24" x14ac:dyDescent="0.3">
      <c r="A469">
        <v>1.9201097311452</v>
      </c>
      <c r="B469">
        <v>1.8887468261718701</v>
      </c>
      <c r="C469">
        <v>46.117000579833999</v>
      </c>
      <c r="F469">
        <f t="shared" si="86"/>
        <v>4.2286701500400259E-3</v>
      </c>
      <c r="G469">
        <f t="shared" si="87"/>
        <v>0.10000228881840201</v>
      </c>
      <c r="H469">
        <f t="shared" si="88"/>
        <v>1.6667048136400334E-3</v>
      </c>
      <c r="J469">
        <f t="shared" si="89"/>
        <v>4.2285733656746899E-2</v>
      </c>
      <c r="K469">
        <f t="shared" si="90"/>
        <v>2.5371440194048143</v>
      </c>
      <c r="N469">
        <v>1.9200501265004299</v>
      </c>
      <c r="O469">
        <v>1.6956678466796899</v>
      </c>
      <c r="P469">
        <v>46.117000579833999</v>
      </c>
      <c r="S469">
        <f t="shared" si="91"/>
        <v>4.1094608604899108E-3</v>
      </c>
      <c r="T469">
        <f t="shared" si="92"/>
        <v>0.10000228881840201</v>
      </c>
      <c r="U469">
        <f t="shared" si="93"/>
        <v>1.6667048136400334E-3</v>
      </c>
      <c r="W469">
        <f t="shared" si="94"/>
        <v>4.1093668045462821E-2</v>
      </c>
      <c r="X469">
        <f t="shared" si="95"/>
        <v>2.4656200827277694</v>
      </c>
    </row>
    <row r="470" spans="1:24" x14ac:dyDescent="0.3">
      <c r="A470">
        <v>1.92421930842102</v>
      </c>
      <c r="B470">
        <v>1.88865942382813</v>
      </c>
      <c r="C470">
        <v>46.216999053955099</v>
      </c>
      <c r="F470">
        <f t="shared" si="86"/>
        <v>4.1095772758199534E-3</v>
      </c>
      <c r="G470">
        <f t="shared" si="87"/>
        <v>9.9998474121100855E-2</v>
      </c>
      <c r="H470">
        <f t="shared" si="88"/>
        <v>1.666641235351681E-3</v>
      </c>
      <c r="J470">
        <f t="shared" si="89"/>
        <v>4.1096399839492995E-2</v>
      </c>
      <c r="K470">
        <f t="shared" si="90"/>
        <v>2.4657839903695793</v>
      </c>
      <c r="N470">
        <v>1.92427891306579</v>
      </c>
      <c r="O470">
        <v>1.6980693359375001</v>
      </c>
      <c r="P470">
        <v>46.216999053955099</v>
      </c>
      <c r="S470">
        <f t="shared" si="91"/>
        <v>4.2287865653600765E-3</v>
      </c>
      <c r="T470">
        <f t="shared" si="92"/>
        <v>9.9998474121100855E-2</v>
      </c>
      <c r="U470">
        <f t="shared" si="93"/>
        <v>1.666641235351681E-3</v>
      </c>
      <c r="W470">
        <f t="shared" si="94"/>
        <v>4.2288510925065734E-2</v>
      </c>
      <c r="X470">
        <f t="shared" si="95"/>
        <v>2.5373106555039437</v>
      </c>
    </row>
    <row r="471" spans="1:24" x14ac:dyDescent="0.3">
      <c r="A471">
        <v>1.92844797857106</v>
      </c>
      <c r="B471">
        <v>1.8880596923828099</v>
      </c>
      <c r="C471">
        <v>46.317001342773402</v>
      </c>
      <c r="F471">
        <f t="shared" si="86"/>
        <v>4.2286701500400259E-3</v>
      </c>
      <c r="G471">
        <f t="shared" si="87"/>
        <v>0.10000228881830253</v>
      </c>
      <c r="H471">
        <f t="shared" si="88"/>
        <v>1.6667048136383756E-3</v>
      </c>
      <c r="J471">
        <f t="shared" si="89"/>
        <v>4.2285733656788962E-2</v>
      </c>
      <c r="K471">
        <f t="shared" si="90"/>
        <v>2.5371440194073376</v>
      </c>
      <c r="N471">
        <v>1.92844797857106</v>
      </c>
      <c r="O471">
        <v>1.69972619628906</v>
      </c>
      <c r="P471">
        <v>46.317001342773402</v>
      </c>
      <c r="S471">
        <f t="shared" si="91"/>
        <v>4.1690655052699643E-3</v>
      </c>
      <c r="T471">
        <f t="shared" si="92"/>
        <v>0.10000228881830253</v>
      </c>
      <c r="U471">
        <f t="shared" si="93"/>
        <v>1.6667048136383756E-3</v>
      </c>
      <c r="W471">
        <f t="shared" si="94"/>
        <v>4.168970085119629E-2</v>
      </c>
      <c r="X471">
        <f t="shared" si="95"/>
        <v>2.5013820510717775</v>
      </c>
    </row>
    <row r="472" spans="1:24" x14ac:dyDescent="0.3">
      <c r="A472">
        <v>1.9325574394315499</v>
      </c>
      <c r="B472">
        <v>1.88699060058594</v>
      </c>
      <c r="C472">
        <v>46.416999816894503</v>
      </c>
      <c r="F472">
        <f t="shared" si="86"/>
        <v>4.1094608604899108E-3</v>
      </c>
      <c r="G472">
        <f t="shared" si="87"/>
        <v>9.9998474121100855E-2</v>
      </c>
      <c r="H472">
        <f t="shared" si="88"/>
        <v>1.666641235351681E-3</v>
      </c>
      <c r="J472">
        <f t="shared" si="89"/>
        <v>4.1095235668428723E-2</v>
      </c>
      <c r="K472">
        <f t="shared" si="90"/>
        <v>2.4657141401057232</v>
      </c>
      <c r="N472">
        <v>1.93261704407632</v>
      </c>
      <c r="O472">
        <v>1.70226879882813</v>
      </c>
      <c r="P472">
        <v>46.416999816894503</v>
      </c>
      <c r="S472">
        <f t="shared" si="91"/>
        <v>4.1690655052599723E-3</v>
      </c>
      <c r="T472">
        <f t="shared" si="92"/>
        <v>9.9998474121100855E-2</v>
      </c>
      <c r="U472">
        <f t="shared" si="93"/>
        <v>1.666641235351681E-3</v>
      </c>
      <c r="W472">
        <f t="shared" si="94"/>
        <v>4.1691291211215099E-2</v>
      </c>
      <c r="X472">
        <f t="shared" si="95"/>
        <v>2.5014774726729057</v>
      </c>
    </row>
    <row r="473" spans="1:24" x14ac:dyDescent="0.3">
      <c r="A473">
        <v>1.9367266213521399</v>
      </c>
      <c r="B473">
        <v>1.88634216308594</v>
      </c>
      <c r="C473">
        <v>46.516998291015597</v>
      </c>
      <c r="F473">
        <f t="shared" si="86"/>
        <v>4.1691819205900149E-3</v>
      </c>
      <c r="G473">
        <f t="shared" si="87"/>
        <v>9.999847412109375E-2</v>
      </c>
      <c r="H473">
        <f t="shared" si="88"/>
        <v>1.6666412353515624E-3</v>
      </c>
      <c r="J473">
        <f t="shared" si="89"/>
        <v>4.1692455382282327E-2</v>
      </c>
      <c r="K473">
        <f t="shared" si="90"/>
        <v>2.5015473229369398</v>
      </c>
      <c r="N473">
        <v>1.9367266213521399</v>
      </c>
      <c r="O473">
        <v>1.7038076171875001</v>
      </c>
      <c r="P473">
        <v>46.516998291015597</v>
      </c>
      <c r="S473">
        <f t="shared" si="91"/>
        <v>4.1095772758199534E-3</v>
      </c>
      <c r="T473">
        <f t="shared" si="92"/>
        <v>9.999847412109375E-2</v>
      </c>
      <c r="U473">
        <f t="shared" si="93"/>
        <v>1.6666412353515624E-3</v>
      </c>
      <c r="W473">
        <f t="shared" si="94"/>
        <v>4.1096399839495916E-2</v>
      </c>
      <c r="X473">
        <f t="shared" si="95"/>
        <v>2.4657839903697547</v>
      </c>
    </row>
    <row r="474" spans="1:24" x14ac:dyDescent="0.3">
      <c r="A474">
        <v>1.9408956868574001</v>
      </c>
      <c r="B474">
        <v>1.8848143310546901</v>
      </c>
      <c r="C474">
        <v>46.617000579833999</v>
      </c>
      <c r="F474">
        <f t="shared" si="86"/>
        <v>4.1690655052601944E-3</v>
      </c>
      <c r="G474">
        <f t="shared" si="87"/>
        <v>0.10000228881840201</v>
      </c>
      <c r="H474">
        <f t="shared" si="88"/>
        <v>1.6667048136400334E-3</v>
      </c>
      <c r="J474">
        <f t="shared" si="89"/>
        <v>4.1689700851057124E-2</v>
      </c>
      <c r="K474">
        <f t="shared" si="90"/>
        <v>2.5013820510634277</v>
      </c>
      <c r="N474">
        <v>1.9410147797316299</v>
      </c>
      <c r="O474">
        <v>1.7062518310546899</v>
      </c>
      <c r="P474">
        <v>46.617000579833999</v>
      </c>
      <c r="S474">
        <f t="shared" si="91"/>
        <v>4.2881583794900369E-3</v>
      </c>
      <c r="T474">
        <f t="shared" si="92"/>
        <v>0.10000228881840201</v>
      </c>
      <c r="U474">
        <f t="shared" si="93"/>
        <v>1.6667048136400334E-3</v>
      </c>
      <c r="W474">
        <f t="shared" si="94"/>
        <v>4.2880602335783218E-2</v>
      </c>
      <c r="X474">
        <f t="shared" si="95"/>
        <v>2.5728361401469932</v>
      </c>
    </row>
    <row r="475" spans="1:24" x14ac:dyDescent="0.3">
      <c r="A475">
        <v>1.9451243570074399</v>
      </c>
      <c r="B475">
        <v>1.8829509277343801</v>
      </c>
      <c r="C475">
        <v>46.716999053955099</v>
      </c>
      <c r="F475">
        <f t="shared" si="86"/>
        <v>4.2286701500398038E-3</v>
      </c>
      <c r="G475">
        <f t="shared" si="87"/>
        <v>9.9998474121100855E-2</v>
      </c>
      <c r="H475">
        <f t="shared" si="88"/>
        <v>1.666641235351681E-3</v>
      </c>
      <c r="J475">
        <f t="shared" si="89"/>
        <v>4.2287346754099168E-2</v>
      </c>
      <c r="K475">
        <f t="shared" si="90"/>
        <v>2.5372408052459501</v>
      </c>
      <c r="N475">
        <v>1.9450647523626701</v>
      </c>
      <c r="O475">
        <v>1.7081037597656299</v>
      </c>
      <c r="P475">
        <v>46.716999053955099</v>
      </c>
      <c r="S475">
        <f t="shared" si="91"/>
        <v>4.0499726310401218E-3</v>
      </c>
      <c r="T475">
        <f t="shared" si="92"/>
        <v>9.9998474121100855E-2</v>
      </c>
      <c r="U475">
        <f t="shared" si="93"/>
        <v>1.666641235351681E-3</v>
      </c>
      <c r="W475">
        <f t="shared" si="94"/>
        <v>4.0500344296608919E-2</v>
      </c>
      <c r="X475">
        <f t="shared" si="95"/>
        <v>2.4300206577965353</v>
      </c>
    </row>
    <row r="476" spans="1:24" x14ac:dyDescent="0.3">
      <c r="A476">
        <v>1.9492339342832601</v>
      </c>
      <c r="B476">
        <v>1.8807451171875</v>
      </c>
      <c r="C476">
        <v>46.817001342773402</v>
      </c>
      <c r="F476">
        <f t="shared" si="86"/>
        <v>4.1095772758201754E-3</v>
      </c>
      <c r="G476">
        <f t="shared" si="87"/>
        <v>0.10000228881830253</v>
      </c>
      <c r="H476">
        <f t="shared" si="88"/>
        <v>1.6667048136383756E-3</v>
      </c>
      <c r="J476">
        <f t="shared" si="89"/>
        <v>4.1094832172161602E-2</v>
      </c>
      <c r="K476">
        <f t="shared" si="90"/>
        <v>2.4656899303296962</v>
      </c>
      <c r="N476">
        <v>1.9492935389280299</v>
      </c>
      <c r="O476">
        <v>1.7103273925781299</v>
      </c>
      <c r="P476">
        <v>46.817001342773402</v>
      </c>
      <c r="S476">
        <f t="shared" si="91"/>
        <v>4.2287865653598544E-3</v>
      </c>
      <c r="T476">
        <f t="shared" si="92"/>
        <v>0.10000228881830253</v>
      </c>
      <c r="U476">
        <f t="shared" si="93"/>
        <v>1.6667048136383756E-3</v>
      </c>
      <c r="W476">
        <f t="shared" si="94"/>
        <v>4.2286897783342506E-2</v>
      </c>
      <c r="X476">
        <f t="shared" si="95"/>
        <v>2.5372138670005504</v>
      </c>
    </row>
    <row r="477" spans="1:24" x14ac:dyDescent="0.3">
      <c r="A477">
        <v>1.9534029997885201</v>
      </c>
      <c r="B477">
        <v>1.87785009765625</v>
      </c>
      <c r="C477">
        <v>46.916999816894503</v>
      </c>
      <c r="F477">
        <f t="shared" si="86"/>
        <v>4.1690655052599723E-3</v>
      </c>
      <c r="G477">
        <f t="shared" si="87"/>
        <v>9.9998474121100855E-2</v>
      </c>
      <c r="H477">
        <f t="shared" si="88"/>
        <v>1.666641235351681E-3</v>
      </c>
      <c r="J477">
        <f t="shared" si="89"/>
        <v>4.1691291211215099E-2</v>
      </c>
      <c r="K477">
        <f t="shared" si="90"/>
        <v>2.5014774726729057</v>
      </c>
      <c r="N477">
        <v>1.9534029997885201</v>
      </c>
      <c r="O477">
        <v>1.7116883544921899</v>
      </c>
      <c r="P477">
        <v>46.916999816894503</v>
      </c>
      <c r="S477">
        <f t="shared" si="91"/>
        <v>4.1094608604901328E-3</v>
      </c>
      <c r="T477">
        <f t="shared" si="92"/>
        <v>9.9998474121100855E-2</v>
      </c>
      <c r="U477">
        <f t="shared" si="93"/>
        <v>1.666641235351681E-3</v>
      </c>
      <c r="W477">
        <f t="shared" si="94"/>
        <v>4.1095235668430943E-2</v>
      </c>
      <c r="X477">
        <f t="shared" si="95"/>
        <v>2.4657141401058564</v>
      </c>
    </row>
    <row r="478" spans="1:24" x14ac:dyDescent="0.3">
      <c r="A478">
        <v>1.95757206529379</v>
      </c>
      <c r="B478">
        <v>1.8744672851562501</v>
      </c>
      <c r="C478">
        <v>47.016998291015597</v>
      </c>
      <c r="F478">
        <f t="shared" si="86"/>
        <v>4.1690655052699643E-3</v>
      </c>
      <c r="G478">
        <f t="shared" si="87"/>
        <v>9.999847412109375E-2</v>
      </c>
      <c r="H478">
        <f t="shared" si="88"/>
        <v>1.6666412353515624E-3</v>
      </c>
      <c r="J478">
        <f t="shared" si="89"/>
        <v>4.1691291211317982E-2</v>
      </c>
      <c r="K478">
        <f t="shared" si="90"/>
        <v>2.5014774726790789</v>
      </c>
      <c r="N478">
        <v>1.9576912745833399</v>
      </c>
      <c r="O478">
        <v>1.7140501708984399</v>
      </c>
      <c r="P478">
        <v>47.016998291015597</v>
      </c>
      <c r="S478">
        <f t="shared" si="91"/>
        <v>4.2882747948198574E-3</v>
      </c>
      <c r="T478">
        <f t="shared" si="92"/>
        <v>9.999847412109375E-2</v>
      </c>
      <c r="U478">
        <f t="shared" si="93"/>
        <v>1.6666412353515624E-3</v>
      </c>
      <c r="W478">
        <f t="shared" si="94"/>
        <v>4.2883402296988504E-2</v>
      </c>
      <c r="X478">
        <f t="shared" si="95"/>
        <v>2.5730041378193107</v>
      </c>
    </row>
    <row r="479" spans="1:24" x14ac:dyDescent="0.3">
      <c r="A479">
        <v>1.96174113079906</v>
      </c>
      <c r="B479">
        <v>1.8711845703125001</v>
      </c>
      <c r="C479">
        <v>47.117000579833999</v>
      </c>
      <c r="F479">
        <f t="shared" si="86"/>
        <v>4.1690655052699643E-3</v>
      </c>
      <c r="G479">
        <f t="shared" si="87"/>
        <v>0.10000228881840201</v>
      </c>
      <c r="H479">
        <f t="shared" si="88"/>
        <v>1.6667048136400334E-3</v>
      </c>
      <c r="J479">
        <f t="shared" si="89"/>
        <v>4.1689700851154823E-2</v>
      </c>
      <c r="K479">
        <f t="shared" si="90"/>
        <v>2.5013820510692892</v>
      </c>
      <c r="N479">
        <v>1.96180073544383</v>
      </c>
      <c r="O479">
        <v>1.71600915527344</v>
      </c>
      <c r="P479">
        <v>47.117000579833999</v>
      </c>
      <c r="S479">
        <f t="shared" si="91"/>
        <v>4.1094608604901328E-3</v>
      </c>
      <c r="T479">
        <f t="shared" si="92"/>
        <v>0.10000228881840201</v>
      </c>
      <c r="U479">
        <f t="shared" si="93"/>
        <v>1.6667048136400334E-3</v>
      </c>
      <c r="W479">
        <f t="shared" si="94"/>
        <v>4.1093668045465041E-2</v>
      </c>
      <c r="X479">
        <f t="shared" si="95"/>
        <v>2.4656200827279027</v>
      </c>
    </row>
    <row r="480" spans="1:24" x14ac:dyDescent="0.3">
      <c r="A480">
        <v>1.9659104291349601</v>
      </c>
      <c r="B480">
        <v>1.86728295898438</v>
      </c>
      <c r="C480">
        <v>47.216999053955099</v>
      </c>
      <c r="F480">
        <f t="shared" si="86"/>
        <v>4.1692983359000735E-3</v>
      </c>
      <c r="G480">
        <f t="shared" si="87"/>
        <v>9.9998474121100855E-2</v>
      </c>
      <c r="H480">
        <f t="shared" si="88"/>
        <v>1.666641235351681E-3</v>
      </c>
      <c r="J480">
        <f t="shared" si="89"/>
        <v>4.1693619553143789E-2</v>
      </c>
      <c r="K480">
        <f t="shared" si="90"/>
        <v>2.501617173188627</v>
      </c>
      <c r="N480">
        <v>1.9660294055938701</v>
      </c>
      <c r="O480">
        <v>1.717755859375</v>
      </c>
      <c r="P480">
        <v>47.216999053955099</v>
      </c>
      <c r="S480">
        <f t="shared" si="91"/>
        <v>4.2286701500400259E-3</v>
      </c>
      <c r="T480">
        <f t="shared" si="92"/>
        <v>9.9998474121100855E-2</v>
      </c>
      <c r="U480">
        <f t="shared" si="93"/>
        <v>1.666641235351681E-3</v>
      </c>
      <c r="W480">
        <f t="shared" si="94"/>
        <v>4.2287346754101389E-2</v>
      </c>
      <c r="X480">
        <f t="shared" si="95"/>
        <v>2.5372408052460833</v>
      </c>
    </row>
    <row r="481" spans="1:24" x14ac:dyDescent="0.3">
      <c r="A481">
        <v>1.97007949464023</v>
      </c>
      <c r="B481">
        <v>1.86244604492187</v>
      </c>
      <c r="C481">
        <v>47.317001342773402</v>
      </c>
      <c r="F481">
        <f t="shared" si="86"/>
        <v>4.1690655052699643E-3</v>
      </c>
      <c r="G481">
        <f t="shared" si="87"/>
        <v>0.10000228881830253</v>
      </c>
      <c r="H481">
        <f t="shared" si="88"/>
        <v>1.6667048136383756E-3</v>
      </c>
      <c r="J481">
        <f t="shared" si="89"/>
        <v>4.168970085119629E-2</v>
      </c>
      <c r="K481">
        <f t="shared" si="90"/>
        <v>2.5013820510717775</v>
      </c>
      <c r="N481">
        <v>1.97013886645436</v>
      </c>
      <c r="O481">
        <v>1.7198295898437499</v>
      </c>
      <c r="P481">
        <v>47.317001342773402</v>
      </c>
      <c r="S481">
        <f t="shared" si="91"/>
        <v>4.1094608604899108E-3</v>
      </c>
      <c r="T481">
        <f t="shared" si="92"/>
        <v>0.10000228881830253</v>
      </c>
      <c r="U481">
        <f t="shared" si="93"/>
        <v>1.6667048136383756E-3</v>
      </c>
      <c r="W481">
        <f t="shared" si="94"/>
        <v>4.1093668045503698E-2</v>
      </c>
      <c r="X481">
        <f t="shared" si="95"/>
        <v>2.4656200827302217</v>
      </c>
    </row>
    <row r="482" spans="1:24" x14ac:dyDescent="0.3">
      <c r="A482">
        <v>1.9742485601455</v>
      </c>
      <c r="B482">
        <v>1.85694604492188</v>
      </c>
      <c r="C482">
        <v>47.416999816894503</v>
      </c>
      <c r="F482">
        <f t="shared" si="86"/>
        <v>4.1690655052699643E-3</v>
      </c>
      <c r="G482">
        <f t="shared" si="87"/>
        <v>9.9998474121100855E-2</v>
      </c>
      <c r="H482">
        <f t="shared" si="88"/>
        <v>1.666641235351681E-3</v>
      </c>
      <c r="J482">
        <f t="shared" si="89"/>
        <v>4.1691291211315019E-2</v>
      </c>
      <c r="K482">
        <f t="shared" si="90"/>
        <v>2.5014774726789009</v>
      </c>
      <c r="N482">
        <v>1.9743675366044</v>
      </c>
      <c r="O482">
        <v>1.7219550781249999</v>
      </c>
      <c r="P482">
        <v>47.416999816894503</v>
      </c>
      <c r="S482">
        <f t="shared" si="91"/>
        <v>4.2286701500400259E-3</v>
      </c>
      <c r="T482">
        <f t="shared" si="92"/>
        <v>9.9998474121100855E-2</v>
      </c>
      <c r="U482">
        <f t="shared" si="93"/>
        <v>1.666641235351681E-3</v>
      </c>
      <c r="W482">
        <f t="shared" si="94"/>
        <v>4.2287346754101389E-2</v>
      </c>
      <c r="X482">
        <f t="shared" si="95"/>
        <v>2.5372408052460833</v>
      </c>
    </row>
    <row r="483" spans="1:24" x14ac:dyDescent="0.3">
      <c r="A483">
        <v>1.97841762565076</v>
      </c>
      <c r="B483">
        <v>1.85143432617188</v>
      </c>
      <c r="C483">
        <v>47.516998291015597</v>
      </c>
      <c r="F483">
        <f t="shared" si="86"/>
        <v>4.1690655052599723E-3</v>
      </c>
      <c r="G483">
        <f t="shared" si="87"/>
        <v>9.999847412109375E-2</v>
      </c>
      <c r="H483">
        <f t="shared" si="88"/>
        <v>1.6666412353515624E-3</v>
      </c>
      <c r="J483">
        <f t="shared" si="89"/>
        <v>4.1691291211218055E-2</v>
      </c>
      <c r="K483">
        <f t="shared" si="90"/>
        <v>2.5014774726730837</v>
      </c>
      <c r="N483">
        <v>1.97847723029554</v>
      </c>
      <c r="O483">
        <v>1.7236652832031201</v>
      </c>
      <c r="P483">
        <v>47.516998291015597</v>
      </c>
      <c r="S483">
        <f t="shared" si="91"/>
        <v>4.1096936911400039E-3</v>
      </c>
      <c r="T483">
        <f t="shared" si="92"/>
        <v>9.999847412109375E-2</v>
      </c>
      <c r="U483">
        <f t="shared" si="93"/>
        <v>1.6666412353515624E-3</v>
      </c>
      <c r="W483">
        <f t="shared" si="94"/>
        <v>4.1097564010460261E-2</v>
      </c>
      <c r="X483">
        <f t="shared" si="95"/>
        <v>2.4658538406276156</v>
      </c>
    </row>
    <row r="484" spans="1:24" x14ac:dyDescent="0.3">
      <c r="A484">
        <v>1.9825866911560299</v>
      </c>
      <c r="B484">
        <v>1.84444567871094</v>
      </c>
      <c r="C484">
        <v>47.617000579833999</v>
      </c>
      <c r="F484">
        <f t="shared" si="86"/>
        <v>4.1690655052699643E-3</v>
      </c>
      <c r="G484">
        <f t="shared" si="87"/>
        <v>0.10000228881840201</v>
      </c>
      <c r="H484">
        <f t="shared" si="88"/>
        <v>1.6667048136400334E-3</v>
      </c>
      <c r="J484">
        <f t="shared" si="89"/>
        <v>4.1689700851154823E-2</v>
      </c>
      <c r="K484">
        <f t="shared" si="90"/>
        <v>2.5013820510692892</v>
      </c>
      <c r="N484">
        <v>1.98264629580081</v>
      </c>
      <c r="O484">
        <v>1.7256569824218799</v>
      </c>
      <c r="P484">
        <v>47.617000579833999</v>
      </c>
      <c r="S484">
        <f t="shared" si="91"/>
        <v>4.1690655052699643E-3</v>
      </c>
      <c r="T484">
        <f t="shared" si="92"/>
        <v>0.10000228881840201</v>
      </c>
      <c r="U484">
        <f t="shared" si="93"/>
        <v>1.6667048136400334E-3</v>
      </c>
      <c r="W484">
        <f t="shared" si="94"/>
        <v>4.1689700851154823E-2</v>
      </c>
      <c r="X484">
        <f t="shared" si="95"/>
        <v>2.5013820510692892</v>
      </c>
    </row>
    <row r="485" spans="1:24" x14ac:dyDescent="0.3">
      <c r="A485">
        <v>1.9866961520165201</v>
      </c>
      <c r="B485">
        <v>1.83698010253906</v>
      </c>
      <c r="C485">
        <v>47.716999053955099</v>
      </c>
      <c r="F485">
        <f t="shared" si="86"/>
        <v>4.1094608604901328E-3</v>
      </c>
      <c r="G485">
        <f t="shared" si="87"/>
        <v>9.9998474121100855E-2</v>
      </c>
      <c r="H485">
        <f t="shared" si="88"/>
        <v>1.666641235351681E-3</v>
      </c>
      <c r="J485">
        <f t="shared" si="89"/>
        <v>4.1095235668430943E-2</v>
      </c>
      <c r="K485">
        <f t="shared" si="90"/>
        <v>2.4657141401058564</v>
      </c>
      <c r="N485">
        <v>1.9868153613060699</v>
      </c>
      <c r="O485">
        <v>1.72749755859375</v>
      </c>
      <c r="P485">
        <v>47.716999053955099</v>
      </c>
      <c r="S485">
        <f t="shared" si="91"/>
        <v>4.1690655052599723E-3</v>
      </c>
      <c r="T485">
        <f t="shared" si="92"/>
        <v>9.9998474121100855E-2</v>
      </c>
      <c r="U485">
        <f t="shared" si="93"/>
        <v>1.666641235351681E-3</v>
      </c>
      <c r="W485">
        <f t="shared" si="94"/>
        <v>4.1691291211215099E-2</v>
      </c>
      <c r="X485">
        <f t="shared" si="95"/>
        <v>2.5014774726729057</v>
      </c>
    </row>
    <row r="486" spans="1:24" x14ac:dyDescent="0.3">
      <c r="A486">
        <v>1.99092505499721</v>
      </c>
      <c r="B486">
        <v>1.8287637939453101</v>
      </c>
      <c r="C486">
        <v>47.817001342773402</v>
      </c>
      <c r="F486">
        <f t="shared" si="86"/>
        <v>4.228902980689897E-3</v>
      </c>
      <c r="G486">
        <f t="shared" si="87"/>
        <v>0.10000228881830253</v>
      </c>
      <c r="H486">
        <f t="shared" si="88"/>
        <v>1.6667048136383756E-3</v>
      </c>
      <c r="J486">
        <f t="shared" si="89"/>
        <v>4.228806190999819E-2</v>
      </c>
      <c r="K486">
        <f t="shared" si="90"/>
        <v>2.5372837145998912</v>
      </c>
      <c r="N486">
        <v>1.9909844268113399</v>
      </c>
      <c r="O486">
        <v>1.7294383544921901</v>
      </c>
      <c r="P486">
        <v>47.817001342773402</v>
      </c>
      <c r="S486">
        <f t="shared" si="91"/>
        <v>4.1690655052699643E-3</v>
      </c>
      <c r="T486">
        <f t="shared" si="92"/>
        <v>0.10000228881830253</v>
      </c>
      <c r="U486">
        <f t="shared" si="93"/>
        <v>1.6667048136383756E-3</v>
      </c>
      <c r="W486">
        <f t="shared" si="94"/>
        <v>4.168970085119629E-2</v>
      </c>
      <c r="X486">
        <f t="shared" si="95"/>
        <v>2.5013820510717775</v>
      </c>
    </row>
    <row r="487" spans="1:24" x14ac:dyDescent="0.3">
      <c r="A487">
        <v>1.9950941205024699</v>
      </c>
      <c r="B487">
        <v>1.81956896972656</v>
      </c>
      <c r="C487">
        <v>47.916999816894503</v>
      </c>
      <c r="F487">
        <f t="shared" si="86"/>
        <v>4.1690655052599723E-3</v>
      </c>
      <c r="G487">
        <f t="shared" si="87"/>
        <v>9.9998474121100855E-2</v>
      </c>
      <c r="H487">
        <f t="shared" si="88"/>
        <v>1.666641235351681E-3</v>
      </c>
      <c r="J487">
        <f t="shared" si="89"/>
        <v>4.1691291211215099E-2</v>
      </c>
      <c r="K487">
        <f t="shared" si="90"/>
        <v>2.5014774726729057</v>
      </c>
      <c r="N487">
        <v>1.9950941205024699</v>
      </c>
      <c r="O487">
        <v>1.7310421142578101</v>
      </c>
      <c r="P487">
        <v>47.916999816894503</v>
      </c>
      <c r="S487">
        <f t="shared" si="91"/>
        <v>4.1096936911300119E-3</v>
      </c>
      <c r="T487">
        <f t="shared" si="92"/>
        <v>9.9998474121100855E-2</v>
      </c>
      <c r="U487">
        <f t="shared" si="93"/>
        <v>1.666641235351681E-3</v>
      </c>
      <c r="W487">
        <f t="shared" si="94"/>
        <v>4.1097564010357412E-2</v>
      </c>
      <c r="X487">
        <f t="shared" si="95"/>
        <v>2.465853840621445</v>
      </c>
    </row>
    <row r="488" spans="1:24" x14ac:dyDescent="0.3">
      <c r="A488">
        <v>1.9993225578218701</v>
      </c>
      <c r="B488">
        <v>1.8089801025390599</v>
      </c>
      <c r="C488">
        <v>48.016998291015597</v>
      </c>
      <c r="F488">
        <f t="shared" si="86"/>
        <v>4.2284373194001468E-3</v>
      </c>
      <c r="G488">
        <f t="shared" si="87"/>
        <v>9.999847412109375E-2</v>
      </c>
      <c r="H488">
        <f t="shared" si="88"/>
        <v>1.6666412353515624E-3</v>
      </c>
      <c r="J488">
        <f t="shared" si="89"/>
        <v>4.2285018412177924E-2</v>
      </c>
      <c r="K488">
        <f t="shared" si="90"/>
        <v>2.5371011047306755</v>
      </c>
      <c r="N488">
        <v>1.9992631860077399</v>
      </c>
      <c r="O488">
        <v>1.7327403564453101</v>
      </c>
      <c r="P488">
        <v>48.016998291015597</v>
      </c>
      <c r="S488">
        <f t="shared" si="91"/>
        <v>4.1690655052699643E-3</v>
      </c>
      <c r="T488">
        <f t="shared" si="92"/>
        <v>9.999847412109375E-2</v>
      </c>
      <c r="U488">
        <f t="shared" si="93"/>
        <v>1.6666412353515624E-3</v>
      </c>
      <c r="W488">
        <f t="shared" si="94"/>
        <v>4.1691291211317982E-2</v>
      </c>
      <c r="X488">
        <f t="shared" si="95"/>
        <v>2.5014774726790789</v>
      </c>
    </row>
    <row r="489" spans="1:24" x14ac:dyDescent="0.3">
      <c r="A489">
        <v>2.0034322515129999</v>
      </c>
      <c r="B489">
        <v>1.7979993896484401</v>
      </c>
      <c r="C489">
        <v>48.117000579833999</v>
      </c>
      <c r="F489">
        <f t="shared" si="86"/>
        <v>4.1096936911297899E-3</v>
      </c>
      <c r="G489">
        <f t="shared" si="87"/>
        <v>0.10000228881840201</v>
      </c>
      <c r="H489">
        <f t="shared" si="88"/>
        <v>1.6667048136400334E-3</v>
      </c>
      <c r="J489">
        <f t="shared" si="89"/>
        <v>4.1095996298572128E-2</v>
      </c>
      <c r="K489">
        <f t="shared" si="90"/>
        <v>2.4657597779143279</v>
      </c>
      <c r="N489">
        <v>2.0033726468682298</v>
      </c>
      <c r="O489">
        <v>1.73471789550781</v>
      </c>
      <c r="P489">
        <v>48.117000579833999</v>
      </c>
      <c r="S489">
        <f t="shared" si="91"/>
        <v>4.1094608604899108E-3</v>
      </c>
      <c r="T489">
        <f t="shared" si="92"/>
        <v>0.10000228881840201</v>
      </c>
      <c r="U489">
        <f t="shared" si="93"/>
        <v>1.6667048136400334E-3</v>
      </c>
      <c r="W489">
        <f t="shared" si="94"/>
        <v>4.1093668045462821E-2</v>
      </c>
      <c r="X489">
        <f t="shared" si="95"/>
        <v>2.4656200827277694</v>
      </c>
    </row>
    <row r="490" spans="1:24" x14ac:dyDescent="0.3">
      <c r="A490">
        <v>2.0076609216630499</v>
      </c>
      <c r="B490">
        <v>1.7854589843749999</v>
      </c>
      <c r="C490">
        <v>48.216999053955099</v>
      </c>
      <c r="F490">
        <f t="shared" si="86"/>
        <v>4.2286701500500179E-3</v>
      </c>
      <c r="G490">
        <f t="shared" si="87"/>
        <v>9.9998474121100855E-2</v>
      </c>
      <c r="H490">
        <f t="shared" si="88"/>
        <v>1.666641235351681E-3</v>
      </c>
      <c r="J490">
        <f t="shared" si="89"/>
        <v>4.2287346754201309E-2</v>
      </c>
      <c r="K490">
        <f t="shared" si="90"/>
        <v>2.5372408052520785</v>
      </c>
      <c r="N490">
        <v>2.0075417123735</v>
      </c>
      <c r="O490">
        <v>1.73658239746094</v>
      </c>
      <c r="P490">
        <v>48.216999053955099</v>
      </c>
      <c r="S490">
        <f t="shared" si="91"/>
        <v>4.1690655052701864E-3</v>
      </c>
      <c r="T490">
        <f t="shared" si="92"/>
        <v>9.9998474121100855E-2</v>
      </c>
      <c r="U490">
        <f t="shared" si="93"/>
        <v>1.666641235351681E-3</v>
      </c>
      <c r="W490">
        <f t="shared" si="94"/>
        <v>4.169129121131724E-2</v>
      </c>
      <c r="X490">
        <f t="shared" si="95"/>
        <v>2.5014774726790341</v>
      </c>
    </row>
    <row r="491" spans="1:24" x14ac:dyDescent="0.3">
      <c r="A491">
        <v>2.0118299871683099</v>
      </c>
      <c r="B491">
        <v>1.7725750732421901</v>
      </c>
      <c r="C491">
        <v>48.317001342773402</v>
      </c>
      <c r="F491">
        <f t="shared" si="86"/>
        <v>4.1690655052599723E-3</v>
      </c>
      <c r="G491">
        <f t="shared" si="87"/>
        <v>0.10000228881830253</v>
      </c>
      <c r="H491">
        <f t="shared" si="88"/>
        <v>1.6667048136383756E-3</v>
      </c>
      <c r="J491">
        <f t="shared" si="89"/>
        <v>4.168970085109637E-2</v>
      </c>
      <c r="K491">
        <f t="shared" si="90"/>
        <v>2.5013820510657823</v>
      </c>
      <c r="N491">
        <v>2.01171077787876</v>
      </c>
      <c r="O491">
        <v>1.7387441406249999</v>
      </c>
      <c r="P491">
        <v>48.317001342773402</v>
      </c>
      <c r="S491">
        <f t="shared" si="91"/>
        <v>4.1690655052599723E-3</v>
      </c>
      <c r="T491">
        <f t="shared" si="92"/>
        <v>0.10000228881830253</v>
      </c>
      <c r="U491">
        <f t="shared" si="93"/>
        <v>1.6667048136383756E-3</v>
      </c>
      <c r="W491">
        <f t="shared" si="94"/>
        <v>4.168970085109637E-2</v>
      </c>
      <c r="X491">
        <f t="shared" si="95"/>
        <v>2.5013820510657823</v>
      </c>
    </row>
    <row r="492" spans="1:24" x14ac:dyDescent="0.3">
      <c r="A492">
        <v>2.01599905267358</v>
      </c>
      <c r="B492">
        <v>1.7591466064453101</v>
      </c>
      <c r="C492">
        <v>48.416999816894503</v>
      </c>
      <c r="F492">
        <f t="shared" si="86"/>
        <v>4.1690655052701864E-3</v>
      </c>
      <c r="G492">
        <f t="shared" si="87"/>
        <v>9.9998474121100855E-2</v>
      </c>
      <c r="H492">
        <f t="shared" si="88"/>
        <v>1.666641235351681E-3</v>
      </c>
      <c r="J492">
        <f t="shared" si="89"/>
        <v>4.169129121131724E-2</v>
      </c>
      <c r="K492">
        <f t="shared" si="90"/>
        <v>2.5014774726790341</v>
      </c>
      <c r="N492">
        <v>2.0158798433840301</v>
      </c>
      <c r="O492">
        <v>1.74043237304687</v>
      </c>
      <c r="P492">
        <v>48.416999816894503</v>
      </c>
      <c r="S492">
        <f t="shared" si="91"/>
        <v>4.1690655052701864E-3</v>
      </c>
      <c r="T492">
        <f t="shared" si="92"/>
        <v>9.9998474121100855E-2</v>
      </c>
      <c r="U492">
        <f t="shared" si="93"/>
        <v>1.666641235351681E-3</v>
      </c>
      <c r="W492">
        <f t="shared" si="94"/>
        <v>4.169129121131724E-2</v>
      </c>
      <c r="X492">
        <f t="shared" si="95"/>
        <v>2.5014774726790341</v>
      </c>
    </row>
    <row r="493" spans="1:24" x14ac:dyDescent="0.3">
      <c r="A493">
        <v>2.0201683510094899</v>
      </c>
      <c r="B493">
        <v>1.7452160644531201</v>
      </c>
      <c r="C493">
        <v>48.516998291015597</v>
      </c>
      <c r="F493">
        <f t="shared" si="86"/>
        <v>4.1692983359098434E-3</v>
      </c>
      <c r="G493">
        <f t="shared" si="87"/>
        <v>9.999847412109375E-2</v>
      </c>
      <c r="H493">
        <f t="shared" si="88"/>
        <v>1.6666412353515624E-3</v>
      </c>
      <c r="J493">
        <f t="shared" si="89"/>
        <v>4.1693619553244451E-2</v>
      </c>
      <c r="K493">
        <f t="shared" si="90"/>
        <v>2.501617173194667</v>
      </c>
      <c r="N493">
        <v>2.0199895370751602</v>
      </c>
      <c r="O493">
        <v>1.7422031250000001</v>
      </c>
      <c r="P493">
        <v>48.516998291015597</v>
      </c>
      <c r="S493">
        <f t="shared" si="91"/>
        <v>4.1096936911300119E-3</v>
      </c>
      <c r="T493">
        <f t="shared" si="92"/>
        <v>9.999847412109375E-2</v>
      </c>
      <c r="U493">
        <f t="shared" si="93"/>
        <v>1.6666412353515624E-3</v>
      </c>
      <c r="W493">
        <f t="shared" si="94"/>
        <v>4.1097564010360334E-2</v>
      </c>
      <c r="X493">
        <f t="shared" si="95"/>
        <v>2.4658538406216204</v>
      </c>
    </row>
    <row r="494" spans="1:24" x14ac:dyDescent="0.3">
      <c r="A494">
        <v>2.02439678832889</v>
      </c>
      <c r="B494">
        <v>1.73108288574219</v>
      </c>
      <c r="C494">
        <v>48.617000579833999</v>
      </c>
      <c r="F494">
        <f t="shared" si="86"/>
        <v>4.2284373194001468E-3</v>
      </c>
      <c r="G494">
        <f t="shared" si="87"/>
        <v>0.10000228881840201</v>
      </c>
      <c r="H494">
        <f t="shared" si="88"/>
        <v>1.6667048136400334E-3</v>
      </c>
      <c r="J494">
        <f t="shared" si="89"/>
        <v>4.2283405403637592E-2</v>
      </c>
      <c r="K494">
        <f t="shared" si="90"/>
        <v>2.5370043242182558</v>
      </c>
      <c r="N494">
        <v>2.0241586025804299</v>
      </c>
      <c r="O494">
        <v>1.7436993408203101</v>
      </c>
      <c r="P494">
        <v>48.617000579833999</v>
      </c>
      <c r="S494">
        <f t="shared" si="91"/>
        <v>4.1690655052697423E-3</v>
      </c>
      <c r="T494">
        <f t="shared" si="92"/>
        <v>0.10000228881840201</v>
      </c>
      <c r="U494">
        <f t="shared" si="93"/>
        <v>1.6667048136400334E-3</v>
      </c>
      <c r="W494">
        <f t="shared" si="94"/>
        <v>4.1689700851152603E-2</v>
      </c>
      <c r="X494">
        <f t="shared" si="95"/>
        <v>2.501382051069156</v>
      </c>
    </row>
    <row r="495" spans="1:24" x14ac:dyDescent="0.3">
      <c r="A495">
        <v>2.0285062491893799</v>
      </c>
      <c r="B495">
        <v>1.7175657958984401</v>
      </c>
      <c r="C495">
        <v>48.716999053955099</v>
      </c>
      <c r="F495">
        <f t="shared" si="86"/>
        <v>4.1094608604899108E-3</v>
      </c>
      <c r="G495">
        <f t="shared" si="87"/>
        <v>9.9998474121100855E-2</v>
      </c>
      <c r="H495">
        <f t="shared" si="88"/>
        <v>1.666641235351681E-3</v>
      </c>
      <c r="J495">
        <f t="shared" si="89"/>
        <v>4.1095235668428723E-2</v>
      </c>
      <c r="K495">
        <f t="shared" si="90"/>
        <v>2.4657141401057232</v>
      </c>
      <c r="N495">
        <v>2.0283276680856899</v>
      </c>
      <c r="O495">
        <v>1.74531579589844</v>
      </c>
      <c r="P495">
        <v>48.716999053955099</v>
      </c>
      <c r="S495">
        <f t="shared" si="91"/>
        <v>4.1690655052599723E-3</v>
      </c>
      <c r="T495">
        <f t="shared" si="92"/>
        <v>9.9998474121100855E-2</v>
      </c>
      <c r="U495">
        <f t="shared" si="93"/>
        <v>1.666641235351681E-3</v>
      </c>
      <c r="W495">
        <f t="shared" si="94"/>
        <v>4.1691291211215099E-2</v>
      </c>
      <c r="X495">
        <f t="shared" si="95"/>
        <v>2.5014774726729057</v>
      </c>
    </row>
    <row r="496" spans="1:24" x14ac:dyDescent="0.3">
      <c r="A496">
        <v>2.0327351521700598</v>
      </c>
      <c r="B496">
        <v>1.70470556640625</v>
      </c>
      <c r="C496">
        <v>48.817001342773402</v>
      </c>
      <c r="F496">
        <f t="shared" si="86"/>
        <v>4.228902980679905E-3</v>
      </c>
      <c r="G496">
        <f t="shared" si="87"/>
        <v>0.10000228881830253</v>
      </c>
      <c r="H496">
        <f t="shared" si="88"/>
        <v>1.6667048136383756E-3</v>
      </c>
      <c r="J496">
        <f t="shared" si="89"/>
        <v>4.228806190989827E-2</v>
      </c>
      <c r="K496">
        <f t="shared" si="90"/>
        <v>2.537283714593896</v>
      </c>
      <c r="N496">
        <v>2.0324969664216002</v>
      </c>
      <c r="O496">
        <v>1.7468344726562499</v>
      </c>
      <c r="P496">
        <v>48.817001342773402</v>
      </c>
      <c r="S496">
        <f t="shared" si="91"/>
        <v>4.1692983359102875E-3</v>
      </c>
      <c r="T496">
        <f t="shared" si="92"/>
        <v>0.10000228881830253</v>
      </c>
      <c r="U496">
        <f t="shared" si="93"/>
        <v>1.6667048136383756E-3</v>
      </c>
      <c r="W496">
        <f t="shared" si="94"/>
        <v>4.1692029104310038E-2</v>
      </c>
      <c r="X496">
        <f t="shared" si="95"/>
        <v>2.5015217462586024</v>
      </c>
    </row>
    <row r="497" spans="1:24" x14ac:dyDescent="0.3">
      <c r="A497">
        <v>2.0368443801999101</v>
      </c>
      <c r="B497">
        <v>1.69170361328125</v>
      </c>
      <c r="C497">
        <v>48.916999816894503</v>
      </c>
      <c r="F497">
        <f t="shared" si="86"/>
        <v>4.1092280298502537E-3</v>
      </c>
      <c r="G497">
        <f t="shared" si="87"/>
        <v>9.9998474121100855E-2</v>
      </c>
      <c r="H497">
        <f t="shared" si="88"/>
        <v>1.666641235351681E-3</v>
      </c>
      <c r="J497">
        <f t="shared" si="89"/>
        <v>4.1092907326504474E-2</v>
      </c>
      <c r="K497">
        <f t="shared" si="90"/>
        <v>2.4655744395902683</v>
      </c>
      <c r="N497">
        <v>2.0366660319268699</v>
      </c>
      <c r="O497">
        <v>1.7487277832031201</v>
      </c>
      <c r="P497">
        <v>48.916999816894503</v>
      </c>
      <c r="S497">
        <f t="shared" si="91"/>
        <v>4.1690655052697423E-3</v>
      </c>
      <c r="T497">
        <f t="shared" si="92"/>
        <v>9.9998474121100855E-2</v>
      </c>
      <c r="U497">
        <f t="shared" si="93"/>
        <v>1.666641235351681E-3</v>
      </c>
      <c r="W497">
        <f t="shared" si="94"/>
        <v>4.1691291211312799E-2</v>
      </c>
      <c r="X497">
        <f t="shared" si="95"/>
        <v>2.5014774726787676</v>
      </c>
    </row>
    <row r="498" spans="1:24" x14ac:dyDescent="0.3">
      <c r="A498">
        <v>2.04107328318059</v>
      </c>
      <c r="B498">
        <v>1.6799880371093701</v>
      </c>
      <c r="C498">
        <v>49.016998291015597</v>
      </c>
      <c r="F498">
        <f t="shared" si="86"/>
        <v>4.228902980679905E-3</v>
      </c>
      <c r="G498">
        <f t="shared" si="87"/>
        <v>9.999847412109375E-2</v>
      </c>
      <c r="H498">
        <f t="shared" si="88"/>
        <v>1.6666412353515624E-3</v>
      </c>
      <c r="J498">
        <f t="shared" si="89"/>
        <v>4.2289675096030863E-2</v>
      </c>
      <c r="K498">
        <f t="shared" si="90"/>
        <v>2.5373805057618517</v>
      </c>
      <c r="N498">
        <v>2.0408348646014902</v>
      </c>
      <c r="O498">
        <v>1.7505683593750001</v>
      </c>
      <c r="P498">
        <v>49.016998291015597</v>
      </c>
      <c r="S498">
        <f t="shared" si="91"/>
        <v>4.1688326746203153E-3</v>
      </c>
      <c r="T498">
        <f t="shared" si="92"/>
        <v>9.999847412109375E-2</v>
      </c>
      <c r="U498">
        <f t="shared" si="93"/>
        <v>1.6666412353515624E-3</v>
      </c>
      <c r="W498">
        <f t="shared" si="94"/>
        <v>4.1688962869293807E-2</v>
      </c>
      <c r="X498">
        <f t="shared" si="95"/>
        <v>2.5013377721576289</v>
      </c>
    </row>
    <row r="499" spans="1:24" x14ac:dyDescent="0.3">
      <c r="A499">
        <v>2.0451827440410901</v>
      </c>
      <c r="B499">
        <v>1.6685802001953101</v>
      </c>
      <c r="C499">
        <v>49.117000579833999</v>
      </c>
      <c r="F499">
        <f t="shared" si="86"/>
        <v>4.1094608605001248E-3</v>
      </c>
      <c r="G499">
        <f t="shared" si="87"/>
        <v>0.10000228881840201</v>
      </c>
      <c r="H499">
        <f t="shared" si="88"/>
        <v>1.6667048136400334E-3</v>
      </c>
      <c r="J499">
        <f t="shared" si="89"/>
        <v>4.1093668045564961E-2</v>
      </c>
      <c r="K499">
        <f t="shared" si="90"/>
        <v>2.4656200827338979</v>
      </c>
      <c r="N499">
        <v>2.04494455829263</v>
      </c>
      <c r="O499">
        <v>1.75200439453125</v>
      </c>
      <c r="P499">
        <v>49.117000579833999</v>
      </c>
      <c r="S499">
        <f t="shared" si="91"/>
        <v>4.1096936911397819E-3</v>
      </c>
      <c r="T499">
        <f t="shared" si="92"/>
        <v>0.10000228881840201</v>
      </c>
      <c r="U499">
        <f t="shared" si="93"/>
        <v>1.6667048136400334E-3</v>
      </c>
      <c r="W499">
        <f t="shared" si="94"/>
        <v>4.1095996298672048E-2</v>
      </c>
      <c r="X499">
        <f t="shared" si="95"/>
        <v>2.4657597779203231</v>
      </c>
    </row>
    <row r="500" spans="1:24" x14ac:dyDescent="0.3">
      <c r="A500">
        <v>2.04941164702177</v>
      </c>
      <c r="B500">
        <v>1.65788110351563</v>
      </c>
      <c r="C500">
        <v>49.216999053955099</v>
      </c>
      <c r="F500">
        <f t="shared" si="86"/>
        <v>4.228902980679905E-3</v>
      </c>
      <c r="G500">
        <f t="shared" si="87"/>
        <v>9.9998474121100855E-2</v>
      </c>
      <c r="H500">
        <f t="shared" si="88"/>
        <v>1.666641235351681E-3</v>
      </c>
      <c r="J500">
        <f t="shared" si="89"/>
        <v>4.2289675096027858E-2</v>
      </c>
      <c r="K500">
        <f t="shared" si="90"/>
        <v>2.5373805057616714</v>
      </c>
      <c r="N500">
        <v>2.0491138566285398</v>
      </c>
      <c r="O500">
        <v>1.75400402832031</v>
      </c>
      <c r="P500">
        <v>49.216999053955099</v>
      </c>
      <c r="S500">
        <f t="shared" si="91"/>
        <v>4.1692983359098434E-3</v>
      </c>
      <c r="T500">
        <f t="shared" si="92"/>
        <v>9.9998474121100855E-2</v>
      </c>
      <c r="U500">
        <f t="shared" si="93"/>
        <v>1.666641235351681E-3</v>
      </c>
      <c r="W500">
        <f t="shared" si="94"/>
        <v>4.1693619553241489E-2</v>
      </c>
      <c r="X500">
        <f t="shared" si="95"/>
        <v>2.501617173194489</v>
      </c>
    </row>
    <row r="501" spans="1:24" x14ac:dyDescent="0.3">
      <c r="A501">
        <v>2.0535208750516198</v>
      </c>
      <c r="B501">
        <v>1.6474465332031201</v>
      </c>
      <c r="C501">
        <v>49.317001342773402</v>
      </c>
      <c r="F501">
        <f t="shared" si="86"/>
        <v>4.1092280298498096E-3</v>
      </c>
      <c r="G501">
        <f t="shared" si="87"/>
        <v>0.10000228881830253</v>
      </c>
      <c r="H501">
        <f t="shared" si="88"/>
        <v>1.6667048136383756E-3</v>
      </c>
      <c r="J501">
        <f t="shared" si="89"/>
        <v>4.109133979239217E-2</v>
      </c>
      <c r="K501">
        <f t="shared" si="90"/>
        <v>2.46548038754353</v>
      </c>
      <c r="N501">
        <v>2.05334229394794</v>
      </c>
      <c r="O501">
        <v>1.75523291015625</v>
      </c>
      <c r="P501">
        <v>49.317001342773402</v>
      </c>
      <c r="S501">
        <f t="shared" si="91"/>
        <v>4.2284373194001468E-3</v>
      </c>
      <c r="T501">
        <f t="shared" si="92"/>
        <v>0.10000228881830253</v>
      </c>
      <c r="U501">
        <f t="shared" si="93"/>
        <v>1.6667048136383756E-3</v>
      </c>
      <c r="W501">
        <f t="shared" si="94"/>
        <v>4.2283405403679655E-2</v>
      </c>
      <c r="X501">
        <f t="shared" si="95"/>
        <v>2.5370043242207792</v>
      </c>
    </row>
    <row r="502" spans="1:24" x14ac:dyDescent="0.3">
      <c r="A502">
        <v>2.0577497780323002</v>
      </c>
      <c r="B502">
        <v>1.63735400390625</v>
      </c>
      <c r="C502">
        <v>49.416999816894503</v>
      </c>
      <c r="F502">
        <f t="shared" si="86"/>
        <v>4.2289029806803491E-3</v>
      </c>
      <c r="G502">
        <f t="shared" si="87"/>
        <v>9.9998474121100855E-2</v>
      </c>
      <c r="H502">
        <f t="shared" si="88"/>
        <v>1.666641235351681E-3</v>
      </c>
      <c r="J502">
        <f t="shared" si="89"/>
        <v>4.2289675096032299E-2</v>
      </c>
      <c r="K502">
        <f t="shared" si="90"/>
        <v>2.5373805057619379</v>
      </c>
      <c r="N502">
        <v>2.05745198763907</v>
      </c>
      <c r="O502">
        <v>1.7564934082031201</v>
      </c>
      <c r="P502">
        <v>49.416999816894503</v>
      </c>
      <c r="S502">
        <f t="shared" si="91"/>
        <v>4.1096936911300119E-3</v>
      </c>
      <c r="T502">
        <f t="shared" si="92"/>
        <v>9.9998474121100855E-2</v>
      </c>
      <c r="U502">
        <f t="shared" si="93"/>
        <v>1.666641235351681E-3</v>
      </c>
      <c r="W502">
        <f t="shared" si="94"/>
        <v>4.1097564010357412E-2</v>
      </c>
      <c r="X502">
        <f t="shared" si="95"/>
        <v>2.465853840621445</v>
      </c>
    </row>
    <row r="503" spans="1:24" x14ac:dyDescent="0.3">
      <c r="A503">
        <v>2.0617998670786601</v>
      </c>
      <c r="B503">
        <v>1.62787744140625</v>
      </c>
      <c r="C503">
        <v>49.516998291015597</v>
      </c>
      <c r="F503">
        <f t="shared" si="86"/>
        <v>4.0500890463599504E-3</v>
      </c>
      <c r="G503">
        <f t="shared" si="87"/>
        <v>9.999847412109375E-2</v>
      </c>
      <c r="H503">
        <f t="shared" si="88"/>
        <v>1.6666412353515624E-3</v>
      </c>
      <c r="J503">
        <f t="shared" si="89"/>
        <v>4.0501508467573923E-2</v>
      </c>
      <c r="K503">
        <f t="shared" si="90"/>
        <v>2.4300905080544357</v>
      </c>
      <c r="N503">
        <v>2.0616806577891098</v>
      </c>
      <c r="O503">
        <v>1.7583535156250001</v>
      </c>
      <c r="P503">
        <v>49.516998291015597</v>
      </c>
      <c r="S503">
        <f t="shared" si="91"/>
        <v>4.2286701500398038E-3</v>
      </c>
      <c r="T503">
        <f t="shared" si="92"/>
        <v>9.999847412109375E-2</v>
      </c>
      <c r="U503">
        <f t="shared" si="93"/>
        <v>1.6666412353515624E-3</v>
      </c>
      <c r="W503">
        <f t="shared" si="94"/>
        <v>4.2287346754102173E-2</v>
      </c>
      <c r="X503">
        <f t="shared" si="95"/>
        <v>2.5372408052461304</v>
      </c>
    </row>
    <row r="504" spans="1:24" x14ac:dyDescent="0.3">
      <c r="A504">
        <v>2.0660283043980598</v>
      </c>
      <c r="B504">
        <v>1.61919897460938</v>
      </c>
      <c r="C504">
        <v>49.617000579833999</v>
      </c>
      <c r="F504">
        <f t="shared" si="86"/>
        <v>4.2284373193997027E-3</v>
      </c>
      <c r="G504">
        <f t="shared" si="87"/>
        <v>0.10000228881840201</v>
      </c>
      <c r="H504">
        <f t="shared" si="88"/>
        <v>1.6667048136400334E-3</v>
      </c>
      <c r="J504">
        <f t="shared" si="89"/>
        <v>4.2283405403633151E-2</v>
      </c>
      <c r="K504">
        <f t="shared" si="90"/>
        <v>2.5370043242179894</v>
      </c>
      <c r="N504">
        <v>2.0658494904637301</v>
      </c>
      <c r="O504">
        <v>1.7599094238281201</v>
      </c>
      <c r="P504">
        <v>49.617000579833999</v>
      </c>
      <c r="S504">
        <f t="shared" si="91"/>
        <v>4.1688326746203153E-3</v>
      </c>
      <c r="T504">
        <f t="shared" si="92"/>
        <v>0.10000228881840201</v>
      </c>
      <c r="U504">
        <f t="shared" si="93"/>
        <v>1.6667048136400334E-3</v>
      </c>
      <c r="W504">
        <f t="shared" si="94"/>
        <v>4.1687372597947817E-2</v>
      </c>
      <c r="X504">
        <f t="shared" si="95"/>
        <v>2.5012423558768693</v>
      </c>
    </row>
    <row r="505" spans="1:24" x14ac:dyDescent="0.3">
      <c r="A505">
        <v>2.0701377652585502</v>
      </c>
      <c r="B505">
        <v>1.61108227539063</v>
      </c>
      <c r="C505">
        <v>49.716999053955099</v>
      </c>
      <c r="F505">
        <f t="shared" si="86"/>
        <v>4.1094608604903549E-3</v>
      </c>
      <c r="G505">
        <f t="shared" si="87"/>
        <v>9.9998474121100855E-2</v>
      </c>
      <c r="H505">
        <f t="shared" si="88"/>
        <v>1.666641235351681E-3</v>
      </c>
      <c r="J505">
        <f t="shared" si="89"/>
        <v>4.1095235668433164E-2</v>
      </c>
      <c r="K505">
        <f t="shared" si="90"/>
        <v>2.4657141401059897</v>
      </c>
      <c r="N505">
        <v>2.07001878879964</v>
      </c>
      <c r="O505">
        <v>1.76177575683594</v>
      </c>
      <c r="P505">
        <v>49.716999053955099</v>
      </c>
      <c r="S505">
        <f t="shared" si="91"/>
        <v>4.1692983359098434E-3</v>
      </c>
      <c r="T505">
        <f t="shared" si="92"/>
        <v>9.9998474121100855E-2</v>
      </c>
      <c r="U505">
        <f t="shared" si="93"/>
        <v>1.666641235351681E-3</v>
      </c>
      <c r="W505">
        <f t="shared" si="94"/>
        <v>4.1693619553241489E-2</v>
      </c>
      <c r="X505">
        <f t="shared" si="95"/>
        <v>2.501617173194489</v>
      </c>
    </row>
    <row r="506" spans="1:24" x14ac:dyDescent="0.3">
      <c r="A506">
        <v>2.0743666682392399</v>
      </c>
      <c r="B506">
        <v>1.6035361328125</v>
      </c>
      <c r="C506">
        <v>49.817001342773402</v>
      </c>
      <c r="F506">
        <f t="shared" si="86"/>
        <v>4.228902980689675E-3</v>
      </c>
      <c r="G506">
        <f t="shared" si="87"/>
        <v>0.10000228881830253</v>
      </c>
      <c r="H506">
        <f t="shared" si="88"/>
        <v>1.6667048136383756E-3</v>
      </c>
      <c r="J506">
        <f t="shared" si="89"/>
        <v>4.2288061909995969E-2</v>
      </c>
      <c r="K506">
        <f t="shared" si="90"/>
        <v>2.537283714599758</v>
      </c>
      <c r="N506">
        <v>2.0741284824907802</v>
      </c>
      <c r="O506">
        <v>1.76313537597656</v>
      </c>
      <c r="P506">
        <v>49.817001342773402</v>
      </c>
      <c r="S506">
        <f t="shared" si="91"/>
        <v>4.109693691140226E-3</v>
      </c>
      <c r="T506">
        <f t="shared" si="92"/>
        <v>0.10000228881830253</v>
      </c>
      <c r="U506">
        <f t="shared" si="93"/>
        <v>1.6667048136383756E-3</v>
      </c>
      <c r="W506">
        <f t="shared" si="94"/>
        <v>4.1095996298717366E-2</v>
      </c>
      <c r="X506">
        <f t="shared" si="95"/>
        <v>2.4657597779230418</v>
      </c>
    </row>
    <row r="507" spans="1:24" x14ac:dyDescent="0.3">
      <c r="A507">
        <v>2.0784758962690799</v>
      </c>
      <c r="B507">
        <v>1.59615087890625</v>
      </c>
      <c r="C507">
        <v>49.916999816894503</v>
      </c>
      <c r="F507">
        <f t="shared" si="86"/>
        <v>4.1092280298400397E-3</v>
      </c>
      <c r="G507">
        <f t="shared" si="87"/>
        <v>9.9998474121100855E-2</v>
      </c>
      <c r="H507">
        <f t="shared" si="88"/>
        <v>1.666641235351681E-3</v>
      </c>
      <c r="J507">
        <f t="shared" si="89"/>
        <v>4.1092907326402334E-2</v>
      </c>
      <c r="K507">
        <f t="shared" si="90"/>
        <v>2.4655744395841399</v>
      </c>
      <c r="N507">
        <v>2.0783569198101799</v>
      </c>
      <c r="O507">
        <v>1.76477014160156</v>
      </c>
      <c r="P507">
        <v>49.916999816894503</v>
      </c>
      <c r="S507">
        <f t="shared" si="91"/>
        <v>4.2284373193997027E-3</v>
      </c>
      <c r="T507">
        <f t="shared" si="92"/>
        <v>9.9998474121100855E-2</v>
      </c>
      <c r="U507">
        <f t="shared" si="93"/>
        <v>1.666641235351681E-3</v>
      </c>
      <c r="W507">
        <f t="shared" si="94"/>
        <v>4.2285018412170479E-2</v>
      </c>
      <c r="X507">
        <f t="shared" si="95"/>
        <v>2.5371011047302283</v>
      </c>
    </row>
    <row r="508" spans="1:24" x14ac:dyDescent="0.3">
      <c r="A508">
        <v>2.08270479924977</v>
      </c>
      <c r="B508">
        <v>1.5885971679687501</v>
      </c>
      <c r="C508">
        <v>50.016998291015597</v>
      </c>
      <c r="F508">
        <f t="shared" si="86"/>
        <v>4.2289029806901191E-3</v>
      </c>
      <c r="G508">
        <f t="shared" si="87"/>
        <v>9.999847412109375E-2</v>
      </c>
      <c r="H508">
        <f t="shared" si="88"/>
        <v>1.6666412353515624E-3</v>
      </c>
      <c r="J508">
        <f t="shared" si="89"/>
        <v>4.2289675096133003E-2</v>
      </c>
      <c r="K508">
        <f t="shared" si="90"/>
        <v>2.5373805057679806</v>
      </c>
      <c r="N508">
        <v>2.0825259853154399</v>
      </c>
      <c r="O508">
        <v>1.7659691162109401</v>
      </c>
      <c r="P508">
        <v>50.016998291015597</v>
      </c>
      <c r="S508">
        <f t="shared" si="91"/>
        <v>4.1690655052599723E-3</v>
      </c>
      <c r="T508">
        <f t="shared" si="92"/>
        <v>9.999847412109375E-2</v>
      </c>
      <c r="U508">
        <f t="shared" si="93"/>
        <v>1.6666412353515624E-3</v>
      </c>
      <c r="W508">
        <f t="shared" si="94"/>
        <v>4.1691291211218055E-2</v>
      </c>
      <c r="X508">
        <f t="shared" si="95"/>
        <v>2.5014774726730837</v>
      </c>
    </row>
    <row r="509" spans="1:24" x14ac:dyDescent="0.3">
      <c r="A509">
        <v>2.0868142601102599</v>
      </c>
      <c r="B509">
        <v>1.5825919189453099</v>
      </c>
      <c r="C509">
        <v>50.117000579833999</v>
      </c>
      <c r="F509">
        <f t="shared" si="86"/>
        <v>4.1094608604899108E-3</v>
      </c>
      <c r="G509">
        <f t="shared" si="87"/>
        <v>0.10000228881840201</v>
      </c>
      <c r="H509">
        <f t="shared" si="88"/>
        <v>1.6667048136400334E-3</v>
      </c>
      <c r="J509">
        <f t="shared" si="89"/>
        <v>4.1093668045462821E-2</v>
      </c>
      <c r="K509">
        <f t="shared" si="90"/>
        <v>2.4656200827277694</v>
      </c>
      <c r="N509">
        <v>2.08675488829613</v>
      </c>
      <c r="O509">
        <v>1.7672747802734401</v>
      </c>
      <c r="P509">
        <v>50.117000579833999</v>
      </c>
      <c r="S509">
        <f t="shared" si="91"/>
        <v>4.2289029806901191E-3</v>
      </c>
      <c r="T509">
        <f t="shared" si="92"/>
        <v>0.10000228881840201</v>
      </c>
      <c r="U509">
        <f t="shared" si="93"/>
        <v>1.6667048136400334E-3</v>
      </c>
      <c r="W509">
        <f t="shared" si="94"/>
        <v>4.228806190995834E-2</v>
      </c>
      <c r="X509">
        <f t="shared" si="95"/>
        <v>2.5372837145975007</v>
      </c>
    </row>
    <row r="510" spans="1:24" x14ac:dyDescent="0.3">
      <c r="A510">
        <v>2.0910429302603002</v>
      </c>
      <c r="B510">
        <v>1.57597863769531</v>
      </c>
      <c r="C510">
        <v>50.216999053955099</v>
      </c>
      <c r="F510">
        <f t="shared" si="86"/>
        <v>4.2286701500402479E-3</v>
      </c>
      <c r="G510">
        <f t="shared" si="87"/>
        <v>9.9998474121100855E-2</v>
      </c>
      <c r="H510">
        <f t="shared" si="88"/>
        <v>1.666641235351681E-3</v>
      </c>
      <c r="J510">
        <f t="shared" si="89"/>
        <v>4.2287346754103609E-2</v>
      </c>
      <c r="K510">
        <f t="shared" si="90"/>
        <v>2.5372408052462165</v>
      </c>
      <c r="N510">
        <v>2.09086411632597</v>
      </c>
      <c r="O510">
        <v>1.7686816406250001</v>
      </c>
      <c r="P510">
        <v>50.216999053955099</v>
      </c>
      <c r="S510">
        <f t="shared" si="91"/>
        <v>4.1092280298400397E-3</v>
      </c>
      <c r="T510">
        <f t="shared" si="92"/>
        <v>9.9998474121100855E-2</v>
      </c>
      <c r="U510">
        <f t="shared" si="93"/>
        <v>1.666641235351681E-3</v>
      </c>
      <c r="W510">
        <f t="shared" si="94"/>
        <v>4.1092907326402334E-2</v>
      </c>
      <c r="X510">
        <f t="shared" si="95"/>
        <v>2.4655744395841399</v>
      </c>
    </row>
    <row r="511" spans="1:24" x14ac:dyDescent="0.3">
      <c r="A511">
        <v>2.0951523911207901</v>
      </c>
      <c r="B511">
        <v>1.5698723144531299</v>
      </c>
      <c r="C511">
        <v>50.317001342773402</v>
      </c>
      <c r="F511">
        <f t="shared" si="86"/>
        <v>4.1094608604899108E-3</v>
      </c>
      <c r="G511">
        <f t="shared" si="87"/>
        <v>0.10000228881830253</v>
      </c>
      <c r="H511">
        <f t="shared" si="88"/>
        <v>1.6667048136383756E-3</v>
      </c>
      <c r="J511">
        <f t="shared" si="89"/>
        <v>4.1093668045503698E-2</v>
      </c>
      <c r="K511">
        <f t="shared" si="90"/>
        <v>2.4656200827302217</v>
      </c>
      <c r="N511">
        <v>2.0950334146618799</v>
      </c>
      <c r="O511">
        <v>1.7701920166015599</v>
      </c>
      <c r="P511">
        <v>50.317001342773402</v>
      </c>
      <c r="S511">
        <f t="shared" si="91"/>
        <v>4.1692983359098434E-3</v>
      </c>
      <c r="T511">
        <f t="shared" si="92"/>
        <v>0.10000228881830253</v>
      </c>
      <c r="U511">
        <f t="shared" si="93"/>
        <v>1.6667048136383756E-3</v>
      </c>
      <c r="W511">
        <f t="shared" si="94"/>
        <v>4.1692029104305597E-2</v>
      </c>
      <c r="X511">
        <f t="shared" si="95"/>
        <v>2.5015217462583359</v>
      </c>
    </row>
    <row r="512" spans="1:24" x14ac:dyDescent="0.3">
      <c r="A512">
        <v>2.0993812941014802</v>
      </c>
      <c r="B512">
        <v>1.5643743896484399</v>
      </c>
      <c r="C512">
        <v>50.416999816894503</v>
      </c>
      <c r="F512">
        <f t="shared" si="86"/>
        <v>4.2289029806901191E-3</v>
      </c>
      <c r="G512">
        <f t="shared" si="87"/>
        <v>9.9998474121100855E-2</v>
      </c>
      <c r="H512">
        <f t="shared" si="88"/>
        <v>1.666641235351681E-3</v>
      </c>
      <c r="J512">
        <f t="shared" si="89"/>
        <v>4.2289675096129999E-2</v>
      </c>
      <c r="K512">
        <f t="shared" si="90"/>
        <v>2.5373805057677998</v>
      </c>
      <c r="N512">
        <v>2.09914287552238</v>
      </c>
      <c r="O512">
        <v>1.77141833496094</v>
      </c>
      <c r="P512">
        <v>50.416999816894503</v>
      </c>
      <c r="S512">
        <f t="shared" si="91"/>
        <v>4.1094608605001248E-3</v>
      </c>
      <c r="T512">
        <f t="shared" si="92"/>
        <v>9.9998474121100855E-2</v>
      </c>
      <c r="U512">
        <f t="shared" si="93"/>
        <v>1.666641235351681E-3</v>
      </c>
      <c r="W512">
        <f t="shared" si="94"/>
        <v>4.109523566853087E-2</v>
      </c>
      <c r="X512">
        <f t="shared" si="95"/>
        <v>2.4657141401118521</v>
      </c>
    </row>
    <row r="513" spans="1:24" x14ac:dyDescent="0.3">
      <c r="A513">
        <v>2.1034905221313198</v>
      </c>
      <c r="B513">
        <v>1.55916357421875</v>
      </c>
      <c r="C513">
        <v>50.516998291015597</v>
      </c>
      <c r="F513">
        <f t="shared" si="86"/>
        <v>4.1092280298395956E-3</v>
      </c>
      <c r="G513">
        <f t="shared" si="87"/>
        <v>9.999847412109375E-2</v>
      </c>
      <c r="H513">
        <f t="shared" si="88"/>
        <v>1.6666412353515624E-3</v>
      </c>
      <c r="J513">
        <f t="shared" si="89"/>
        <v>4.1092907326400814E-2</v>
      </c>
      <c r="K513">
        <f t="shared" si="90"/>
        <v>2.4655744395840489</v>
      </c>
      <c r="N513">
        <v>2.1033715456724198</v>
      </c>
      <c r="O513">
        <v>1.772796875</v>
      </c>
      <c r="P513">
        <v>50.516998291015597</v>
      </c>
      <c r="S513">
        <f t="shared" si="91"/>
        <v>4.2286701500398038E-3</v>
      </c>
      <c r="T513">
        <f t="shared" si="92"/>
        <v>9.999847412109375E-2</v>
      </c>
      <c r="U513">
        <f t="shared" si="93"/>
        <v>1.6666412353515624E-3</v>
      </c>
      <c r="W513">
        <f t="shared" si="94"/>
        <v>4.2287346754102173E-2</v>
      </c>
      <c r="X513">
        <f t="shared" si="95"/>
        <v>2.5372408052461304</v>
      </c>
    </row>
    <row r="514" spans="1:24" x14ac:dyDescent="0.3">
      <c r="A514">
        <v>2.1077194251120099</v>
      </c>
      <c r="B514">
        <v>1.55420056152344</v>
      </c>
      <c r="C514">
        <v>50.617000579833999</v>
      </c>
      <c r="F514">
        <f t="shared" si="86"/>
        <v>4.2289029806901191E-3</v>
      </c>
      <c r="G514">
        <f t="shared" si="87"/>
        <v>0.10000228881840201</v>
      </c>
      <c r="H514">
        <f t="shared" si="88"/>
        <v>1.6667048136400334E-3</v>
      </c>
      <c r="J514">
        <f t="shared" si="89"/>
        <v>4.228806190995834E-2</v>
      </c>
      <c r="K514">
        <f t="shared" si="90"/>
        <v>2.5372837145975007</v>
      </c>
      <c r="N514">
        <v>2.1075406111776802</v>
      </c>
      <c r="O514">
        <v>1.7742365722656299</v>
      </c>
      <c r="P514">
        <v>50.617000579833999</v>
      </c>
      <c r="S514">
        <f t="shared" si="91"/>
        <v>4.1690655052604164E-3</v>
      </c>
      <c r="T514">
        <f t="shared" si="92"/>
        <v>0.10000228881840201</v>
      </c>
      <c r="U514">
        <f t="shared" si="93"/>
        <v>1.6667048136400334E-3</v>
      </c>
      <c r="W514">
        <f t="shared" si="94"/>
        <v>4.1689700851059344E-2</v>
      </c>
      <c r="X514">
        <f t="shared" si="95"/>
        <v>2.5013820510635609</v>
      </c>
    </row>
    <row r="515" spans="1:24" x14ac:dyDescent="0.3">
      <c r="A515">
        <v>2.1118884906172801</v>
      </c>
      <c r="B515">
        <v>1.5486491699218701</v>
      </c>
      <c r="C515">
        <v>50.716999053955099</v>
      </c>
      <c r="F515">
        <f t="shared" si="86"/>
        <v>4.1690655052701864E-3</v>
      </c>
      <c r="G515">
        <f t="shared" si="87"/>
        <v>9.9998474121100855E-2</v>
      </c>
      <c r="H515">
        <f t="shared" si="88"/>
        <v>1.666641235351681E-3</v>
      </c>
      <c r="J515">
        <f t="shared" si="89"/>
        <v>4.169129121131724E-2</v>
      </c>
      <c r="K515">
        <f t="shared" si="90"/>
        <v>2.5014774726790341</v>
      </c>
      <c r="N515">
        <v>2.11176928132772</v>
      </c>
      <c r="O515">
        <v>1.7756949462890601</v>
      </c>
      <c r="P515">
        <v>50.716999053955099</v>
      </c>
      <c r="S515">
        <f t="shared" si="91"/>
        <v>4.2286701500398038E-3</v>
      </c>
      <c r="T515">
        <f t="shared" si="92"/>
        <v>9.9998474121100855E-2</v>
      </c>
      <c r="U515">
        <f t="shared" si="93"/>
        <v>1.666641235351681E-3</v>
      </c>
      <c r="W515">
        <f t="shared" si="94"/>
        <v>4.2287346754099168E-2</v>
      </c>
      <c r="X515">
        <f t="shared" si="95"/>
        <v>2.5372408052459501</v>
      </c>
    </row>
    <row r="516" spans="1:24" x14ac:dyDescent="0.3">
      <c r="A516">
        <v>2.1160575561225401</v>
      </c>
      <c r="B516">
        <v>1.54381555175781</v>
      </c>
      <c r="C516">
        <v>50.817001342773402</v>
      </c>
      <c r="F516">
        <f t="shared" si="86"/>
        <v>4.1690655052599723E-3</v>
      </c>
      <c r="G516">
        <f t="shared" si="87"/>
        <v>0.10000228881830253</v>
      </c>
      <c r="H516">
        <f t="shared" si="88"/>
        <v>1.6667048136383756E-3</v>
      </c>
      <c r="J516">
        <f t="shared" si="89"/>
        <v>4.168970085109637E-2</v>
      </c>
      <c r="K516">
        <f t="shared" si="90"/>
        <v>2.5013820510657823</v>
      </c>
      <c r="N516">
        <v>2.1158787421882201</v>
      </c>
      <c r="O516">
        <v>1.77678869628906</v>
      </c>
      <c r="P516">
        <v>50.817001342773402</v>
      </c>
      <c r="S516">
        <f t="shared" si="91"/>
        <v>4.1094608605001248E-3</v>
      </c>
      <c r="T516">
        <f t="shared" si="92"/>
        <v>0.10000228881830253</v>
      </c>
      <c r="U516">
        <f t="shared" si="93"/>
        <v>1.6667048136383756E-3</v>
      </c>
      <c r="W516">
        <f t="shared" si="94"/>
        <v>4.1093668045605838E-2</v>
      </c>
      <c r="X516">
        <f t="shared" si="95"/>
        <v>2.4656200827363501</v>
      </c>
    </row>
    <row r="517" spans="1:24" x14ac:dyDescent="0.3">
      <c r="A517">
        <v>2.1202862262725799</v>
      </c>
      <c r="B517">
        <v>1.53898901367188</v>
      </c>
      <c r="C517">
        <v>50.916999816894503</v>
      </c>
      <c r="F517">
        <f t="shared" si="86"/>
        <v>4.2286701500398038E-3</v>
      </c>
      <c r="G517">
        <f t="shared" si="87"/>
        <v>9.9998474121100855E-2</v>
      </c>
      <c r="H517">
        <f t="shared" si="88"/>
        <v>1.666641235351681E-3</v>
      </c>
      <c r="J517">
        <f t="shared" si="89"/>
        <v>4.2287346754099168E-2</v>
      </c>
      <c r="K517">
        <f t="shared" si="90"/>
        <v>2.5372408052459501</v>
      </c>
      <c r="N517">
        <v>2.1201074123382599</v>
      </c>
      <c r="O517">
        <v>1.77818981933594</v>
      </c>
      <c r="P517">
        <v>50.916999816894503</v>
      </c>
      <c r="S517">
        <f t="shared" si="91"/>
        <v>4.2286701500398038E-3</v>
      </c>
      <c r="T517">
        <f t="shared" si="92"/>
        <v>9.9998474121100855E-2</v>
      </c>
      <c r="U517">
        <f t="shared" si="93"/>
        <v>1.666641235351681E-3</v>
      </c>
      <c r="W517">
        <f t="shared" si="94"/>
        <v>4.2287346754099168E-2</v>
      </c>
      <c r="X517">
        <f t="shared" si="95"/>
        <v>2.5372408052459501</v>
      </c>
    </row>
    <row r="518" spans="1:24" x14ac:dyDescent="0.3">
      <c r="A518">
        <v>2.1244552917778501</v>
      </c>
      <c r="B518">
        <v>1.535072265625</v>
      </c>
      <c r="C518">
        <v>51.016998291015597</v>
      </c>
      <c r="F518">
        <f t="shared" si="86"/>
        <v>4.1690655052701864E-3</v>
      </c>
      <c r="G518">
        <f t="shared" si="87"/>
        <v>9.999847412109375E-2</v>
      </c>
      <c r="H518">
        <f t="shared" si="88"/>
        <v>1.6666412353515624E-3</v>
      </c>
      <c r="J518">
        <f t="shared" si="89"/>
        <v>4.1691291211320203E-2</v>
      </c>
      <c r="K518">
        <f t="shared" si="90"/>
        <v>2.5014774726792122</v>
      </c>
      <c r="N518">
        <v>2.12421710602939</v>
      </c>
      <c r="O518">
        <v>1.77948767089844</v>
      </c>
      <c r="P518">
        <v>51.016998291015597</v>
      </c>
      <c r="S518">
        <f t="shared" si="91"/>
        <v>4.1096936911300119E-3</v>
      </c>
      <c r="T518">
        <f t="shared" si="92"/>
        <v>9.999847412109375E-2</v>
      </c>
      <c r="U518">
        <f t="shared" si="93"/>
        <v>1.6666412353515624E-3</v>
      </c>
      <c r="W518">
        <f t="shared" si="94"/>
        <v>4.1097564010360334E-2</v>
      </c>
      <c r="X518">
        <f t="shared" si="95"/>
        <v>2.4658538406216204</v>
      </c>
    </row>
    <row r="519" spans="1:24" x14ac:dyDescent="0.3">
      <c r="A519">
        <v>2.1286243572831198</v>
      </c>
      <c r="B519">
        <v>1.5307170410156301</v>
      </c>
      <c r="C519">
        <v>51.117000579833999</v>
      </c>
      <c r="F519">
        <f t="shared" si="86"/>
        <v>4.1690655052697423E-3</v>
      </c>
      <c r="G519">
        <f t="shared" si="87"/>
        <v>0.10000228881840201</v>
      </c>
      <c r="H519">
        <f t="shared" si="88"/>
        <v>1.6667048136400334E-3</v>
      </c>
      <c r="J519">
        <f t="shared" si="89"/>
        <v>4.1689700851152603E-2</v>
      </c>
      <c r="K519">
        <f t="shared" si="90"/>
        <v>2.501382051069156</v>
      </c>
      <c r="N519">
        <v>2.1285051479935602</v>
      </c>
      <c r="O519">
        <v>1.7802418212890601</v>
      </c>
      <c r="P519">
        <v>51.117000579833999</v>
      </c>
      <c r="S519">
        <f t="shared" si="91"/>
        <v>4.2880419641702083E-3</v>
      </c>
      <c r="T519">
        <f t="shared" si="92"/>
        <v>0.10000228881840201</v>
      </c>
      <c r="U519">
        <f t="shared" si="93"/>
        <v>1.6667048136400334E-3</v>
      </c>
      <c r="W519">
        <f t="shared" si="94"/>
        <v>4.2879438209229674E-2</v>
      </c>
      <c r="X519">
        <f t="shared" si="95"/>
        <v>2.5727662925537804</v>
      </c>
    </row>
    <row r="520" spans="1:24" x14ac:dyDescent="0.3">
      <c r="A520">
        <v>2.1327340509742498</v>
      </c>
      <c r="B520">
        <v>1.5262724609375</v>
      </c>
      <c r="C520">
        <v>51.216999053955099</v>
      </c>
      <c r="F520">
        <f t="shared" si="86"/>
        <v>4.1096936911300119E-3</v>
      </c>
      <c r="G520">
        <f t="shared" si="87"/>
        <v>9.9998474121100855E-2</v>
      </c>
      <c r="H520">
        <f t="shared" si="88"/>
        <v>1.666641235351681E-3</v>
      </c>
      <c r="J520">
        <f t="shared" si="89"/>
        <v>4.1097564010357412E-2</v>
      </c>
      <c r="K520">
        <f t="shared" si="90"/>
        <v>2.465853840621445</v>
      </c>
      <c r="N520">
        <v>2.1326148416846999</v>
      </c>
      <c r="O520">
        <v>1.78135656738281</v>
      </c>
      <c r="P520">
        <v>51.216999053955099</v>
      </c>
      <c r="S520">
        <f t="shared" si="91"/>
        <v>4.1096936911397819E-3</v>
      </c>
      <c r="T520">
        <f t="shared" si="92"/>
        <v>9.9998474121100855E-2</v>
      </c>
      <c r="U520">
        <f t="shared" si="93"/>
        <v>1.666641235351681E-3</v>
      </c>
      <c r="W520">
        <f t="shared" si="94"/>
        <v>4.1097564010455119E-2</v>
      </c>
      <c r="X520">
        <f t="shared" si="95"/>
        <v>2.4658538406273069</v>
      </c>
    </row>
    <row r="521" spans="1:24" x14ac:dyDescent="0.3">
      <c r="A521">
        <v>2.1369627211242901</v>
      </c>
      <c r="B521">
        <v>1.5225123291015601</v>
      </c>
      <c r="C521">
        <v>51.317001342773402</v>
      </c>
      <c r="F521">
        <f t="shared" si="86"/>
        <v>4.2286701500402479E-3</v>
      </c>
      <c r="G521">
        <f t="shared" si="87"/>
        <v>0.10000228881830253</v>
      </c>
      <c r="H521">
        <f t="shared" si="88"/>
        <v>1.6667048136383756E-3</v>
      </c>
      <c r="J521">
        <f t="shared" si="89"/>
        <v>4.2285733656791183E-2</v>
      </c>
      <c r="K521">
        <f t="shared" si="90"/>
        <v>2.5371440194074708</v>
      </c>
      <c r="N521">
        <v>2.1368435118347402</v>
      </c>
      <c r="O521">
        <v>1.78302709960938</v>
      </c>
      <c r="P521">
        <v>51.317001342773402</v>
      </c>
      <c r="S521">
        <f t="shared" si="91"/>
        <v>4.2286701500402479E-3</v>
      </c>
      <c r="T521">
        <f t="shared" si="92"/>
        <v>0.10000228881830253</v>
      </c>
      <c r="U521">
        <f t="shared" si="93"/>
        <v>1.6667048136383756E-3</v>
      </c>
      <c r="W521">
        <f t="shared" si="94"/>
        <v>4.2285733656791183E-2</v>
      </c>
      <c r="X521">
        <f t="shared" si="95"/>
        <v>2.5371440194074708</v>
      </c>
    </row>
    <row r="522" spans="1:24" x14ac:dyDescent="0.3">
      <c r="A522">
        <v>2.14113155379891</v>
      </c>
      <c r="B522">
        <v>1.51911108398438</v>
      </c>
      <c r="C522">
        <v>51.416999816894503</v>
      </c>
      <c r="F522">
        <f t="shared" ref="F522:F585" si="96">A522-A521</f>
        <v>4.1688326746198712E-3</v>
      </c>
      <c r="G522">
        <f t="shared" ref="G522:G585" si="97">C522-C521</f>
        <v>9.9998474121100855E-2</v>
      </c>
      <c r="H522">
        <f t="shared" ref="H522:H585" si="98">G522/60</f>
        <v>1.666641235351681E-3</v>
      </c>
      <c r="J522">
        <f t="shared" ref="J522:J585" si="99">F522/G522</f>
        <v>4.168896286928641E-2</v>
      </c>
      <c r="K522">
        <f t="shared" ref="K522:K585" si="100">F522/H522</f>
        <v>2.5013377721571843</v>
      </c>
      <c r="N522">
        <v>2.14089336805046</v>
      </c>
      <c r="O522">
        <v>1.78404138183594</v>
      </c>
      <c r="P522">
        <v>51.416999816894503</v>
      </c>
      <c r="S522">
        <f t="shared" ref="S522:S585" si="101">N522-N521</f>
        <v>4.0498562157198492E-3</v>
      </c>
      <c r="T522">
        <f t="shared" ref="T522:T585" si="102">P522-P521</f>
        <v>9.9998474121100855E-2</v>
      </c>
      <c r="U522">
        <f t="shared" ref="U522:U585" si="103">T522/60</f>
        <v>1.666641235351681E-3</v>
      </c>
      <c r="W522">
        <f t="shared" ref="W522:W585" si="104">S522/T522</f>
        <v>4.0499180125642353E-2</v>
      </c>
      <c r="X522">
        <f t="shared" ref="X522:X585" si="105">S522/U522</f>
        <v>2.4299508075385412</v>
      </c>
    </row>
    <row r="523" spans="1:24" x14ac:dyDescent="0.3">
      <c r="A523">
        <v>2.1453008521348198</v>
      </c>
      <c r="B523">
        <v>1.51458813476562</v>
      </c>
      <c r="C523">
        <v>51.516998291015597</v>
      </c>
      <c r="F523">
        <f t="shared" si="96"/>
        <v>4.1692983359098434E-3</v>
      </c>
      <c r="G523">
        <f t="shared" si="97"/>
        <v>9.999847412109375E-2</v>
      </c>
      <c r="H523">
        <f t="shared" si="98"/>
        <v>1.6666412353515624E-3</v>
      </c>
      <c r="J523">
        <f t="shared" si="99"/>
        <v>4.1693619553244451E-2</v>
      </c>
      <c r="K523">
        <f t="shared" si="100"/>
        <v>2.501617173194667</v>
      </c>
      <c r="N523">
        <v>2.1451220382004998</v>
      </c>
      <c r="O523">
        <v>1.7852596435546899</v>
      </c>
      <c r="P523">
        <v>51.516998291015597</v>
      </c>
      <c r="S523">
        <f t="shared" si="101"/>
        <v>4.2286701500398038E-3</v>
      </c>
      <c r="T523">
        <f t="shared" si="102"/>
        <v>9.999847412109375E-2</v>
      </c>
      <c r="U523">
        <f t="shared" si="103"/>
        <v>1.6666412353515624E-3</v>
      </c>
      <c r="W523">
        <f t="shared" si="104"/>
        <v>4.2287346754102173E-2</v>
      </c>
      <c r="X523">
        <f t="shared" si="105"/>
        <v>2.5372408052461304</v>
      </c>
    </row>
    <row r="524" spans="1:24" x14ac:dyDescent="0.3">
      <c r="A524">
        <v>2.1494103129953102</v>
      </c>
      <c r="B524">
        <v>1.5109511718749999</v>
      </c>
      <c r="C524">
        <v>51.617000579833999</v>
      </c>
      <c r="F524">
        <f t="shared" si="96"/>
        <v>4.1094608604903549E-3</v>
      </c>
      <c r="G524">
        <f t="shared" si="97"/>
        <v>0.10000228881840201</v>
      </c>
      <c r="H524">
        <f t="shared" si="98"/>
        <v>1.6667048136400334E-3</v>
      </c>
      <c r="J524">
        <f t="shared" si="99"/>
        <v>4.1093668045467262E-2</v>
      </c>
      <c r="K524">
        <f t="shared" si="100"/>
        <v>2.4656200827280359</v>
      </c>
      <c r="N524">
        <v>2.1492913365364101</v>
      </c>
      <c r="O524">
        <v>1.78643994140625</v>
      </c>
      <c r="P524">
        <v>51.617000579833999</v>
      </c>
      <c r="S524">
        <f t="shared" si="101"/>
        <v>4.1692983359102875E-3</v>
      </c>
      <c r="T524">
        <f t="shared" si="102"/>
        <v>0.10000228881840201</v>
      </c>
      <c r="U524">
        <f t="shared" si="103"/>
        <v>1.6667048136400334E-3</v>
      </c>
      <c r="W524">
        <f t="shared" si="104"/>
        <v>4.1692029104268565E-2</v>
      </c>
      <c r="X524">
        <f t="shared" si="105"/>
        <v>2.5015217462561141</v>
      </c>
    </row>
    <row r="525" spans="1:24" x14ac:dyDescent="0.3">
      <c r="A525">
        <v>2.1536389831453602</v>
      </c>
      <c r="B525">
        <v>1.50765698242188</v>
      </c>
      <c r="C525">
        <v>51.716999053955099</v>
      </c>
      <c r="F525">
        <f t="shared" si="96"/>
        <v>4.2286701500500179E-3</v>
      </c>
      <c r="G525">
        <f t="shared" si="97"/>
        <v>9.9998474121100855E-2</v>
      </c>
      <c r="H525">
        <f t="shared" si="98"/>
        <v>1.666641235351681E-3</v>
      </c>
      <c r="J525">
        <f t="shared" si="99"/>
        <v>4.2287346754201309E-2</v>
      </c>
      <c r="K525">
        <f t="shared" si="100"/>
        <v>2.5372408052520785</v>
      </c>
      <c r="N525">
        <v>2.1535197738558098</v>
      </c>
      <c r="O525">
        <v>1.78730432128906</v>
      </c>
      <c r="P525">
        <v>51.716999053955099</v>
      </c>
      <c r="S525">
        <f t="shared" si="101"/>
        <v>4.2284373193997027E-3</v>
      </c>
      <c r="T525">
        <f t="shared" si="102"/>
        <v>9.9998474121100855E-2</v>
      </c>
      <c r="U525">
        <f t="shared" si="103"/>
        <v>1.666641235351681E-3</v>
      </c>
      <c r="W525">
        <f t="shared" si="104"/>
        <v>4.2285018412170479E-2</v>
      </c>
      <c r="X525">
        <f t="shared" si="105"/>
        <v>2.5371011047302283</v>
      </c>
    </row>
    <row r="526" spans="1:24" x14ac:dyDescent="0.3">
      <c r="A526">
        <v>2.1577484440058501</v>
      </c>
      <c r="B526">
        <v>1.5043389892578101</v>
      </c>
      <c r="C526">
        <v>51.817001342773402</v>
      </c>
      <c r="F526">
        <f t="shared" si="96"/>
        <v>4.1094608604899108E-3</v>
      </c>
      <c r="G526">
        <f t="shared" si="97"/>
        <v>0.10000228881830253</v>
      </c>
      <c r="H526">
        <f t="shared" si="98"/>
        <v>1.6667048136383756E-3</v>
      </c>
      <c r="J526">
        <f t="shared" si="99"/>
        <v>4.1093668045503698E-2</v>
      </c>
      <c r="K526">
        <f t="shared" si="100"/>
        <v>2.4656200827302217</v>
      </c>
      <c r="N526">
        <v>2.1576294675469398</v>
      </c>
      <c r="O526">
        <v>1.7881512451171899</v>
      </c>
      <c r="P526">
        <v>51.817001342773402</v>
      </c>
      <c r="S526">
        <f t="shared" si="101"/>
        <v>4.1096936911300119E-3</v>
      </c>
      <c r="T526">
        <f t="shared" si="102"/>
        <v>0.10000228881830253</v>
      </c>
      <c r="U526">
        <f t="shared" si="103"/>
        <v>1.6667048136383756E-3</v>
      </c>
      <c r="W526">
        <f t="shared" si="104"/>
        <v>4.1095996298615226E-2</v>
      </c>
      <c r="X526">
        <f t="shared" si="105"/>
        <v>2.4657597779169138</v>
      </c>
    </row>
    <row r="527" spans="1:24" x14ac:dyDescent="0.3">
      <c r="A527">
        <v>2.16197734698653</v>
      </c>
      <c r="B527">
        <v>1.50100085449219</v>
      </c>
      <c r="C527">
        <v>51.916999816894503</v>
      </c>
      <c r="F527">
        <f t="shared" si="96"/>
        <v>4.228902980679905E-3</v>
      </c>
      <c r="G527">
        <f t="shared" si="97"/>
        <v>9.9998474121100855E-2</v>
      </c>
      <c r="H527">
        <f t="shared" si="98"/>
        <v>1.666641235351681E-3</v>
      </c>
      <c r="J527">
        <f t="shared" si="99"/>
        <v>4.2289675096027858E-2</v>
      </c>
      <c r="K527">
        <f t="shared" si="100"/>
        <v>2.5373805057616714</v>
      </c>
      <c r="N527">
        <v>2.16179853305221</v>
      </c>
      <c r="O527">
        <v>1.7892097167968799</v>
      </c>
      <c r="P527">
        <v>51.916999816894503</v>
      </c>
      <c r="S527">
        <f t="shared" si="101"/>
        <v>4.1690655052701864E-3</v>
      </c>
      <c r="T527">
        <f t="shared" si="102"/>
        <v>9.9998474121100855E-2</v>
      </c>
      <c r="U527">
        <f t="shared" si="103"/>
        <v>1.666641235351681E-3</v>
      </c>
      <c r="W527">
        <f t="shared" si="104"/>
        <v>4.169129121131724E-2</v>
      </c>
      <c r="X527">
        <f t="shared" si="105"/>
        <v>2.5014774726790341</v>
      </c>
    </row>
    <row r="528" spans="1:24" x14ac:dyDescent="0.3">
      <c r="A528">
        <v>2.1660865750163798</v>
      </c>
      <c r="B528">
        <v>1.49747766113281</v>
      </c>
      <c r="C528">
        <v>52.016998291015597</v>
      </c>
      <c r="F528">
        <f t="shared" si="96"/>
        <v>4.1092280298498096E-3</v>
      </c>
      <c r="G528">
        <f t="shared" si="97"/>
        <v>9.999847412109375E-2</v>
      </c>
      <c r="H528">
        <f t="shared" si="98"/>
        <v>1.6666412353515624E-3</v>
      </c>
      <c r="J528">
        <f t="shared" si="99"/>
        <v>4.1092907326502955E-2</v>
      </c>
      <c r="K528">
        <f t="shared" si="100"/>
        <v>2.4655744395901773</v>
      </c>
      <c r="N528">
        <v>2.16596759855747</v>
      </c>
      <c r="O528">
        <v>1.79000439453125</v>
      </c>
      <c r="P528">
        <v>52.016998291015597</v>
      </c>
      <c r="S528">
        <f t="shared" si="101"/>
        <v>4.1690655052599723E-3</v>
      </c>
      <c r="T528">
        <f t="shared" si="102"/>
        <v>9.999847412109375E-2</v>
      </c>
      <c r="U528">
        <f t="shared" si="103"/>
        <v>1.6666412353515624E-3</v>
      </c>
      <c r="W528">
        <f t="shared" si="104"/>
        <v>4.1691291211218055E-2</v>
      </c>
      <c r="X528">
        <f t="shared" si="105"/>
        <v>2.5014774726730837</v>
      </c>
    </row>
    <row r="529" spans="1:24" x14ac:dyDescent="0.3">
      <c r="A529">
        <v>2.1702558733522901</v>
      </c>
      <c r="B529">
        <v>1.4944667968750001</v>
      </c>
      <c r="C529">
        <v>52.117000579833999</v>
      </c>
      <c r="F529">
        <f t="shared" si="96"/>
        <v>4.1692983359102875E-3</v>
      </c>
      <c r="G529">
        <f t="shared" si="97"/>
        <v>0.10000228881840201</v>
      </c>
      <c r="H529">
        <f t="shared" si="98"/>
        <v>1.6667048136400334E-3</v>
      </c>
      <c r="J529">
        <f t="shared" si="99"/>
        <v>4.1692029104268565E-2</v>
      </c>
      <c r="K529">
        <f t="shared" si="100"/>
        <v>2.5015217462561141</v>
      </c>
      <c r="N529">
        <v>2.1701962687075098</v>
      </c>
      <c r="O529">
        <v>1.7912097167968799</v>
      </c>
      <c r="P529">
        <v>52.117000579833999</v>
      </c>
      <c r="S529">
        <f t="shared" si="101"/>
        <v>4.2286701500398038E-3</v>
      </c>
      <c r="T529">
        <f t="shared" si="102"/>
        <v>0.10000228881840201</v>
      </c>
      <c r="U529">
        <f t="shared" si="103"/>
        <v>1.6667048136400334E-3</v>
      </c>
      <c r="W529">
        <f t="shared" si="104"/>
        <v>4.2285733656744678E-2</v>
      </c>
      <c r="X529">
        <f t="shared" si="105"/>
        <v>2.537144019404681</v>
      </c>
    </row>
    <row r="530" spans="1:24" x14ac:dyDescent="0.3">
      <c r="A530">
        <v>2.1743655670434201</v>
      </c>
      <c r="B530">
        <v>1.4910715332031299</v>
      </c>
      <c r="C530">
        <v>52.216999053955099</v>
      </c>
      <c r="F530">
        <f t="shared" si="96"/>
        <v>4.1096936911300119E-3</v>
      </c>
      <c r="G530">
        <f t="shared" si="97"/>
        <v>9.9998474121100855E-2</v>
      </c>
      <c r="H530">
        <f t="shared" si="98"/>
        <v>1.666641235351681E-3</v>
      </c>
      <c r="J530">
        <f t="shared" si="99"/>
        <v>4.1097564010357412E-2</v>
      </c>
      <c r="K530">
        <f t="shared" si="100"/>
        <v>2.465853840621445</v>
      </c>
      <c r="N530">
        <v>2.17430596239865</v>
      </c>
      <c r="O530">
        <v>1.79202685546875</v>
      </c>
      <c r="P530">
        <v>52.216999053955099</v>
      </c>
      <c r="S530">
        <f t="shared" si="101"/>
        <v>4.109693691140226E-3</v>
      </c>
      <c r="T530">
        <f t="shared" si="102"/>
        <v>9.9998474121100855E-2</v>
      </c>
      <c r="U530">
        <f t="shared" si="103"/>
        <v>1.666641235351681E-3</v>
      </c>
      <c r="W530">
        <f t="shared" si="104"/>
        <v>4.109756401045956E-2</v>
      </c>
      <c r="X530">
        <f t="shared" si="105"/>
        <v>2.4658538406275734</v>
      </c>
    </row>
    <row r="531" spans="1:24" x14ac:dyDescent="0.3">
      <c r="A531">
        <v>2.1785940043628198</v>
      </c>
      <c r="B531">
        <v>1.48790661621094</v>
      </c>
      <c r="C531">
        <v>52.317001342773402</v>
      </c>
      <c r="F531">
        <f t="shared" si="96"/>
        <v>4.2284373193997027E-3</v>
      </c>
      <c r="G531">
        <f t="shared" si="97"/>
        <v>0.10000228881830253</v>
      </c>
      <c r="H531">
        <f t="shared" si="98"/>
        <v>1.6667048136383756E-3</v>
      </c>
      <c r="J531">
        <f t="shared" si="99"/>
        <v>4.2283405403675214E-2</v>
      </c>
      <c r="K531">
        <f t="shared" si="100"/>
        <v>2.5370043242205127</v>
      </c>
      <c r="N531">
        <v>2.1784747950732699</v>
      </c>
      <c r="O531">
        <v>1.7930096435546901</v>
      </c>
      <c r="P531">
        <v>52.317001342773402</v>
      </c>
      <c r="S531">
        <f t="shared" si="101"/>
        <v>4.1688326746198712E-3</v>
      </c>
      <c r="T531">
        <f t="shared" si="102"/>
        <v>0.10000228881830253</v>
      </c>
      <c r="U531">
        <f t="shared" si="103"/>
        <v>1.6667048136383756E-3</v>
      </c>
      <c r="W531">
        <f t="shared" si="104"/>
        <v>4.1687372597984843E-2</v>
      </c>
      <c r="X531">
        <f t="shared" si="105"/>
        <v>2.5012423558790906</v>
      </c>
    </row>
    <row r="532" spans="1:24" x14ac:dyDescent="0.3">
      <c r="A532">
        <v>2.1827034652233102</v>
      </c>
      <c r="B532">
        <v>1.4845281982421901</v>
      </c>
      <c r="C532">
        <v>52.416999816894503</v>
      </c>
      <c r="F532">
        <f t="shared" si="96"/>
        <v>4.1094608604903549E-3</v>
      </c>
      <c r="G532">
        <f t="shared" si="97"/>
        <v>9.9998474121100855E-2</v>
      </c>
      <c r="H532">
        <f t="shared" si="98"/>
        <v>1.666641235351681E-3</v>
      </c>
      <c r="J532">
        <f t="shared" si="99"/>
        <v>4.1095235668433164E-2</v>
      </c>
      <c r="K532">
        <f t="shared" si="100"/>
        <v>2.4657141401059897</v>
      </c>
      <c r="N532">
        <v>2.1826440934091802</v>
      </c>
      <c r="O532">
        <v>1.7934470214843701</v>
      </c>
      <c r="P532">
        <v>52.416999816894503</v>
      </c>
      <c r="S532">
        <f t="shared" si="101"/>
        <v>4.1692983359102875E-3</v>
      </c>
      <c r="T532">
        <f t="shared" si="102"/>
        <v>9.9998474121100855E-2</v>
      </c>
      <c r="U532">
        <f t="shared" si="103"/>
        <v>1.666641235351681E-3</v>
      </c>
      <c r="W532">
        <f t="shared" si="104"/>
        <v>4.1693619553245929E-2</v>
      </c>
      <c r="X532">
        <f t="shared" si="105"/>
        <v>2.5016171731947554</v>
      </c>
    </row>
    <row r="533" spans="1:24" x14ac:dyDescent="0.3">
      <c r="A533">
        <v>2.1869323682039998</v>
      </c>
      <c r="B533">
        <v>1.48142272949219</v>
      </c>
      <c r="C533">
        <v>52.516998291015597</v>
      </c>
      <c r="F533">
        <f t="shared" si="96"/>
        <v>4.228902980689675E-3</v>
      </c>
      <c r="G533">
        <f t="shared" si="97"/>
        <v>9.999847412109375E-2</v>
      </c>
      <c r="H533">
        <f t="shared" si="98"/>
        <v>1.6666412353515624E-3</v>
      </c>
      <c r="J533">
        <f t="shared" si="99"/>
        <v>4.2289675096128562E-2</v>
      </c>
      <c r="K533">
        <f t="shared" si="100"/>
        <v>2.5373805057677141</v>
      </c>
      <c r="N533">
        <v>2.1868131589144499</v>
      </c>
      <c r="O533">
        <v>1.7944541015625</v>
      </c>
      <c r="P533">
        <v>52.516998291015597</v>
      </c>
      <c r="S533">
        <f t="shared" si="101"/>
        <v>4.1690655052697423E-3</v>
      </c>
      <c r="T533">
        <f t="shared" si="102"/>
        <v>9.999847412109375E-2</v>
      </c>
      <c r="U533">
        <f t="shared" si="103"/>
        <v>1.6666412353515624E-3</v>
      </c>
      <c r="W533">
        <f t="shared" si="104"/>
        <v>4.1691291211315762E-2</v>
      </c>
      <c r="X533">
        <f t="shared" si="105"/>
        <v>2.5014774726789457</v>
      </c>
    </row>
    <row r="534" spans="1:24" x14ac:dyDescent="0.3">
      <c r="A534">
        <v>2.1910415962338399</v>
      </c>
      <c r="B534">
        <v>1.4788765869140601</v>
      </c>
      <c r="C534">
        <v>52.617000579833999</v>
      </c>
      <c r="F534">
        <f t="shared" si="96"/>
        <v>4.1092280298400397E-3</v>
      </c>
      <c r="G534">
        <f t="shared" si="97"/>
        <v>0.10000228881840201</v>
      </c>
      <c r="H534">
        <f t="shared" si="98"/>
        <v>1.6667048136400334E-3</v>
      </c>
      <c r="J534">
        <f t="shared" si="99"/>
        <v>4.1091339792253601E-2</v>
      </c>
      <c r="K534">
        <f t="shared" si="100"/>
        <v>2.4654803875352163</v>
      </c>
      <c r="N534">
        <v>2.1909824572503598</v>
      </c>
      <c r="O534">
        <v>1.79524694824219</v>
      </c>
      <c r="P534">
        <v>52.617000579833999</v>
      </c>
      <c r="S534">
        <f t="shared" si="101"/>
        <v>4.1692983359098434E-3</v>
      </c>
      <c r="T534">
        <f t="shared" si="102"/>
        <v>0.10000228881840201</v>
      </c>
      <c r="U534">
        <f t="shared" si="103"/>
        <v>1.6667048136400334E-3</v>
      </c>
      <c r="W534">
        <f t="shared" si="104"/>
        <v>4.1692029104264124E-2</v>
      </c>
      <c r="X534">
        <f t="shared" si="105"/>
        <v>2.5015217462558477</v>
      </c>
    </row>
    <row r="535" spans="1:24" x14ac:dyDescent="0.3">
      <c r="A535">
        <v>2.19527049921453</v>
      </c>
      <c r="B535">
        <v>1.4756131591796899</v>
      </c>
      <c r="C535">
        <v>52.716999053955099</v>
      </c>
      <c r="F535">
        <f t="shared" si="96"/>
        <v>4.2289029806901191E-3</v>
      </c>
      <c r="G535">
        <f t="shared" si="97"/>
        <v>9.9998474121100855E-2</v>
      </c>
      <c r="H535">
        <f t="shared" si="98"/>
        <v>1.666641235351681E-3</v>
      </c>
      <c r="J535">
        <f t="shared" si="99"/>
        <v>4.2289675096129999E-2</v>
      </c>
      <c r="K535">
        <f t="shared" si="100"/>
        <v>2.5373805057677998</v>
      </c>
      <c r="N535">
        <v>2.1950916852801998</v>
      </c>
      <c r="O535">
        <v>1.7959704589843799</v>
      </c>
      <c r="P535">
        <v>52.716999053955099</v>
      </c>
      <c r="S535">
        <f t="shared" si="101"/>
        <v>4.1092280298400397E-3</v>
      </c>
      <c r="T535">
        <f t="shared" si="102"/>
        <v>9.9998474121100855E-2</v>
      </c>
      <c r="U535">
        <f t="shared" si="103"/>
        <v>1.666641235351681E-3</v>
      </c>
      <c r="W535">
        <f t="shared" si="104"/>
        <v>4.1092907326402334E-2</v>
      </c>
      <c r="X535">
        <f t="shared" si="105"/>
        <v>2.4655744395841399</v>
      </c>
    </row>
    <row r="536" spans="1:24" x14ac:dyDescent="0.3">
      <c r="A536">
        <v>2.1993799600750199</v>
      </c>
      <c r="B536">
        <v>1.4724311523437501</v>
      </c>
      <c r="C536">
        <v>52.817001342773402</v>
      </c>
      <c r="F536">
        <f t="shared" si="96"/>
        <v>4.1094608604899108E-3</v>
      </c>
      <c r="G536">
        <f t="shared" si="97"/>
        <v>0.10000228881830253</v>
      </c>
      <c r="H536">
        <f t="shared" si="98"/>
        <v>1.6667048136383756E-3</v>
      </c>
      <c r="J536">
        <f t="shared" si="99"/>
        <v>4.1093668045503698E-2</v>
      </c>
      <c r="K536">
        <f t="shared" si="100"/>
        <v>2.4656200827302217</v>
      </c>
      <c r="N536">
        <v>2.1992609836161101</v>
      </c>
      <c r="O536">
        <v>1.7967376708984399</v>
      </c>
      <c r="P536">
        <v>52.817001342773402</v>
      </c>
      <c r="S536">
        <f t="shared" si="101"/>
        <v>4.1692983359102875E-3</v>
      </c>
      <c r="T536">
        <f t="shared" si="102"/>
        <v>0.10000228881830253</v>
      </c>
      <c r="U536">
        <f t="shared" si="103"/>
        <v>1.6667048136383756E-3</v>
      </c>
      <c r="W536">
        <f t="shared" si="104"/>
        <v>4.1692029104310038E-2</v>
      </c>
      <c r="X536">
        <f t="shared" si="105"/>
        <v>2.5015217462586024</v>
      </c>
    </row>
    <row r="537" spans="1:24" x14ac:dyDescent="0.3">
      <c r="A537">
        <v>2.20360886305571</v>
      </c>
      <c r="B537">
        <v>1.4696629638671901</v>
      </c>
      <c r="C537">
        <v>52.916999816894503</v>
      </c>
      <c r="F537">
        <f t="shared" si="96"/>
        <v>4.2289029806901191E-3</v>
      </c>
      <c r="G537">
        <f t="shared" si="97"/>
        <v>9.9998474121100855E-2</v>
      </c>
      <c r="H537">
        <f t="shared" si="98"/>
        <v>1.666641235351681E-3</v>
      </c>
      <c r="J537">
        <f t="shared" si="99"/>
        <v>4.2289675096129999E-2</v>
      </c>
      <c r="K537">
        <f t="shared" si="100"/>
        <v>2.5373805057677998</v>
      </c>
      <c r="N537">
        <v>2.2034300491213799</v>
      </c>
      <c r="O537">
        <v>1.79745263671875</v>
      </c>
      <c r="P537">
        <v>52.916999816894503</v>
      </c>
      <c r="S537">
        <f t="shared" si="101"/>
        <v>4.1690655052697423E-3</v>
      </c>
      <c r="T537">
        <f t="shared" si="102"/>
        <v>9.9998474121100855E-2</v>
      </c>
      <c r="U537">
        <f t="shared" si="103"/>
        <v>1.666641235351681E-3</v>
      </c>
      <c r="W537">
        <f t="shared" si="104"/>
        <v>4.1691291211312799E-2</v>
      </c>
      <c r="X537">
        <f t="shared" si="105"/>
        <v>2.5014774726787676</v>
      </c>
    </row>
    <row r="538" spans="1:24" x14ac:dyDescent="0.3">
      <c r="A538">
        <v>2.2077776957303299</v>
      </c>
      <c r="B538">
        <v>1.4665316162109401</v>
      </c>
      <c r="C538">
        <v>53.016998291015597</v>
      </c>
      <c r="F538">
        <f t="shared" si="96"/>
        <v>4.1688326746198712E-3</v>
      </c>
      <c r="G538">
        <f t="shared" si="97"/>
        <v>9.999847412109375E-2</v>
      </c>
      <c r="H538">
        <f t="shared" si="98"/>
        <v>1.6666412353515624E-3</v>
      </c>
      <c r="J538">
        <f t="shared" si="99"/>
        <v>4.1688962869289366E-2</v>
      </c>
      <c r="K538">
        <f t="shared" si="100"/>
        <v>2.5013377721573624</v>
      </c>
      <c r="N538">
        <v>2.20759911462665</v>
      </c>
      <c r="O538">
        <v>1.7985427246093799</v>
      </c>
      <c r="P538">
        <v>53.016998291015597</v>
      </c>
      <c r="S538">
        <f t="shared" si="101"/>
        <v>4.1690655052701864E-3</v>
      </c>
      <c r="T538">
        <f t="shared" si="102"/>
        <v>9.999847412109375E-2</v>
      </c>
      <c r="U538">
        <f t="shared" si="103"/>
        <v>1.6666412353515624E-3</v>
      </c>
      <c r="W538">
        <f t="shared" si="104"/>
        <v>4.1691291211320203E-2</v>
      </c>
      <c r="X538">
        <f t="shared" si="105"/>
        <v>2.5014774726792122</v>
      </c>
    </row>
    <row r="539" spans="1:24" x14ac:dyDescent="0.3">
      <c r="A539">
        <v>2.2120063658803701</v>
      </c>
      <c r="B539">
        <v>1.46342651367187</v>
      </c>
      <c r="C539">
        <v>53.117000579833999</v>
      </c>
      <c r="F539">
        <f t="shared" si="96"/>
        <v>4.2286701500402479E-3</v>
      </c>
      <c r="G539">
        <f t="shared" si="97"/>
        <v>0.10000228881840201</v>
      </c>
      <c r="H539">
        <f t="shared" si="98"/>
        <v>1.6667048136400334E-3</v>
      </c>
      <c r="J539">
        <f t="shared" si="99"/>
        <v>4.2285733656749119E-2</v>
      </c>
      <c r="K539">
        <f t="shared" si="100"/>
        <v>2.5371440194049475</v>
      </c>
      <c r="N539">
        <v>2.21176818013191</v>
      </c>
      <c r="O539">
        <v>1.79882470703125</v>
      </c>
      <c r="P539">
        <v>53.117000579833999</v>
      </c>
      <c r="S539">
        <f t="shared" si="101"/>
        <v>4.1690655052599723E-3</v>
      </c>
      <c r="T539">
        <f t="shared" si="102"/>
        <v>0.10000228881840201</v>
      </c>
      <c r="U539">
        <f t="shared" si="103"/>
        <v>1.6667048136400334E-3</v>
      </c>
      <c r="W539">
        <f t="shared" si="104"/>
        <v>4.1689700851054903E-2</v>
      </c>
      <c r="X539">
        <f t="shared" si="105"/>
        <v>2.5013820510632945</v>
      </c>
    </row>
    <row r="540" spans="1:24" x14ac:dyDescent="0.3">
      <c r="A540">
        <v>2.2161160595715002</v>
      </c>
      <c r="B540">
        <v>1.4605819091796901</v>
      </c>
      <c r="C540">
        <v>53.216999053955099</v>
      </c>
      <c r="F540">
        <f t="shared" si="96"/>
        <v>4.1096936911300119E-3</v>
      </c>
      <c r="G540">
        <f t="shared" si="97"/>
        <v>9.9998474121100855E-2</v>
      </c>
      <c r="H540">
        <f t="shared" si="98"/>
        <v>1.666641235351681E-3</v>
      </c>
      <c r="J540">
        <f t="shared" si="99"/>
        <v>4.1097564010357412E-2</v>
      </c>
      <c r="K540">
        <f t="shared" si="100"/>
        <v>2.465853840621445</v>
      </c>
      <c r="N540">
        <v>2.2159374784678199</v>
      </c>
      <c r="O540">
        <v>1.79931640625</v>
      </c>
      <c r="P540">
        <v>53.216999053955099</v>
      </c>
      <c r="S540">
        <f t="shared" si="101"/>
        <v>4.1692983359098434E-3</v>
      </c>
      <c r="T540">
        <f t="shared" si="102"/>
        <v>9.9998474121100855E-2</v>
      </c>
      <c r="U540">
        <f t="shared" si="103"/>
        <v>1.666641235351681E-3</v>
      </c>
      <c r="W540">
        <f t="shared" si="104"/>
        <v>4.1693619553241489E-2</v>
      </c>
      <c r="X540">
        <f t="shared" si="105"/>
        <v>2.501617173194489</v>
      </c>
    </row>
    <row r="541" spans="1:24" x14ac:dyDescent="0.3">
      <c r="A541">
        <v>2.2203444968908999</v>
      </c>
      <c r="B541">
        <v>1.4577243652343701</v>
      </c>
      <c r="C541">
        <v>53.317001342773402</v>
      </c>
      <c r="F541">
        <f t="shared" si="96"/>
        <v>4.2284373193997027E-3</v>
      </c>
      <c r="G541">
        <f t="shared" si="97"/>
        <v>0.10000228881830253</v>
      </c>
      <c r="H541">
        <f t="shared" si="98"/>
        <v>1.6667048136383756E-3</v>
      </c>
      <c r="J541">
        <f t="shared" si="99"/>
        <v>4.2283405403675214E-2</v>
      </c>
      <c r="K541">
        <f t="shared" si="100"/>
        <v>2.5370043242205127</v>
      </c>
      <c r="N541">
        <v>2.2201063111424402</v>
      </c>
      <c r="O541">
        <v>1.7999056396484401</v>
      </c>
      <c r="P541">
        <v>53.317001342773402</v>
      </c>
      <c r="S541">
        <f t="shared" si="101"/>
        <v>4.1688326746203153E-3</v>
      </c>
      <c r="T541">
        <f t="shared" si="102"/>
        <v>0.10000228881830253</v>
      </c>
      <c r="U541">
        <f t="shared" si="103"/>
        <v>1.6667048136383756E-3</v>
      </c>
      <c r="W541">
        <f t="shared" si="104"/>
        <v>4.1687372597989283E-2</v>
      </c>
      <c r="X541">
        <f t="shared" si="105"/>
        <v>2.5012423558793571</v>
      </c>
    </row>
    <row r="542" spans="1:24" x14ac:dyDescent="0.3">
      <c r="A542">
        <v>2.2243945859372598</v>
      </c>
      <c r="B542">
        <v>1.4544436035156201</v>
      </c>
      <c r="C542">
        <v>53.416999816894503</v>
      </c>
      <c r="F542">
        <f t="shared" si="96"/>
        <v>4.0500890463599504E-3</v>
      </c>
      <c r="G542">
        <f t="shared" si="97"/>
        <v>9.9998474121100855E-2</v>
      </c>
      <c r="H542">
        <f t="shared" si="98"/>
        <v>1.666641235351681E-3</v>
      </c>
      <c r="J542">
        <f t="shared" si="99"/>
        <v>4.0501508467571043E-2</v>
      </c>
      <c r="K542">
        <f t="shared" si="100"/>
        <v>2.4300905080542625</v>
      </c>
      <c r="N542">
        <v>2.22427560947835</v>
      </c>
      <c r="O542">
        <v>1.8003127441406299</v>
      </c>
      <c r="P542">
        <v>53.416999816894503</v>
      </c>
      <c r="S542">
        <f t="shared" si="101"/>
        <v>4.1692983359098434E-3</v>
      </c>
      <c r="T542">
        <f t="shared" si="102"/>
        <v>9.9998474121100855E-2</v>
      </c>
      <c r="U542">
        <f t="shared" si="103"/>
        <v>1.666641235351681E-3</v>
      </c>
      <c r="W542">
        <f t="shared" si="104"/>
        <v>4.1693619553241489E-2</v>
      </c>
      <c r="X542">
        <f t="shared" si="105"/>
        <v>2.501617173194489</v>
      </c>
    </row>
    <row r="543" spans="1:24" x14ac:dyDescent="0.3">
      <c r="A543">
        <v>2.2286234889179499</v>
      </c>
      <c r="B543">
        <v>1.4517415771484401</v>
      </c>
      <c r="C543">
        <v>53.516998291015597</v>
      </c>
      <c r="F543">
        <f t="shared" si="96"/>
        <v>4.2289029806901191E-3</v>
      </c>
      <c r="G543">
        <f t="shared" si="97"/>
        <v>9.999847412109375E-2</v>
      </c>
      <c r="H543">
        <f t="shared" si="98"/>
        <v>1.6666412353515624E-3</v>
      </c>
      <c r="J543">
        <f t="shared" si="99"/>
        <v>4.2289675096133003E-2</v>
      </c>
      <c r="K543">
        <f t="shared" si="100"/>
        <v>2.5373805057679806</v>
      </c>
      <c r="N543">
        <v>2.2284446749836202</v>
      </c>
      <c r="O543">
        <v>1.8009979248046899</v>
      </c>
      <c r="P543">
        <v>53.516998291015597</v>
      </c>
      <c r="S543">
        <f t="shared" si="101"/>
        <v>4.1690655052701864E-3</v>
      </c>
      <c r="T543">
        <f t="shared" si="102"/>
        <v>9.999847412109375E-2</v>
      </c>
      <c r="U543">
        <f t="shared" si="103"/>
        <v>1.6666412353515624E-3</v>
      </c>
      <c r="W543">
        <f t="shared" si="104"/>
        <v>4.1691291211320203E-2</v>
      </c>
      <c r="X543">
        <f t="shared" si="105"/>
        <v>2.5014774726792122</v>
      </c>
    </row>
    <row r="544" spans="1:24" x14ac:dyDescent="0.3">
      <c r="A544">
        <v>2.23273271694779</v>
      </c>
      <c r="B544">
        <v>1.44817346191406</v>
      </c>
      <c r="C544">
        <v>53.617000579833999</v>
      </c>
      <c r="F544">
        <f t="shared" si="96"/>
        <v>4.1092280298400397E-3</v>
      </c>
      <c r="G544">
        <f t="shared" si="97"/>
        <v>0.10000228881840201</v>
      </c>
      <c r="H544">
        <f t="shared" si="98"/>
        <v>1.6667048136400334E-3</v>
      </c>
      <c r="J544">
        <f t="shared" si="99"/>
        <v>4.1091339792253601E-2</v>
      </c>
      <c r="K544">
        <f t="shared" si="100"/>
        <v>2.4654803875352163</v>
      </c>
      <c r="N544">
        <v>2.2326731123030199</v>
      </c>
      <c r="O544">
        <v>1.8015570068359399</v>
      </c>
      <c r="P544">
        <v>53.617000579833999</v>
      </c>
      <c r="S544">
        <f t="shared" si="101"/>
        <v>4.2284373193997027E-3</v>
      </c>
      <c r="T544">
        <f t="shared" si="102"/>
        <v>0.10000228881840201</v>
      </c>
      <c r="U544">
        <f t="shared" si="103"/>
        <v>1.6667048136400334E-3</v>
      </c>
      <c r="W544">
        <f t="shared" si="104"/>
        <v>4.2283405403633151E-2</v>
      </c>
      <c r="X544">
        <f t="shared" si="105"/>
        <v>2.5370043242179894</v>
      </c>
    </row>
    <row r="545" spans="1:24" x14ac:dyDescent="0.3">
      <c r="A545">
        <v>2.2369616199284801</v>
      </c>
      <c r="B545">
        <v>1.44541430664063</v>
      </c>
      <c r="C545">
        <v>53.716999053955099</v>
      </c>
      <c r="F545">
        <f t="shared" si="96"/>
        <v>4.2289029806901191E-3</v>
      </c>
      <c r="G545">
        <f t="shared" si="97"/>
        <v>9.9998474121100855E-2</v>
      </c>
      <c r="H545">
        <f t="shared" si="98"/>
        <v>1.666641235351681E-3</v>
      </c>
      <c r="J545">
        <f t="shared" si="99"/>
        <v>4.2289675096129999E-2</v>
      </c>
      <c r="K545">
        <f t="shared" si="100"/>
        <v>2.5373805057677998</v>
      </c>
      <c r="N545">
        <v>2.2367828059941499</v>
      </c>
      <c r="O545">
        <v>1.8014980468749999</v>
      </c>
      <c r="P545">
        <v>53.716999053955099</v>
      </c>
      <c r="S545">
        <f t="shared" si="101"/>
        <v>4.1096936911300119E-3</v>
      </c>
      <c r="T545">
        <f t="shared" si="102"/>
        <v>9.9998474121100855E-2</v>
      </c>
      <c r="U545">
        <f t="shared" si="103"/>
        <v>1.666641235351681E-3</v>
      </c>
      <c r="W545">
        <f t="shared" si="104"/>
        <v>4.1097564010357412E-2</v>
      </c>
      <c r="X545">
        <f t="shared" si="105"/>
        <v>2.465853840621445</v>
      </c>
    </row>
    <row r="546" spans="1:24" x14ac:dyDescent="0.3">
      <c r="A546">
        <v>2.24107108078897</v>
      </c>
      <c r="B546">
        <v>1.4423651123046899</v>
      </c>
      <c r="C546">
        <v>53.817001342773402</v>
      </c>
      <c r="F546">
        <f t="shared" si="96"/>
        <v>4.1094608604899108E-3</v>
      </c>
      <c r="G546">
        <f t="shared" si="97"/>
        <v>0.10000228881830253</v>
      </c>
      <c r="H546">
        <f t="shared" si="98"/>
        <v>1.6667048136383756E-3</v>
      </c>
      <c r="J546">
        <f t="shared" si="99"/>
        <v>4.1093668045503698E-2</v>
      </c>
      <c r="K546">
        <f t="shared" si="100"/>
        <v>2.4656200827302217</v>
      </c>
      <c r="N546">
        <v>2.2410114761441902</v>
      </c>
      <c r="O546">
        <v>1.8021457519531201</v>
      </c>
      <c r="P546">
        <v>53.817001342773402</v>
      </c>
      <c r="S546">
        <f t="shared" si="101"/>
        <v>4.2286701500402479E-3</v>
      </c>
      <c r="T546">
        <f t="shared" si="102"/>
        <v>0.10000228881830253</v>
      </c>
      <c r="U546">
        <f t="shared" si="103"/>
        <v>1.6667048136383756E-3</v>
      </c>
      <c r="W546">
        <f t="shared" si="104"/>
        <v>4.2285733656791183E-2</v>
      </c>
      <c r="X546">
        <f t="shared" si="105"/>
        <v>2.5371440194074708</v>
      </c>
    </row>
    <row r="547" spans="1:24" x14ac:dyDescent="0.3">
      <c r="A547">
        <v>2.2452997509390098</v>
      </c>
      <c r="B547">
        <v>1.44022729492188</v>
      </c>
      <c r="C547">
        <v>53.916999816894503</v>
      </c>
      <c r="F547">
        <f t="shared" si="96"/>
        <v>4.2286701500398038E-3</v>
      </c>
      <c r="G547">
        <f t="shared" si="97"/>
        <v>9.9998474121100855E-2</v>
      </c>
      <c r="H547">
        <f t="shared" si="98"/>
        <v>1.666641235351681E-3</v>
      </c>
      <c r="J547">
        <f t="shared" si="99"/>
        <v>4.2287346754099168E-2</v>
      </c>
      <c r="K547">
        <f t="shared" si="100"/>
        <v>2.5372408052459501</v>
      </c>
      <c r="N547">
        <v>2.24506133235991</v>
      </c>
      <c r="O547">
        <v>1.8026014404296899</v>
      </c>
      <c r="P547">
        <v>53.916999816894503</v>
      </c>
      <c r="S547">
        <f t="shared" si="101"/>
        <v>4.0498562157198492E-3</v>
      </c>
      <c r="T547">
        <f t="shared" si="102"/>
        <v>9.9998474121100855E-2</v>
      </c>
      <c r="U547">
        <f t="shared" si="103"/>
        <v>1.666641235351681E-3</v>
      </c>
      <c r="W547">
        <f t="shared" si="104"/>
        <v>4.0499180125642353E-2</v>
      </c>
      <c r="X547">
        <f t="shared" si="105"/>
        <v>2.4299508075385412</v>
      </c>
    </row>
    <row r="548" spans="1:24" x14ac:dyDescent="0.3">
      <c r="A548">
        <v>2.2494092117995002</v>
      </c>
      <c r="B548">
        <v>1.4372003173828101</v>
      </c>
      <c r="C548">
        <v>54.016998291015597</v>
      </c>
      <c r="F548">
        <f t="shared" si="96"/>
        <v>4.1094608604903549E-3</v>
      </c>
      <c r="G548">
        <f t="shared" si="97"/>
        <v>9.999847412109375E-2</v>
      </c>
      <c r="H548">
        <f t="shared" si="98"/>
        <v>1.6666412353515624E-3</v>
      </c>
      <c r="J548">
        <f t="shared" si="99"/>
        <v>4.1095235668436085E-2</v>
      </c>
      <c r="K548">
        <f t="shared" si="100"/>
        <v>2.4657141401061655</v>
      </c>
      <c r="N548">
        <v>2.2493496071547301</v>
      </c>
      <c r="O548">
        <v>1.8029594726562499</v>
      </c>
      <c r="P548">
        <v>54.016998291015597</v>
      </c>
      <c r="S548">
        <f t="shared" si="101"/>
        <v>4.2882747948200794E-3</v>
      </c>
      <c r="T548">
        <f t="shared" si="102"/>
        <v>9.999847412109375E-2</v>
      </c>
      <c r="U548">
        <f t="shared" si="103"/>
        <v>1.6666412353515624E-3</v>
      </c>
      <c r="W548">
        <f t="shared" si="104"/>
        <v>4.2883402296990725E-2</v>
      </c>
      <c r="X548">
        <f t="shared" si="105"/>
        <v>2.5730041378194439</v>
      </c>
    </row>
    <row r="549" spans="1:24" x14ac:dyDescent="0.3">
      <c r="A549">
        <v>2.25363788194954</v>
      </c>
      <c r="B549">
        <v>1.4338037109374999</v>
      </c>
      <c r="C549">
        <v>54.117000579833999</v>
      </c>
      <c r="F549">
        <f t="shared" si="96"/>
        <v>4.2286701500398038E-3</v>
      </c>
      <c r="G549">
        <f t="shared" si="97"/>
        <v>0.10000228881840201</v>
      </c>
      <c r="H549">
        <f t="shared" si="98"/>
        <v>1.6667048136400334E-3</v>
      </c>
      <c r="J549">
        <f t="shared" si="99"/>
        <v>4.2285733656744678E-2</v>
      </c>
      <c r="K549">
        <f t="shared" si="100"/>
        <v>2.537144019404681</v>
      </c>
      <c r="N549">
        <v>2.2534593008458601</v>
      </c>
      <c r="O549">
        <v>1.8031322021484399</v>
      </c>
      <c r="P549">
        <v>54.117000579833999</v>
      </c>
      <c r="S549">
        <f t="shared" si="101"/>
        <v>4.1096936911300119E-3</v>
      </c>
      <c r="T549">
        <f t="shared" si="102"/>
        <v>0.10000228881840201</v>
      </c>
      <c r="U549">
        <f t="shared" si="103"/>
        <v>1.6667048136400334E-3</v>
      </c>
      <c r="W549">
        <f t="shared" si="104"/>
        <v>4.1095996298574348E-2</v>
      </c>
      <c r="X549">
        <f t="shared" si="105"/>
        <v>2.4657597779144611</v>
      </c>
    </row>
    <row r="550" spans="1:24" x14ac:dyDescent="0.3">
      <c r="A550">
        <v>2.2577473428100299</v>
      </c>
      <c r="B550">
        <v>1.43120703125</v>
      </c>
      <c r="C550">
        <v>54.216999053955099</v>
      </c>
      <c r="F550">
        <f t="shared" si="96"/>
        <v>4.1094608604899108E-3</v>
      </c>
      <c r="G550">
        <f t="shared" si="97"/>
        <v>9.9998474121100855E-2</v>
      </c>
      <c r="H550">
        <f t="shared" si="98"/>
        <v>1.666641235351681E-3</v>
      </c>
      <c r="J550">
        <f t="shared" si="99"/>
        <v>4.1095235668428723E-2</v>
      </c>
      <c r="K550">
        <f t="shared" si="100"/>
        <v>2.4657141401057232</v>
      </c>
      <c r="N550">
        <v>2.2576877381652598</v>
      </c>
      <c r="O550">
        <v>1.80361181640625</v>
      </c>
      <c r="P550">
        <v>54.216999053955099</v>
      </c>
      <c r="S550">
        <f t="shared" si="101"/>
        <v>4.2284373193997027E-3</v>
      </c>
      <c r="T550">
        <f t="shared" si="102"/>
        <v>9.9998474121100855E-2</v>
      </c>
      <c r="U550">
        <f t="shared" si="103"/>
        <v>1.666641235351681E-3</v>
      </c>
      <c r="W550">
        <f t="shared" si="104"/>
        <v>4.2285018412170479E-2</v>
      </c>
      <c r="X550">
        <f t="shared" si="105"/>
        <v>2.5371011047302283</v>
      </c>
    </row>
    <row r="551" spans="1:24" x14ac:dyDescent="0.3">
      <c r="A551">
        <v>2.2619760129600799</v>
      </c>
      <c r="B551">
        <v>1.4287412109375</v>
      </c>
      <c r="C551">
        <v>54.317001342773402</v>
      </c>
      <c r="F551">
        <f t="shared" si="96"/>
        <v>4.2286701500500179E-3</v>
      </c>
      <c r="G551">
        <f t="shared" si="97"/>
        <v>0.10000228881830253</v>
      </c>
      <c r="H551">
        <f t="shared" si="98"/>
        <v>1.6667048136383756E-3</v>
      </c>
      <c r="J551">
        <f t="shared" si="99"/>
        <v>4.2285733656888883E-2</v>
      </c>
      <c r="K551">
        <f t="shared" si="100"/>
        <v>2.5371440194133328</v>
      </c>
      <c r="N551">
        <v>2.2617974318563898</v>
      </c>
      <c r="O551">
        <v>1.8034951171875</v>
      </c>
      <c r="P551">
        <v>54.317001342773402</v>
      </c>
      <c r="S551">
        <f t="shared" si="101"/>
        <v>4.1096936911300119E-3</v>
      </c>
      <c r="T551">
        <f t="shared" si="102"/>
        <v>0.10000228881830253</v>
      </c>
      <c r="U551">
        <f t="shared" si="103"/>
        <v>1.6667048136383756E-3</v>
      </c>
      <c r="W551">
        <f t="shared" si="104"/>
        <v>4.1095996298615226E-2</v>
      </c>
      <c r="X551">
        <f t="shared" si="105"/>
        <v>2.4657597779169138</v>
      </c>
    </row>
    <row r="552" spans="1:24" x14ac:dyDescent="0.3">
      <c r="A552">
        <v>2.2660857066512099</v>
      </c>
      <c r="B552">
        <v>1.4254759521484399</v>
      </c>
      <c r="C552">
        <v>54.416999816894503</v>
      </c>
      <c r="F552">
        <f t="shared" si="96"/>
        <v>4.1096936911300119E-3</v>
      </c>
      <c r="G552">
        <f t="shared" si="97"/>
        <v>9.9998474121100855E-2</v>
      </c>
      <c r="H552">
        <f t="shared" si="98"/>
        <v>1.666641235351681E-3</v>
      </c>
      <c r="J552">
        <f t="shared" si="99"/>
        <v>4.1097564010357412E-2</v>
      </c>
      <c r="K552">
        <f t="shared" si="100"/>
        <v>2.465853840621445</v>
      </c>
      <c r="N552">
        <v>2.2660261020064398</v>
      </c>
      <c r="O552">
        <v>1.80385791015625</v>
      </c>
      <c r="P552">
        <v>54.416999816894503</v>
      </c>
      <c r="S552">
        <f t="shared" si="101"/>
        <v>4.2286701500500179E-3</v>
      </c>
      <c r="T552">
        <f t="shared" si="102"/>
        <v>9.9998474121100855E-2</v>
      </c>
      <c r="U552">
        <f t="shared" si="103"/>
        <v>1.666641235351681E-3</v>
      </c>
      <c r="W552">
        <f t="shared" si="104"/>
        <v>4.2287346754201309E-2</v>
      </c>
      <c r="X552">
        <f t="shared" si="105"/>
        <v>2.5372408052520785</v>
      </c>
    </row>
    <row r="553" spans="1:24" x14ac:dyDescent="0.3">
      <c r="A553">
        <v>2.2702547721564801</v>
      </c>
      <c r="B553">
        <v>1.4229140625000001</v>
      </c>
      <c r="C553">
        <v>54.516998291015597</v>
      </c>
      <c r="F553">
        <f t="shared" si="96"/>
        <v>4.1690655052701864E-3</v>
      </c>
      <c r="G553">
        <f t="shared" si="97"/>
        <v>9.999847412109375E-2</v>
      </c>
      <c r="H553">
        <f t="shared" si="98"/>
        <v>1.6666412353515624E-3</v>
      </c>
      <c r="J553">
        <f t="shared" si="99"/>
        <v>4.1691291211320203E-2</v>
      </c>
      <c r="K553">
        <f t="shared" si="100"/>
        <v>2.5014774726792122</v>
      </c>
      <c r="N553">
        <v>2.2701355628669302</v>
      </c>
      <c r="O553">
        <v>1.80394799804688</v>
      </c>
      <c r="P553">
        <v>54.516998291015597</v>
      </c>
      <c r="S553">
        <f t="shared" si="101"/>
        <v>4.1094608604903549E-3</v>
      </c>
      <c r="T553">
        <f t="shared" si="102"/>
        <v>9.999847412109375E-2</v>
      </c>
      <c r="U553">
        <f t="shared" si="103"/>
        <v>1.6666412353515624E-3</v>
      </c>
      <c r="W553">
        <f t="shared" si="104"/>
        <v>4.1095235668436085E-2</v>
      </c>
      <c r="X553">
        <f t="shared" si="105"/>
        <v>2.4657141401061655</v>
      </c>
    </row>
    <row r="554" spans="1:24" x14ac:dyDescent="0.3">
      <c r="A554">
        <v>2.2744238376617401</v>
      </c>
      <c r="B554">
        <v>1.41938439941406</v>
      </c>
      <c r="C554">
        <v>54.617000579833999</v>
      </c>
      <c r="F554">
        <f t="shared" si="96"/>
        <v>4.1690655052599723E-3</v>
      </c>
      <c r="G554">
        <f t="shared" si="97"/>
        <v>0.10000228881840201</v>
      </c>
      <c r="H554">
        <f t="shared" si="98"/>
        <v>1.6667048136400334E-3</v>
      </c>
      <c r="J554">
        <f t="shared" si="99"/>
        <v>4.1689700851054903E-2</v>
      </c>
      <c r="K554">
        <f t="shared" si="100"/>
        <v>2.5013820510632945</v>
      </c>
      <c r="N554">
        <v>2.2743046283721902</v>
      </c>
      <c r="O554">
        <v>1.80439001464844</v>
      </c>
      <c r="P554">
        <v>54.617000579833999</v>
      </c>
      <c r="S554">
        <f t="shared" si="101"/>
        <v>4.1690655052599723E-3</v>
      </c>
      <c r="T554">
        <f t="shared" si="102"/>
        <v>0.10000228881840201</v>
      </c>
      <c r="U554">
        <f t="shared" si="103"/>
        <v>1.6667048136400334E-3</v>
      </c>
      <c r="W554">
        <f t="shared" si="104"/>
        <v>4.1689700851054903E-2</v>
      </c>
      <c r="X554">
        <f t="shared" si="105"/>
        <v>2.5013820510632945</v>
      </c>
    </row>
    <row r="555" spans="1:24" x14ac:dyDescent="0.3">
      <c r="A555">
        <v>2.2785931359976499</v>
      </c>
      <c r="B555">
        <v>1.4167590332031299</v>
      </c>
      <c r="C555">
        <v>54.716999053955099</v>
      </c>
      <c r="F555">
        <f t="shared" si="96"/>
        <v>4.1692983359098434E-3</v>
      </c>
      <c r="G555">
        <f t="shared" si="97"/>
        <v>9.9998474121100855E-2</v>
      </c>
      <c r="H555">
        <f t="shared" si="98"/>
        <v>1.666641235351681E-3</v>
      </c>
      <c r="J555">
        <f t="shared" si="99"/>
        <v>4.1693619553241489E-2</v>
      </c>
      <c r="K555">
        <f t="shared" si="100"/>
        <v>2.501617173194489</v>
      </c>
      <c r="N555">
        <v>2.2784143220633299</v>
      </c>
      <c r="O555">
        <v>1.80421105957031</v>
      </c>
      <c r="P555">
        <v>54.716999053955099</v>
      </c>
      <c r="S555">
        <f t="shared" si="101"/>
        <v>4.1096936911397819E-3</v>
      </c>
      <c r="T555">
        <f t="shared" si="102"/>
        <v>9.9998474121100855E-2</v>
      </c>
      <c r="U555">
        <f t="shared" si="103"/>
        <v>1.666641235351681E-3</v>
      </c>
      <c r="W555">
        <f t="shared" si="104"/>
        <v>4.1097564010455119E-2</v>
      </c>
      <c r="X555">
        <f t="shared" si="105"/>
        <v>2.4658538406273069</v>
      </c>
    </row>
    <row r="556" spans="1:24" x14ac:dyDescent="0.3">
      <c r="A556">
        <v>2.2827023640275002</v>
      </c>
      <c r="B556">
        <v>1.4142642822265601</v>
      </c>
      <c r="C556">
        <v>54.817001342773402</v>
      </c>
      <c r="F556">
        <f t="shared" si="96"/>
        <v>4.1092280298502537E-3</v>
      </c>
      <c r="G556">
        <f t="shared" si="97"/>
        <v>0.10000228881830253</v>
      </c>
      <c r="H556">
        <f t="shared" si="98"/>
        <v>1.6667048136383756E-3</v>
      </c>
      <c r="J556">
        <f t="shared" si="99"/>
        <v>4.1091339792396611E-2</v>
      </c>
      <c r="K556">
        <f t="shared" si="100"/>
        <v>2.4654803875437965</v>
      </c>
      <c r="N556">
        <v>2.2826427593827199</v>
      </c>
      <c r="O556">
        <v>1.80392407226563</v>
      </c>
      <c r="P556">
        <v>54.817001342773402</v>
      </c>
      <c r="S556">
        <f t="shared" si="101"/>
        <v>4.2284373193899327E-3</v>
      </c>
      <c r="T556">
        <f t="shared" si="102"/>
        <v>0.10000228881830253</v>
      </c>
      <c r="U556">
        <f t="shared" si="103"/>
        <v>1.6667048136383756E-3</v>
      </c>
      <c r="W556">
        <f t="shared" si="104"/>
        <v>4.2283405403577515E-2</v>
      </c>
      <c r="X556">
        <f t="shared" si="105"/>
        <v>2.5370043242146507</v>
      </c>
    </row>
    <row r="557" spans="1:24" x14ac:dyDescent="0.3">
      <c r="A557">
        <v>2.2869312670081898</v>
      </c>
      <c r="B557">
        <v>1.4116396484375</v>
      </c>
      <c r="C557">
        <v>54.916999816894503</v>
      </c>
      <c r="F557">
        <f t="shared" si="96"/>
        <v>4.228902980689675E-3</v>
      </c>
      <c r="G557">
        <f t="shared" si="97"/>
        <v>9.9998474121100855E-2</v>
      </c>
      <c r="H557">
        <f t="shared" si="98"/>
        <v>1.666641235351681E-3</v>
      </c>
      <c r="J557">
        <f t="shared" si="99"/>
        <v>4.2289675096125558E-2</v>
      </c>
      <c r="K557">
        <f t="shared" si="100"/>
        <v>2.5373805057675334</v>
      </c>
      <c r="N557">
        <v>2.2867524530738601</v>
      </c>
      <c r="O557">
        <v>1.80390649414063</v>
      </c>
      <c r="P557">
        <v>54.916999816894503</v>
      </c>
      <c r="S557">
        <f t="shared" si="101"/>
        <v>4.109693691140226E-3</v>
      </c>
      <c r="T557">
        <f t="shared" si="102"/>
        <v>9.9998474121100855E-2</v>
      </c>
      <c r="U557">
        <f t="shared" si="103"/>
        <v>1.666641235351681E-3</v>
      </c>
      <c r="W557">
        <f t="shared" si="104"/>
        <v>4.109756401045956E-2</v>
      </c>
      <c r="X557">
        <f t="shared" si="105"/>
        <v>2.4658538406275734</v>
      </c>
    </row>
    <row r="558" spans="1:24" x14ac:dyDescent="0.3">
      <c r="A558">
        <v>2.2910407278686802</v>
      </c>
      <c r="B558">
        <v>1.40854174804687</v>
      </c>
      <c r="C558">
        <v>55.016998291015597</v>
      </c>
      <c r="F558">
        <f t="shared" si="96"/>
        <v>4.1094608604903549E-3</v>
      </c>
      <c r="G558">
        <f t="shared" si="97"/>
        <v>9.999847412109375E-2</v>
      </c>
      <c r="H558">
        <f t="shared" si="98"/>
        <v>1.6666412353515624E-3</v>
      </c>
      <c r="J558">
        <f t="shared" si="99"/>
        <v>4.1095235668436085E-2</v>
      </c>
      <c r="K558">
        <f t="shared" si="100"/>
        <v>2.4657141401061655</v>
      </c>
      <c r="N558">
        <v>2.2909217514097699</v>
      </c>
      <c r="O558">
        <v>1.8036274414062501</v>
      </c>
      <c r="P558">
        <v>55.016998291015597</v>
      </c>
      <c r="S558">
        <f t="shared" si="101"/>
        <v>4.1692983359098434E-3</v>
      </c>
      <c r="T558">
        <f t="shared" si="102"/>
        <v>9.999847412109375E-2</v>
      </c>
      <c r="U558">
        <f t="shared" si="103"/>
        <v>1.6666412353515624E-3</v>
      </c>
      <c r="W558">
        <f t="shared" si="104"/>
        <v>4.1693619553244451E-2</v>
      </c>
      <c r="X558">
        <f t="shared" si="105"/>
        <v>2.501617173194667</v>
      </c>
    </row>
    <row r="559" spans="1:24" x14ac:dyDescent="0.3">
      <c r="A559">
        <v>2.2952097933739402</v>
      </c>
      <c r="B559">
        <v>1.40603515625</v>
      </c>
      <c r="C559">
        <v>55.117000579833999</v>
      </c>
      <c r="F559">
        <f t="shared" si="96"/>
        <v>4.1690655052599723E-3</v>
      </c>
      <c r="G559">
        <f t="shared" si="97"/>
        <v>0.10000228881840201</v>
      </c>
      <c r="H559">
        <f t="shared" si="98"/>
        <v>1.6667048136400334E-3</v>
      </c>
      <c r="J559">
        <f t="shared" si="99"/>
        <v>4.1689700851054903E-2</v>
      </c>
      <c r="K559">
        <f t="shared" si="100"/>
        <v>2.5013820510632945</v>
      </c>
      <c r="N559">
        <v>2.2950309794396202</v>
      </c>
      <c r="O559">
        <v>1.8034642333984401</v>
      </c>
      <c r="P559">
        <v>55.117000579833999</v>
      </c>
      <c r="S559">
        <f t="shared" si="101"/>
        <v>4.1092280298502537E-3</v>
      </c>
      <c r="T559">
        <f t="shared" si="102"/>
        <v>0.10000228881840201</v>
      </c>
      <c r="U559">
        <f t="shared" si="103"/>
        <v>1.6667048136400334E-3</v>
      </c>
      <c r="W559">
        <f t="shared" si="104"/>
        <v>4.1091339792355741E-2</v>
      </c>
      <c r="X559">
        <f t="shared" si="105"/>
        <v>2.4654803875413442</v>
      </c>
    </row>
    <row r="560" spans="1:24" x14ac:dyDescent="0.3">
      <c r="A560">
        <v>2.2993788588792099</v>
      </c>
      <c r="B560">
        <v>1.4029542236328101</v>
      </c>
      <c r="C560">
        <v>55.216999053955099</v>
      </c>
      <c r="F560">
        <f t="shared" si="96"/>
        <v>4.1690655052697423E-3</v>
      </c>
      <c r="G560">
        <f t="shared" si="97"/>
        <v>9.9998474121100855E-2</v>
      </c>
      <c r="H560">
        <f t="shared" si="98"/>
        <v>1.666641235351681E-3</v>
      </c>
      <c r="J560">
        <f t="shared" si="99"/>
        <v>4.1691291211312799E-2</v>
      </c>
      <c r="K560">
        <f t="shared" si="100"/>
        <v>2.5014774726787676</v>
      </c>
      <c r="N560">
        <v>2.2992598824203001</v>
      </c>
      <c r="O560">
        <v>1.80328637695313</v>
      </c>
      <c r="P560">
        <v>55.216999053955099</v>
      </c>
      <c r="S560">
        <f t="shared" si="101"/>
        <v>4.228902980679905E-3</v>
      </c>
      <c r="T560">
        <f t="shared" si="102"/>
        <v>9.9998474121100855E-2</v>
      </c>
      <c r="U560">
        <f t="shared" si="103"/>
        <v>1.666641235351681E-3</v>
      </c>
      <c r="W560">
        <f t="shared" si="104"/>
        <v>4.2289675096027858E-2</v>
      </c>
      <c r="X560">
        <f t="shared" si="105"/>
        <v>2.5373805057616714</v>
      </c>
    </row>
    <row r="561" spans="1:24" x14ac:dyDescent="0.3">
      <c r="A561">
        <v>2.3036075290292501</v>
      </c>
      <c r="B561">
        <v>1.40055725097656</v>
      </c>
      <c r="C561">
        <v>55.317001342773402</v>
      </c>
      <c r="F561">
        <f t="shared" si="96"/>
        <v>4.2286701500402479E-3</v>
      </c>
      <c r="G561">
        <f t="shared" si="97"/>
        <v>0.10000228881830253</v>
      </c>
      <c r="H561">
        <f t="shared" si="98"/>
        <v>1.6667048136383756E-3</v>
      </c>
      <c r="J561">
        <f t="shared" si="99"/>
        <v>4.2285733656791183E-2</v>
      </c>
      <c r="K561">
        <f t="shared" si="100"/>
        <v>2.5371440194074708</v>
      </c>
      <c r="N561">
        <v>2.30336934328079</v>
      </c>
      <c r="O561">
        <v>1.80307458496094</v>
      </c>
      <c r="P561">
        <v>55.317001342773402</v>
      </c>
      <c r="S561">
        <f t="shared" si="101"/>
        <v>4.1094608604899108E-3</v>
      </c>
      <c r="T561">
        <f t="shared" si="102"/>
        <v>0.10000228881830253</v>
      </c>
      <c r="U561">
        <f t="shared" si="103"/>
        <v>1.6667048136383756E-3</v>
      </c>
      <c r="W561">
        <f t="shared" si="104"/>
        <v>4.1093668045503698E-2</v>
      </c>
      <c r="X561">
        <f t="shared" si="105"/>
        <v>2.4656200827302217</v>
      </c>
    </row>
    <row r="562" spans="1:24" x14ac:dyDescent="0.3">
      <c r="A562">
        <v>2.3077765945345199</v>
      </c>
      <c r="B562">
        <v>1.39745520019531</v>
      </c>
      <c r="C562">
        <v>55.416999816894503</v>
      </c>
      <c r="F562">
        <f t="shared" si="96"/>
        <v>4.1690655052697423E-3</v>
      </c>
      <c r="G562">
        <f t="shared" si="97"/>
        <v>9.9998474121100855E-2</v>
      </c>
      <c r="H562">
        <f t="shared" si="98"/>
        <v>1.666641235351681E-3</v>
      </c>
      <c r="J562">
        <f t="shared" si="99"/>
        <v>4.1691291211312799E-2</v>
      </c>
      <c r="K562">
        <f t="shared" si="100"/>
        <v>2.5014774726787676</v>
      </c>
      <c r="N562">
        <v>2.3075977806001902</v>
      </c>
      <c r="O562">
        <v>1.8031334228515601</v>
      </c>
      <c r="P562">
        <v>55.416999816894503</v>
      </c>
      <c r="S562">
        <f t="shared" si="101"/>
        <v>4.2284373194001468E-3</v>
      </c>
      <c r="T562">
        <f t="shared" si="102"/>
        <v>9.9998474121100855E-2</v>
      </c>
      <c r="U562">
        <f t="shared" si="103"/>
        <v>1.666641235351681E-3</v>
      </c>
      <c r="W562">
        <f t="shared" si="104"/>
        <v>4.228501841217492E-2</v>
      </c>
      <c r="X562">
        <f t="shared" si="105"/>
        <v>2.5371011047304948</v>
      </c>
    </row>
    <row r="563" spans="1:24" x14ac:dyDescent="0.3">
      <c r="A563">
        <v>2.3118862882256499</v>
      </c>
      <c r="B563">
        <v>1.3953417968749999</v>
      </c>
      <c r="C563">
        <v>55.516998291015597</v>
      </c>
      <c r="F563">
        <f t="shared" si="96"/>
        <v>4.1096936911300119E-3</v>
      </c>
      <c r="G563">
        <f t="shared" si="97"/>
        <v>9.999847412109375E-2</v>
      </c>
      <c r="H563">
        <f t="shared" si="98"/>
        <v>1.6666412353515624E-3</v>
      </c>
      <c r="J563">
        <f t="shared" si="99"/>
        <v>4.1097564010360334E-2</v>
      </c>
      <c r="K563">
        <f t="shared" si="100"/>
        <v>2.4658538406216204</v>
      </c>
      <c r="N563">
        <v>2.3117074742913202</v>
      </c>
      <c r="O563">
        <v>1.80246130371094</v>
      </c>
      <c r="P563">
        <v>55.516998291015597</v>
      </c>
      <c r="S563">
        <f t="shared" si="101"/>
        <v>4.1096936911300119E-3</v>
      </c>
      <c r="T563">
        <f t="shared" si="102"/>
        <v>9.999847412109375E-2</v>
      </c>
      <c r="U563">
        <f t="shared" si="103"/>
        <v>1.6666412353515624E-3</v>
      </c>
      <c r="W563">
        <f t="shared" si="104"/>
        <v>4.1097564010360334E-2</v>
      </c>
      <c r="X563">
        <f t="shared" si="105"/>
        <v>2.4658538406216204</v>
      </c>
    </row>
    <row r="564" spans="1:24" x14ac:dyDescent="0.3">
      <c r="A564">
        <v>2.3161149583756901</v>
      </c>
      <c r="B564">
        <v>1.3925853271484401</v>
      </c>
      <c r="C564">
        <v>55.617000579833999</v>
      </c>
      <c r="F564">
        <f t="shared" si="96"/>
        <v>4.2286701500402479E-3</v>
      </c>
      <c r="G564">
        <f t="shared" si="97"/>
        <v>0.10000228881840201</v>
      </c>
      <c r="H564">
        <f t="shared" si="98"/>
        <v>1.6667048136400334E-3</v>
      </c>
      <c r="J564">
        <f t="shared" si="99"/>
        <v>4.2285733656749119E-2</v>
      </c>
      <c r="K564">
        <f t="shared" si="100"/>
        <v>2.5371440194049475</v>
      </c>
      <c r="N564">
        <v>2.3159361444413702</v>
      </c>
      <c r="O564">
        <v>1.80213317871094</v>
      </c>
      <c r="P564">
        <v>55.617000579833999</v>
      </c>
      <c r="S564">
        <f t="shared" si="101"/>
        <v>4.2286701500500179E-3</v>
      </c>
      <c r="T564">
        <f t="shared" si="102"/>
        <v>0.10000228881840201</v>
      </c>
      <c r="U564">
        <f t="shared" si="103"/>
        <v>1.6667048136400334E-3</v>
      </c>
      <c r="W564">
        <f t="shared" si="104"/>
        <v>4.2285733656846819E-2</v>
      </c>
      <c r="X564">
        <f t="shared" si="105"/>
        <v>2.537144019410809</v>
      </c>
    </row>
    <row r="565" spans="1:24" x14ac:dyDescent="0.3">
      <c r="A565">
        <v>2.32028379105031</v>
      </c>
      <c r="B565">
        <v>1.3897265624999999</v>
      </c>
      <c r="C565">
        <v>55.716999053955099</v>
      </c>
      <c r="F565">
        <f t="shared" si="96"/>
        <v>4.1688326746198712E-3</v>
      </c>
      <c r="G565">
        <f t="shared" si="97"/>
        <v>9.9998474121100855E-2</v>
      </c>
      <c r="H565">
        <f t="shared" si="98"/>
        <v>1.666641235351681E-3</v>
      </c>
      <c r="J565">
        <f t="shared" si="99"/>
        <v>4.168896286928641E-2</v>
      </c>
      <c r="K565">
        <f t="shared" si="100"/>
        <v>2.5013377721571843</v>
      </c>
      <c r="N565">
        <v>2.3200456053018601</v>
      </c>
      <c r="O565">
        <v>1.80161083984375</v>
      </c>
      <c r="P565">
        <v>55.716999053955099</v>
      </c>
      <c r="S565">
        <f t="shared" si="101"/>
        <v>4.1094608604899108E-3</v>
      </c>
      <c r="T565">
        <f t="shared" si="102"/>
        <v>9.9998474121100855E-2</v>
      </c>
      <c r="U565">
        <f t="shared" si="103"/>
        <v>1.666641235351681E-3</v>
      </c>
      <c r="W565">
        <f t="shared" si="104"/>
        <v>4.1095235668428723E-2</v>
      </c>
      <c r="X565">
        <f t="shared" si="105"/>
        <v>2.4657141401057232</v>
      </c>
    </row>
    <row r="566" spans="1:24" x14ac:dyDescent="0.3">
      <c r="A566">
        <v>2.3244530893862199</v>
      </c>
      <c r="B566">
        <v>1.3867806396484399</v>
      </c>
      <c r="C566">
        <v>55.817001342773402</v>
      </c>
      <c r="F566">
        <f t="shared" si="96"/>
        <v>4.1692983359098434E-3</v>
      </c>
      <c r="G566">
        <f t="shared" si="97"/>
        <v>0.10000228881830253</v>
      </c>
      <c r="H566">
        <f t="shared" si="98"/>
        <v>1.6667048136383756E-3</v>
      </c>
      <c r="J566">
        <f t="shared" si="99"/>
        <v>4.1692029104305597E-2</v>
      </c>
      <c r="K566">
        <f t="shared" si="100"/>
        <v>2.5015217462583359</v>
      </c>
      <c r="N566">
        <v>2.32433388009667</v>
      </c>
      <c r="O566">
        <v>1.8010880126953099</v>
      </c>
      <c r="P566">
        <v>55.817001342773402</v>
      </c>
      <c r="S566">
        <f t="shared" si="101"/>
        <v>4.2882747948098654E-3</v>
      </c>
      <c r="T566">
        <f t="shared" si="102"/>
        <v>0.10000228881830253</v>
      </c>
      <c r="U566">
        <f t="shared" si="103"/>
        <v>1.6667048136383756E-3</v>
      </c>
      <c r="W566">
        <f t="shared" si="104"/>
        <v>4.2881766462379414E-2</v>
      </c>
      <c r="X566">
        <f t="shared" si="105"/>
        <v>2.5729059877427649</v>
      </c>
    </row>
    <row r="567" spans="1:24" x14ac:dyDescent="0.3">
      <c r="A567">
        <v>2.3285627830773601</v>
      </c>
      <c r="B567">
        <v>1.3840913085937501</v>
      </c>
      <c r="C567">
        <v>55.916999816894503</v>
      </c>
      <c r="F567">
        <f t="shared" si="96"/>
        <v>4.109693691140226E-3</v>
      </c>
      <c r="G567">
        <f t="shared" si="97"/>
        <v>9.9998474121100855E-2</v>
      </c>
      <c r="H567">
        <f t="shared" si="98"/>
        <v>1.666641235351681E-3</v>
      </c>
      <c r="J567">
        <f t="shared" si="99"/>
        <v>4.109756401045956E-2</v>
      </c>
      <c r="K567">
        <f t="shared" si="100"/>
        <v>2.4658538406275734</v>
      </c>
      <c r="N567">
        <v>2.3284435737878102</v>
      </c>
      <c r="O567">
        <v>1.80019274902344</v>
      </c>
      <c r="P567">
        <v>55.916999816894503</v>
      </c>
      <c r="S567">
        <f t="shared" si="101"/>
        <v>4.109693691140226E-3</v>
      </c>
      <c r="T567">
        <f t="shared" si="102"/>
        <v>9.9998474121100855E-2</v>
      </c>
      <c r="U567">
        <f t="shared" si="103"/>
        <v>1.666641235351681E-3</v>
      </c>
      <c r="W567">
        <f t="shared" si="104"/>
        <v>4.109756401045956E-2</v>
      </c>
      <c r="X567">
        <f t="shared" si="105"/>
        <v>2.4658538406275734</v>
      </c>
    </row>
    <row r="568" spans="1:24" x14ac:dyDescent="0.3">
      <c r="A568">
        <v>2.33273161575198</v>
      </c>
      <c r="B568">
        <v>1.38176245117188</v>
      </c>
      <c r="C568">
        <v>56.016998291015597</v>
      </c>
      <c r="F568">
        <f t="shared" si="96"/>
        <v>4.1688326746198712E-3</v>
      </c>
      <c r="G568">
        <f t="shared" si="97"/>
        <v>9.999847412109375E-2</v>
      </c>
      <c r="H568">
        <f t="shared" si="98"/>
        <v>1.6666412353515624E-3</v>
      </c>
      <c r="J568">
        <f t="shared" si="99"/>
        <v>4.1688962869289366E-2</v>
      </c>
      <c r="K568">
        <f t="shared" si="100"/>
        <v>2.5013377721573624</v>
      </c>
      <c r="N568">
        <v>2.3326720111072099</v>
      </c>
      <c r="O568">
        <v>1.79929138183594</v>
      </c>
      <c r="P568">
        <v>56.016998291015597</v>
      </c>
      <c r="S568">
        <f t="shared" si="101"/>
        <v>4.2284373193997027E-3</v>
      </c>
      <c r="T568">
        <f t="shared" si="102"/>
        <v>9.999847412109375E-2</v>
      </c>
      <c r="U568">
        <f t="shared" si="103"/>
        <v>1.6666412353515624E-3</v>
      </c>
      <c r="W568">
        <f t="shared" si="104"/>
        <v>4.2285018412173483E-2</v>
      </c>
      <c r="X568">
        <f t="shared" si="105"/>
        <v>2.5371011047304091</v>
      </c>
    </row>
    <row r="569" spans="1:24" x14ac:dyDescent="0.3">
      <c r="A569">
        <v>2.3369006812572501</v>
      </c>
      <c r="B569">
        <v>1.37882531738281</v>
      </c>
      <c r="C569">
        <v>56.117000579833999</v>
      </c>
      <c r="F569">
        <f t="shared" si="96"/>
        <v>4.1690655052701864E-3</v>
      </c>
      <c r="G569">
        <f t="shared" si="97"/>
        <v>0.10000228881840201</v>
      </c>
      <c r="H569">
        <f t="shared" si="98"/>
        <v>1.6667048136400334E-3</v>
      </c>
      <c r="J569">
        <f t="shared" si="99"/>
        <v>4.1689700851157044E-2</v>
      </c>
      <c r="K569">
        <f t="shared" si="100"/>
        <v>2.5013820510694225</v>
      </c>
      <c r="N569">
        <v>2.3367817047983399</v>
      </c>
      <c r="O569">
        <v>1.7983326416015599</v>
      </c>
      <c r="P569">
        <v>56.117000579833999</v>
      </c>
      <c r="S569">
        <f t="shared" si="101"/>
        <v>4.1096936911300119E-3</v>
      </c>
      <c r="T569">
        <f t="shared" si="102"/>
        <v>0.10000228881840201</v>
      </c>
      <c r="U569">
        <f t="shared" si="103"/>
        <v>1.6667048136400334E-3</v>
      </c>
      <c r="W569">
        <f t="shared" si="104"/>
        <v>4.1095996298574348E-2</v>
      </c>
      <c r="X569">
        <f t="shared" si="105"/>
        <v>2.4657597779144611</v>
      </c>
    </row>
    <row r="570" spans="1:24" x14ac:dyDescent="0.3">
      <c r="A570">
        <v>2.3411295842379301</v>
      </c>
      <c r="B570">
        <v>1.37610229492188</v>
      </c>
      <c r="C570">
        <v>56.216999053955099</v>
      </c>
      <c r="F570">
        <f t="shared" si="96"/>
        <v>4.228902980679905E-3</v>
      </c>
      <c r="G570">
        <f t="shared" si="97"/>
        <v>9.9998474121100855E-2</v>
      </c>
      <c r="H570">
        <f t="shared" si="98"/>
        <v>1.666641235351681E-3</v>
      </c>
      <c r="J570">
        <f t="shared" si="99"/>
        <v>4.2289675096027858E-2</v>
      </c>
      <c r="K570">
        <f t="shared" si="100"/>
        <v>2.5373805057616714</v>
      </c>
      <c r="N570">
        <v>2.3409507703036101</v>
      </c>
      <c r="O570">
        <v>1.79730493164063</v>
      </c>
      <c r="P570">
        <v>56.216999053955099</v>
      </c>
      <c r="S570">
        <f t="shared" si="101"/>
        <v>4.1690655052701864E-3</v>
      </c>
      <c r="T570">
        <f t="shared" si="102"/>
        <v>9.9998474121100855E-2</v>
      </c>
      <c r="U570">
        <f t="shared" si="103"/>
        <v>1.666641235351681E-3</v>
      </c>
      <c r="W570">
        <f t="shared" si="104"/>
        <v>4.169129121131724E-2</v>
      </c>
      <c r="X570">
        <f t="shared" si="105"/>
        <v>2.5014774726790341</v>
      </c>
    </row>
    <row r="571" spans="1:24" x14ac:dyDescent="0.3">
      <c r="A571">
        <v>2.3452388122677799</v>
      </c>
      <c r="B571">
        <v>1.37361669921875</v>
      </c>
      <c r="C571">
        <v>56.317001342773402</v>
      </c>
      <c r="F571">
        <f t="shared" si="96"/>
        <v>4.1092280298498096E-3</v>
      </c>
      <c r="G571">
        <f t="shared" si="97"/>
        <v>0.10000228881830253</v>
      </c>
      <c r="H571">
        <f t="shared" si="98"/>
        <v>1.6667048136383756E-3</v>
      </c>
      <c r="J571">
        <f t="shared" si="99"/>
        <v>4.109133979239217E-2</v>
      </c>
      <c r="K571">
        <f t="shared" si="100"/>
        <v>2.46548038754353</v>
      </c>
      <c r="N571">
        <v>2.3451200686395199</v>
      </c>
      <c r="O571">
        <v>1.7966202392578099</v>
      </c>
      <c r="P571">
        <v>56.317001342773402</v>
      </c>
      <c r="S571">
        <f t="shared" si="101"/>
        <v>4.1692983359098434E-3</v>
      </c>
      <c r="T571">
        <f t="shared" si="102"/>
        <v>0.10000228881830253</v>
      </c>
      <c r="U571">
        <f t="shared" si="103"/>
        <v>1.6667048136383756E-3</v>
      </c>
      <c r="W571">
        <f t="shared" si="104"/>
        <v>4.1692029104305597E-2</v>
      </c>
      <c r="X571">
        <f t="shared" si="105"/>
        <v>2.5015217462583359</v>
      </c>
    </row>
    <row r="572" spans="1:24" x14ac:dyDescent="0.3">
      <c r="A572">
        <v>2.3494081106036901</v>
      </c>
      <c r="B572">
        <v>1.3703392333984401</v>
      </c>
      <c r="C572">
        <v>56.416999816894503</v>
      </c>
      <c r="F572">
        <f t="shared" si="96"/>
        <v>4.1692983359102875E-3</v>
      </c>
      <c r="G572">
        <f t="shared" si="97"/>
        <v>9.9998474121100855E-2</v>
      </c>
      <c r="H572">
        <f t="shared" si="98"/>
        <v>1.666641235351681E-3</v>
      </c>
      <c r="J572">
        <f t="shared" si="99"/>
        <v>4.1693619553245929E-2</v>
      </c>
      <c r="K572">
        <f t="shared" si="100"/>
        <v>2.5016171731947554</v>
      </c>
      <c r="N572">
        <v>2.3492889013141398</v>
      </c>
      <c r="O572">
        <v>1.7949327392578101</v>
      </c>
      <c r="P572">
        <v>56.416999816894503</v>
      </c>
      <c r="S572">
        <f t="shared" si="101"/>
        <v>4.1688326746198712E-3</v>
      </c>
      <c r="T572">
        <f t="shared" si="102"/>
        <v>9.9998474121100855E-2</v>
      </c>
      <c r="U572">
        <f t="shared" si="103"/>
        <v>1.666641235351681E-3</v>
      </c>
      <c r="W572">
        <f t="shared" si="104"/>
        <v>4.168896286928641E-2</v>
      </c>
      <c r="X572">
        <f t="shared" si="105"/>
        <v>2.5013377721571843</v>
      </c>
    </row>
    <row r="573" spans="1:24" x14ac:dyDescent="0.3">
      <c r="A573">
        <v>2.3535178042948202</v>
      </c>
      <c r="B573">
        <v>1.36775463867188</v>
      </c>
      <c r="C573">
        <v>56.516998291015597</v>
      </c>
      <c r="F573">
        <f t="shared" si="96"/>
        <v>4.1096936911300119E-3</v>
      </c>
      <c r="G573">
        <f t="shared" si="97"/>
        <v>9.999847412109375E-2</v>
      </c>
      <c r="H573">
        <f t="shared" si="98"/>
        <v>1.6666412353515624E-3</v>
      </c>
      <c r="J573">
        <f t="shared" si="99"/>
        <v>4.1097564010360334E-2</v>
      </c>
      <c r="K573">
        <f t="shared" si="100"/>
        <v>2.4658538406216204</v>
      </c>
      <c r="N573">
        <v>2.3534581996500501</v>
      </c>
      <c r="O573">
        <v>1.79397802734375</v>
      </c>
      <c r="P573">
        <v>56.516998291015597</v>
      </c>
      <c r="S573">
        <f t="shared" si="101"/>
        <v>4.1692983359102875E-3</v>
      </c>
      <c r="T573">
        <f t="shared" si="102"/>
        <v>9.999847412109375E-2</v>
      </c>
      <c r="U573">
        <f t="shared" si="103"/>
        <v>1.6666412353515624E-3</v>
      </c>
      <c r="W573">
        <f t="shared" si="104"/>
        <v>4.1693619553248892E-2</v>
      </c>
      <c r="X573">
        <f t="shared" si="105"/>
        <v>2.5016171731949335</v>
      </c>
    </row>
    <row r="574" spans="1:24" x14ac:dyDescent="0.3">
      <c r="A574">
        <v>2.3577464744448702</v>
      </c>
      <c r="B574">
        <v>1.3654468994140601</v>
      </c>
      <c r="C574">
        <v>56.617000579833999</v>
      </c>
      <c r="F574">
        <f t="shared" si="96"/>
        <v>4.2286701500500179E-3</v>
      </c>
      <c r="G574">
        <f t="shared" si="97"/>
        <v>0.10000228881840201</v>
      </c>
      <c r="H574">
        <f t="shared" si="98"/>
        <v>1.6667048136400334E-3</v>
      </c>
      <c r="J574">
        <f t="shared" si="99"/>
        <v>4.2285733656846819E-2</v>
      </c>
      <c r="K574">
        <f t="shared" si="100"/>
        <v>2.537144019410809</v>
      </c>
      <c r="N574">
        <v>2.35756766051054</v>
      </c>
      <c r="O574">
        <v>1.7921953125000001</v>
      </c>
      <c r="P574">
        <v>56.617000579833999</v>
      </c>
      <c r="S574">
        <f t="shared" si="101"/>
        <v>4.1094608604899108E-3</v>
      </c>
      <c r="T574">
        <f t="shared" si="102"/>
        <v>0.10000228881840201</v>
      </c>
      <c r="U574">
        <f t="shared" si="103"/>
        <v>1.6667048136400334E-3</v>
      </c>
      <c r="W574">
        <f t="shared" si="104"/>
        <v>4.1093668045462821E-2</v>
      </c>
      <c r="X574">
        <f t="shared" si="105"/>
        <v>2.4656200827277694</v>
      </c>
    </row>
    <row r="575" spans="1:24" x14ac:dyDescent="0.3">
      <c r="A575">
        <v>2.3618559353053601</v>
      </c>
      <c r="B575">
        <v>1.3629030761718799</v>
      </c>
      <c r="C575">
        <v>56.716999053955099</v>
      </c>
      <c r="F575">
        <f t="shared" si="96"/>
        <v>4.1094608604899108E-3</v>
      </c>
      <c r="G575">
        <f t="shared" si="97"/>
        <v>9.9998474121100855E-2</v>
      </c>
      <c r="H575">
        <f t="shared" si="98"/>
        <v>1.666641235351681E-3</v>
      </c>
      <c r="J575">
        <f t="shared" si="99"/>
        <v>4.1095235668428723E-2</v>
      </c>
      <c r="K575">
        <f t="shared" si="100"/>
        <v>2.4657141401057232</v>
      </c>
      <c r="N575">
        <v>2.3617367260158102</v>
      </c>
      <c r="O575">
        <v>1.7904327392578101</v>
      </c>
      <c r="P575">
        <v>56.716999053955099</v>
      </c>
      <c r="S575">
        <f t="shared" si="101"/>
        <v>4.1690655052701864E-3</v>
      </c>
      <c r="T575">
        <f t="shared" si="102"/>
        <v>9.9998474121100855E-2</v>
      </c>
      <c r="U575">
        <f t="shared" si="103"/>
        <v>1.666641235351681E-3</v>
      </c>
      <c r="W575">
        <f t="shared" si="104"/>
        <v>4.169129121131724E-2</v>
      </c>
      <c r="X575">
        <f t="shared" si="105"/>
        <v>2.5014774726790341</v>
      </c>
    </row>
    <row r="576" spans="1:24" x14ac:dyDescent="0.3">
      <c r="A576">
        <v>2.3660846054553999</v>
      </c>
      <c r="B576">
        <v>1.3593978271484399</v>
      </c>
      <c r="C576">
        <v>56.817001342773402</v>
      </c>
      <c r="F576">
        <f t="shared" si="96"/>
        <v>4.2286701500398038E-3</v>
      </c>
      <c r="G576">
        <f t="shared" si="97"/>
        <v>0.10000228881830253</v>
      </c>
      <c r="H576">
        <f t="shared" si="98"/>
        <v>1.6667048136383756E-3</v>
      </c>
      <c r="J576">
        <f t="shared" si="99"/>
        <v>4.2285733656786742E-2</v>
      </c>
      <c r="K576">
        <f t="shared" si="100"/>
        <v>2.5371440194072044</v>
      </c>
      <c r="N576">
        <v>2.3659057915210702</v>
      </c>
      <c r="O576">
        <v>1.7887457275390599</v>
      </c>
      <c r="P576">
        <v>56.817001342773402</v>
      </c>
      <c r="S576">
        <f t="shared" si="101"/>
        <v>4.1690655052599723E-3</v>
      </c>
      <c r="T576">
        <f t="shared" si="102"/>
        <v>0.10000228881830253</v>
      </c>
      <c r="U576">
        <f t="shared" si="103"/>
        <v>1.6667048136383756E-3</v>
      </c>
      <c r="W576">
        <f t="shared" si="104"/>
        <v>4.168970085109637E-2</v>
      </c>
      <c r="X576">
        <f t="shared" si="105"/>
        <v>2.5013820510657823</v>
      </c>
    </row>
    <row r="577" spans="1:24" x14ac:dyDescent="0.3">
      <c r="A577">
        <v>2.3701942991465299</v>
      </c>
      <c r="B577">
        <v>1.3575339355468701</v>
      </c>
      <c r="C577">
        <v>56.916999816894503</v>
      </c>
      <c r="F577">
        <f t="shared" si="96"/>
        <v>4.1096936911300119E-3</v>
      </c>
      <c r="G577">
        <f t="shared" si="97"/>
        <v>9.9998474121100855E-2</v>
      </c>
      <c r="H577">
        <f t="shared" si="98"/>
        <v>1.666641235351681E-3</v>
      </c>
      <c r="J577">
        <f t="shared" si="99"/>
        <v>4.1097564010357412E-2</v>
      </c>
      <c r="K577">
        <f t="shared" si="100"/>
        <v>2.465853840621445</v>
      </c>
      <c r="N577">
        <v>2.37007508985698</v>
      </c>
      <c r="O577">
        <v>1.7870036621093801</v>
      </c>
      <c r="P577">
        <v>56.916999816894503</v>
      </c>
      <c r="S577">
        <f t="shared" si="101"/>
        <v>4.1692983359098434E-3</v>
      </c>
      <c r="T577">
        <f t="shared" si="102"/>
        <v>9.9998474121100855E-2</v>
      </c>
      <c r="U577">
        <f t="shared" si="103"/>
        <v>1.666641235351681E-3</v>
      </c>
      <c r="W577">
        <f t="shared" si="104"/>
        <v>4.1693619553241489E-2</v>
      </c>
      <c r="X577">
        <f t="shared" si="105"/>
        <v>2.501617173194489</v>
      </c>
    </row>
    <row r="578" spans="1:24" x14ac:dyDescent="0.3">
      <c r="A578">
        <v>2.3744227364659301</v>
      </c>
      <c r="B578">
        <v>1.3550211181640599</v>
      </c>
      <c r="C578">
        <v>57.016998291015597</v>
      </c>
      <c r="F578">
        <f t="shared" si="96"/>
        <v>4.2284373194001468E-3</v>
      </c>
      <c r="G578">
        <f t="shared" si="97"/>
        <v>9.999847412109375E-2</v>
      </c>
      <c r="H578">
        <f t="shared" si="98"/>
        <v>1.6666412353515624E-3</v>
      </c>
      <c r="J578">
        <f t="shared" si="99"/>
        <v>4.2285018412177924E-2</v>
      </c>
      <c r="K578">
        <f t="shared" si="100"/>
        <v>2.5371011047306755</v>
      </c>
      <c r="N578">
        <v>2.3742439225315999</v>
      </c>
      <c r="O578">
        <v>1.78455773925781</v>
      </c>
      <c r="P578">
        <v>57.016998291015597</v>
      </c>
      <c r="S578">
        <f t="shared" si="101"/>
        <v>4.1688326746198712E-3</v>
      </c>
      <c r="T578">
        <f t="shared" si="102"/>
        <v>9.999847412109375E-2</v>
      </c>
      <c r="U578">
        <f t="shared" si="103"/>
        <v>1.6666412353515624E-3</v>
      </c>
      <c r="W578">
        <f t="shared" si="104"/>
        <v>4.1688962869289366E-2</v>
      </c>
      <c r="X578">
        <f t="shared" si="105"/>
        <v>2.5013377721573624</v>
      </c>
    </row>
    <row r="579" spans="1:24" x14ac:dyDescent="0.3">
      <c r="A579">
        <v>2.37853219732642</v>
      </c>
      <c r="B579">
        <v>1.3518994140625</v>
      </c>
      <c r="C579">
        <v>57.117000579833999</v>
      </c>
      <c r="F579">
        <f t="shared" si="96"/>
        <v>4.1094608604899108E-3</v>
      </c>
      <c r="G579">
        <f t="shared" si="97"/>
        <v>0.10000228881840201</v>
      </c>
      <c r="H579">
        <f t="shared" si="98"/>
        <v>1.6667048136400334E-3</v>
      </c>
      <c r="J579">
        <f t="shared" si="99"/>
        <v>4.1093668045462821E-2</v>
      </c>
      <c r="K579">
        <f t="shared" si="100"/>
        <v>2.4656200827277694</v>
      </c>
      <c r="N579">
        <v>2.3784132208675102</v>
      </c>
      <c r="O579">
        <v>1.78180676269531</v>
      </c>
      <c r="P579">
        <v>57.117000579833999</v>
      </c>
      <c r="S579">
        <f t="shared" si="101"/>
        <v>4.1692983359102875E-3</v>
      </c>
      <c r="T579">
        <f t="shared" si="102"/>
        <v>0.10000228881840201</v>
      </c>
      <c r="U579">
        <f t="shared" si="103"/>
        <v>1.6667048136400334E-3</v>
      </c>
      <c r="W579">
        <f t="shared" si="104"/>
        <v>4.1692029104268565E-2</v>
      </c>
      <c r="X579">
        <f t="shared" si="105"/>
        <v>2.5015217462561141</v>
      </c>
    </row>
    <row r="580" spans="1:24" x14ac:dyDescent="0.3">
      <c r="A580">
        <v>2.3827611003071101</v>
      </c>
      <c r="B580">
        <v>1.34960571289062</v>
      </c>
      <c r="C580">
        <v>57.216999053955099</v>
      </c>
      <c r="F580">
        <f t="shared" si="96"/>
        <v>4.2289029806901191E-3</v>
      </c>
      <c r="G580">
        <f t="shared" si="97"/>
        <v>9.9998474121100855E-2</v>
      </c>
      <c r="H580">
        <f t="shared" si="98"/>
        <v>1.666641235351681E-3</v>
      </c>
      <c r="J580">
        <f t="shared" si="99"/>
        <v>4.2289675096129999E-2</v>
      </c>
      <c r="K580">
        <f t="shared" si="100"/>
        <v>2.5373805057677998</v>
      </c>
      <c r="N580">
        <v>2.38252291455865</v>
      </c>
      <c r="O580">
        <v>1.7792609863281299</v>
      </c>
      <c r="P580">
        <v>57.216999053955099</v>
      </c>
      <c r="S580">
        <f t="shared" si="101"/>
        <v>4.1096936911397819E-3</v>
      </c>
      <c r="T580">
        <f t="shared" si="102"/>
        <v>9.9998474121100855E-2</v>
      </c>
      <c r="U580">
        <f t="shared" si="103"/>
        <v>1.666641235351681E-3</v>
      </c>
      <c r="W580">
        <f t="shared" si="104"/>
        <v>4.1097564010455119E-2</v>
      </c>
      <c r="X580">
        <f t="shared" si="105"/>
        <v>2.4658538406273069</v>
      </c>
    </row>
    <row r="581" spans="1:24" x14ac:dyDescent="0.3">
      <c r="A581">
        <v>2.38692993298173</v>
      </c>
      <c r="B581">
        <v>1.34753283691406</v>
      </c>
      <c r="C581">
        <v>57.317001342773402</v>
      </c>
      <c r="F581">
        <f t="shared" si="96"/>
        <v>4.1688326746198712E-3</v>
      </c>
      <c r="G581">
        <f t="shared" si="97"/>
        <v>0.10000228881830253</v>
      </c>
      <c r="H581">
        <f t="shared" si="98"/>
        <v>1.6667048136383756E-3</v>
      </c>
      <c r="J581">
        <f t="shared" si="99"/>
        <v>4.1687372597984843E-2</v>
      </c>
      <c r="K581">
        <f t="shared" si="100"/>
        <v>2.5012423558790906</v>
      </c>
      <c r="N581">
        <v>2.3866917472332698</v>
      </c>
      <c r="O581">
        <v>1.77643090820313</v>
      </c>
      <c r="P581">
        <v>57.317001342773402</v>
      </c>
      <c r="S581">
        <f t="shared" si="101"/>
        <v>4.1688326746198712E-3</v>
      </c>
      <c r="T581">
        <f t="shared" si="102"/>
        <v>0.10000228881830253</v>
      </c>
      <c r="U581">
        <f t="shared" si="103"/>
        <v>1.6667048136383756E-3</v>
      </c>
      <c r="W581">
        <f t="shared" si="104"/>
        <v>4.1687372597984843E-2</v>
      </c>
      <c r="X581">
        <f t="shared" si="105"/>
        <v>2.5012423558790906</v>
      </c>
    </row>
    <row r="582" spans="1:24" x14ac:dyDescent="0.3">
      <c r="A582">
        <v>2.3911588359624099</v>
      </c>
      <c r="B582">
        <v>1.3446600341796899</v>
      </c>
      <c r="C582">
        <v>57.416999816894503</v>
      </c>
      <c r="F582">
        <f t="shared" si="96"/>
        <v>4.228902980679905E-3</v>
      </c>
      <c r="G582">
        <f t="shared" si="97"/>
        <v>9.9998474121100855E-2</v>
      </c>
      <c r="H582">
        <f t="shared" si="98"/>
        <v>1.666641235351681E-3</v>
      </c>
      <c r="J582">
        <f t="shared" si="99"/>
        <v>4.2289675096027858E-2</v>
      </c>
      <c r="K582">
        <f t="shared" si="100"/>
        <v>2.5373805057616714</v>
      </c>
      <c r="N582">
        <v>2.39080144092441</v>
      </c>
      <c r="O582">
        <v>1.7724786376953101</v>
      </c>
      <c r="P582">
        <v>57.416999816894503</v>
      </c>
      <c r="S582">
        <f t="shared" si="101"/>
        <v>4.109693691140226E-3</v>
      </c>
      <c r="T582">
        <f t="shared" si="102"/>
        <v>9.9998474121100855E-2</v>
      </c>
      <c r="U582">
        <f t="shared" si="103"/>
        <v>1.666641235351681E-3</v>
      </c>
      <c r="W582">
        <f t="shared" si="104"/>
        <v>4.109756401045956E-2</v>
      </c>
      <c r="X582">
        <f t="shared" si="105"/>
        <v>2.4658538406275734</v>
      </c>
    </row>
    <row r="583" spans="1:24" x14ac:dyDescent="0.3">
      <c r="A583">
        <v>2.39526829682291</v>
      </c>
      <c r="B583">
        <v>1.3423583984375</v>
      </c>
      <c r="C583">
        <v>57.516998291015597</v>
      </c>
      <c r="F583">
        <f t="shared" si="96"/>
        <v>4.1094608605001248E-3</v>
      </c>
      <c r="G583">
        <f t="shared" si="97"/>
        <v>9.999847412109375E-2</v>
      </c>
      <c r="H583">
        <f t="shared" si="98"/>
        <v>1.6666412353515624E-3</v>
      </c>
      <c r="J583">
        <f t="shared" si="99"/>
        <v>4.1095235668533785E-2</v>
      </c>
      <c r="K583">
        <f t="shared" si="100"/>
        <v>2.4657141401120275</v>
      </c>
      <c r="N583">
        <v>2.3950301110744499</v>
      </c>
      <c r="O583">
        <v>1.7684920654296901</v>
      </c>
      <c r="P583">
        <v>57.516998291015597</v>
      </c>
      <c r="S583">
        <f t="shared" si="101"/>
        <v>4.2286701500398038E-3</v>
      </c>
      <c r="T583">
        <f t="shared" si="102"/>
        <v>9.999847412109375E-2</v>
      </c>
      <c r="U583">
        <f t="shared" si="103"/>
        <v>1.6666412353515624E-3</v>
      </c>
      <c r="W583">
        <f t="shared" si="104"/>
        <v>4.2287346754102173E-2</v>
      </c>
      <c r="X583">
        <f t="shared" si="105"/>
        <v>2.5372408052461304</v>
      </c>
    </row>
    <row r="584" spans="1:24" x14ac:dyDescent="0.3">
      <c r="A584">
        <v>2.3994969669729498</v>
      </c>
      <c r="B584">
        <v>1.34004333496094</v>
      </c>
      <c r="C584">
        <v>57.617000579833999</v>
      </c>
      <c r="F584">
        <f t="shared" si="96"/>
        <v>4.2286701500398038E-3</v>
      </c>
      <c r="G584">
        <f t="shared" si="97"/>
        <v>0.10000228881840201</v>
      </c>
      <c r="H584">
        <f t="shared" si="98"/>
        <v>1.6667048136400334E-3</v>
      </c>
      <c r="J584">
        <f t="shared" si="99"/>
        <v>4.2285733656744678E-2</v>
      </c>
      <c r="K584">
        <f t="shared" si="100"/>
        <v>2.537144019404681</v>
      </c>
      <c r="N584">
        <v>2.3991395719349402</v>
      </c>
      <c r="O584">
        <v>1.7639978027343799</v>
      </c>
      <c r="P584">
        <v>57.617000579833999</v>
      </c>
      <c r="S584">
        <f t="shared" si="101"/>
        <v>4.1094608604903549E-3</v>
      </c>
      <c r="T584">
        <f t="shared" si="102"/>
        <v>0.10000228881840201</v>
      </c>
      <c r="U584">
        <f t="shared" si="103"/>
        <v>1.6667048136400334E-3</v>
      </c>
      <c r="W584">
        <f t="shared" si="104"/>
        <v>4.1093668045467262E-2</v>
      </c>
      <c r="X584">
        <f t="shared" si="105"/>
        <v>2.4656200827280359</v>
      </c>
    </row>
    <row r="585" spans="1:24" x14ac:dyDescent="0.3">
      <c r="A585">
        <v>2.4036064278334401</v>
      </c>
      <c r="B585">
        <v>1.3374439697265601</v>
      </c>
      <c r="C585">
        <v>57.716999053955099</v>
      </c>
      <c r="F585">
        <f t="shared" si="96"/>
        <v>4.1094608604903549E-3</v>
      </c>
      <c r="G585">
        <f t="shared" si="97"/>
        <v>9.9998474121100855E-2</v>
      </c>
      <c r="H585">
        <f t="shared" si="98"/>
        <v>1.666641235351681E-3</v>
      </c>
      <c r="J585">
        <f t="shared" si="99"/>
        <v>4.1095235668433164E-2</v>
      </c>
      <c r="K585">
        <f t="shared" si="100"/>
        <v>2.4657141401059897</v>
      </c>
      <c r="N585">
        <v>2.40336824208498</v>
      </c>
      <c r="O585">
        <v>1.7581868896484401</v>
      </c>
      <c r="P585">
        <v>57.716999053955099</v>
      </c>
      <c r="S585">
        <f t="shared" si="101"/>
        <v>4.2286701500398038E-3</v>
      </c>
      <c r="T585">
        <f t="shared" si="102"/>
        <v>9.9998474121100855E-2</v>
      </c>
      <c r="U585">
        <f t="shared" si="103"/>
        <v>1.666641235351681E-3</v>
      </c>
      <c r="W585">
        <f t="shared" si="104"/>
        <v>4.2287346754099168E-2</v>
      </c>
      <c r="X585">
        <f t="shared" si="105"/>
        <v>2.5372408052459501</v>
      </c>
    </row>
    <row r="586" spans="1:24" x14ac:dyDescent="0.3">
      <c r="A586">
        <v>2.4078350979834799</v>
      </c>
      <c r="B586">
        <v>1.33537939453125</v>
      </c>
      <c r="C586">
        <v>57.817001342773402</v>
      </c>
      <c r="F586">
        <f t="shared" ref="F586:F649" si="106">A586-A585</f>
        <v>4.2286701500398038E-3</v>
      </c>
      <c r="G586">
        <f t="shared" ref="G586:G649" si="107">C586-C585</f>
        <v>0.10000228881830253</v>
      </c>
      <c r="H586">
        <f t="shared" ref="H586:H649" si="108">G586/60</f>
        <v>1.6667048136383756E-3</v>
      </c>
      <c r="J586">
        <f t="shared" ref="J586:J649" si="109">F586/G586</f>
        <v>4.2285733656786742E-2</v>
      </c>
      <c r="K586">
        <f t="shared" ref="K586:K649" si="110">F586/H586</f>
        <v>2.5371440194072044</v>
      </c>
      <c r="N586">
        <v>2.40747793577611</v>
      </c>
      <c r="O586">
        <v>1.7512167968750001</v>
      </c>
      <c r="P586">
        <v>57.817001342773402</v>
      </c>
      <c r="S586">
        <f t="shared" ref="S586:S593" si="111">N586-N585</f>
        <v>4.1096936911300119E-3</v>
      </c>
      <c r="T586">
        <f t="shared" ref="T586:T593" si="112">P586-P585</f>
        <v>0.10000228881830253</v>
      </c>
      <c r="U586">
        <f t="shared" ref="U586:U593" si="113">T586/60</f>
        <v>1.6667048136383756E-3</v>
      </c>
      <c r="W586">
        <f t="shared" ref="W586:W593" si="114">S586/T586</f>
        <v>4.1095996298615226E-2</v>
      </c>
      <c r="X586">
        <f t="shared" ref="X586:X593" si="115">S586/U586</f>
        <v>2.4657597779169138</v>
      </c>
    </row>
    <row r="587" spans="1:24" x14ac:dyDescent="0.3">
      <c r="A587">
        <v>2.4120041634887501</v>
      </c>
      <c r="B587">
        <v>1.33251953125</v>
      </c>
      <c r="C587">
        <v>57.916999816894503</v>
      </c>
      <c r="F587">
        <f t="shared" si="106"/>
        <v>4.1690655052701864E-3</v>
      </c>
      <c r="G587">
        <f t="shared" si="107"/>
        <v>9.9998474121100855E-2</v>
      </c>
      <c r="H587">
        <f t="shared" si="108"/>
        <v>1.666641235351681E-3</v>
      </c>
      <c r="J587">
        <f t="shared" si="109"/>
        <v>4.169129121131724E-2</v>
      </c>
      <c r="K587">
        <f t="shared" si="110"/>
        <v>2.5014774726790341</v>
      </c>
      <c r="N587">
        <v>2.4117063730955102</v>
      </c>
      <c r="O587">
        <v>1.74234423828125</v>
      </c>
      <c r="P587">
        <v>57.916999816894503</v>
      </c>
      <c r="S587">
        <f t="shared" si="111"/>
        <v>4.2284373194001468E-3</v>
      </c>
      <c r="T587">
        <f t="shared" si="112"/>
        <v>9.9998474121100855E-2</v>
      </c>
      <c r="U587">
        <f t="shared" si="113"/>
        <v>1.666641235351681E-3</v>
      </c>
      <c r="W587">
        <f t="shared" si="114"/>
        <v>4.228501841217492E-2</v>
      </c>
      <c r="X587">
        <f t="shared" si="115"/>
        <v>2.5371011047304948</v>
      </c>
    </row>
    <row r="588" spans="1:24" x14ac:dyDescent="0.3">
      <c r="A588">
        <v>2.4161732289940101</v>
      </c>
      <c r="B588">
        <v>1.33034155273437</v>
      </c>
      <c r="C588">
        <v>58.016998291015597</v>
      </c>
      <c r="F588">
        <f t="shared" si="106"/>
        <v>4.1690655052599723E-3</v>
      </c>
      <c r="G588">
        <f t="shared" si="107"/>
        <v>9.999847412109375E-2</v>
      </c>
      <c r="H588">
        <f t="shared" si="108"/>
        <v>1.6666412353515624E-3</v>
      </c>
      <c r="J588">
        <f t="shared" si="109"/>
        <v>4.1691291211218055E-2</v>
      </c>
      <c r="K588">
        <f t="shared" si="110"/>
        <v>2.5014774726730837</v>
      </c>
      <c r="N588">
        <v>2.4158754386007799</v>
      </c>
      <c r="O588">
        <v>1.7301057128906201</v>
      </c>
      <c r="P588">
        <v>58.016998291015597</v>
      </c>
      <c r="S588">
        <f t="shared" si="111"/>
        <v>4.1690655052697423E-3</v>
      </c>
      <c r="T588">
        <f t="shared" si="112"/>
        <v>9.999847412109375E-2</v>
      </c>
      <c r="U588">
        <f t="shared" si="113"/>
        <v>1.6666412353515624E-3</v>
      </c>
      <c r="W588">
        <f t="shared" si="114"/>
        <v>4.1691291211315762E-2</v>
      </c>
      <c r="X588">
        <f t="shared" si="115"/>
        <v>2.5014774726789457</v>
      </c>
    </row>
    <row r="589" spans="1:24" x14ac:dyDescent="0.3">
      <c r="A589">
        <v>2.4202829226851499</v>
      </c>
      <c r="B589">
        <v>1.32814428710937</v>
      </c>
      <c r="C589">
        <v>58.117000579833999</v>
      </c>
      <c r="F589">
        <f t="shared" si="106"/>
        <v>4.1096936911397819E-3</v>
      </c>
      <c r="G589">
        <f t="shared" si="107"/>
        <v>0.10000228881840201</v>
      </c>
      <c r="H589">
        <f t="shared" si="108"/>
        <v>1.6667048136400334E-3</v>
      </c>
      <c r="J589">
        <f t="shared" si="109"/>
        <v>4.1095996298672048E-2</v>
      </c>
      <c r="K589">
        <f t="shared" si="110"/>
        <v>2.4657597779203231</v>
      </c>
      <c r="N589">
        <v>2.4201043415814598</v>
      </c>
      <c r="O589">
        <v>1.7122658691406201</v>
      </c>
      <c r="P589">
        <v>58.117000579833999</v>
      </c>
      <c r="S589">
        <f t="shared" si="111"/>
        <v>4.228902980679905E-3</v>
      </c>
      <c r="T589">
        <f t="shared" si="112"/>
        <v>0.10000228881840201</v>
      </c>
      <c r="U589">
        <f t="shared" si="113"/>
        <v>1.6667048136400334E-3</v>
      </c>
      <c r="W589">
        <f t="shared" si="114"/>
        <v>4.2288061909856206E-2</v>
      </c>
      <c r="X589">
        <f t="shared" si="115"/>
        <v>2.5372837145913723</v>
      </c>
    </row>
    <row r="590" spans="1:24" x14ac:dyDescent="0.3">
      <c r="A590">
        <v>2.4244519881904099</v>
      </c>
      <c r="B590">
        <v>1.3253199462890599</v>
      </c>
      <c r="C590">
        <v>58.216999053955099</v>
      </c>
      <c r="F590">
        <f t="shared" si="106"/>
        <v>4.1690655052599723E-3</v>
      </c>
      <c r="G590">
        <f t="shared" si="107"/>
        <v>9.9998474121100855E-2</v>
      </c>
      <c r="H590">
        <f t="shared" si="108"/>
        <v>1.666641235351681E-3</v>
      </c>
      <c r="J590">
        <f t="shared" si="109"/>
        <v>4.1691291211215099E-2</v>
      </c>
      <c r="K590">
        <f t="shared" si="110"/>
        <v>2.5014774726729057</v>
      </c>
      <c r="N590">
        <v>2.4242135696113101</v>
      </c>
      <c r="O590">
        <v>1.6819995117187501</v>
      </c>
      <c r="P590">
        <v>58.216999053955099</v>
      </c>
      <c r="S590">
        <f t="shared" si="111"/>
        <v>4.1092280298502537E-3</v>
      </c>
      <c r="T590">
        <f t="shared" si="112"/>
        <v>9.9998474121100855E-2</v>
      </c>
      <c r="U590">
        <f t="shared" si="113"/>
        <v>1.666641235351681E-3</v>
      </c>
      <c r="W590">
        <f t="shared" si="114"/>
        <v>4.1092907326504474E-2</v>
      </c>
      <c r="X590">
        <f t="shared" si="115"/>
        <v>2.4655744395902683</v>
      </c>
    </row>
    <row r="591" spans="1:24" x14ac:dyDescent="0.3">
      <c r="A591">
        <v>2.42862105369568</v>
      </c>
      <c r="B591">
        <v>1.32291442871094</v>
      </c>
      <c r="C591">
        <v>58.317001342773402</v>
      </c>
      <c r="F591">
        <f t="shared" si="106"/>
        <v>4.1690655052701864E-3</v>
      </c>
      <c r="G591">
        <f t="shared" si="107"/>
        <v>0.10000228881830253</v>
      </c>
      <c r="H591">
        <f t="shared" si="108"/>
        <v>1.6667048136383756E-3</v>
      </c>
      <c r="J591">
        <f t="shared" si="109"/>
        <v>4.1689700851198511E-2</v>
      </c>
      <c r="K591">
        <f t="shared" si="110"/>
        <v>2.5013820510719107</v>
      </c>
      <c r="N591">
        <v>2.4285018444061302</v>
      </c>
      <c r="O591">
        <v>1.60978979492188</v>
      </c>
      <c r="P591">
        <v>58.317001342773402</v>
      </c>
      <c r="S591">
        <f t="shared" si="111"/>
        <v>4.2882747948200794E-3</v>
      </c>
      <c r="T591">
        <f t="shared" si="112"/>
        <v>0.10000228881830253</v>
      </c>
      <c r="U591">
        <f t="shared" si="113"/>
        <v>1.6667048136383756E-3</v>
      </c>
      <c r="W591">
        <f t="shared" si="114"/>
        <v>4.2881766462481555E-2</v>
      </c>
      <c r="X591">
        <f t="shared" si="115"/>
        <v>2.5729059877488929</v>
      </c>
    </row>
    <row r="592" spans="1:24" x14ac:dyDescent="0.3">
      <c r="A592">
        <v>2.4328497238457198</v>
      </c>
      <c r="B592">
        <v>1.3203974609375</v>
      </c>
      <c r="C592">
        <v>58.416999816894503</v>
      </c>
      <c r="F592">
        <f t="shared" si="106"/>
        <v>4.2286701500398038E-3</v>
      </c>
      <c r="G592">
        <f t="shared" si="107"/>
        <v>9.9998474121100855E-2</v>
      </c>
      <c r="H592">
        <f t="shared" si="108"/>
        <v>1.666641235351681E-3</v>
      </c>
      <c r="J592">
        <f t="shared" si="109"/>
        <v>4.2287346754099168E-2</v>
      </c>
      <c r="K592">
        <f t="shared" si="110"/>
        <v>2.5372408052459501</v>
      </c>
      <c r="N592">
        <v>2.4318967480212499</v>
      </c>
      <c r="O592">
        <v>-2.0400787353515599E-2</v>
      </c>
      <c r="P592">
        <v>58.382999420166001</v>
      </c>
      <c r="S592">
        <f t="shared" si="111"/>
        <v>3.3949036151197376E-3</v>
      </c>
      <c r="T592">
        <f t="shared" si="112"/>
        <v>6.5998077392599441E-2</v>
      </c>
      <c r="U592">
        <f t="shared" si="113"/>
        <v>1.099967956543324E-3</v>
      </c>
      <c r="W592">
        <f t="shared" si="114"/>
        <v>5.1439432014430443E-2</v>
      </c>
      <c r="X592">
        <f t="shared" si="115"/>
        <v>3.0863659208658265</v>
      </c>
    </row>
    <row r="593" spans="1:24" x14ac:dyDescent="0.3">
      <c r="A593">
        <v>2.4369591847062102</v>
      </c>
      <c r="B593">
        <v>1.31810046386719</v>
      </c>
      <c r="C593">
        <v>58.516998291015597</v>
      </c>
      <c r="F593">
        <f t="shared" si="106"/>
        <v>4.1094608604903549E-3</v>
      </c>
      <c r="G593">
        <f t="shared" si="107"/>
        <v>9.999847412109375E-2</v>
      </c>
      <c r="H593">
        <f t="shared" si="108"/>
        <v>1.6666412353515624E-3</v>
      </c>
      <c r="J593">
        <f t="shared" si="109"/>
        <v>4.1095235668436085E-2</v>
      </c>
      <c r="K593">
        <f t="shared" si="110"/>
        <v>2.4657141401061655</v>
      </c>
      <c r="S593">
        <f t="shared" si="111"/>
        <v>-2.4318967480212499</v>
      </c>
      <c r="T593">
        <f t="shared" si="112"/>
        <v>-58.382999420166001</v>
      </c>
      <c r="U593">
        <f t="shared" si="113"/>
        <v>-0.97304999033610007</v>
      </c>
      <c r="W593">
        <f t="shared" si="114"/>
        <v>4.1654193381185749E-2</v>
      </c>
      <c r="X593">
        <f t="shared" si="115"/>
        <v>2.4992516028711447</v>
      </c>
    </row>
    <row r="594" spans="1:24" x14ac:dyDescent="0.3">
      <c r="A594">
        <v>2.44112848304212</v>
      </c>
      <c r="B594">
        <v>1.3155289306640601</v>
      </c>
      <c r="C594">
        <v>58.617000579833999</v>
      </c>
      <c r="F594">
        <f t="shared" si="106"/>
        <v>4.1692983359098434E-3</v>
      </c>
      <c r="G594">
        <f t="shared" si="107"/>
        <v>0.10000228881840201</v>
      </c>
      <c r="H594">
        <f t="shared" si="108"/>
        <v>1.6667048136400334E-3</v>
      </c>
      <c r="J594">
        <f t="shared" si="109"/>
        <v>4.1692029104264124E-2</v>
      </c>
      <c r="K594">
        <f t="shared" si="110"/>
        <v>2.5015217462558477</v>
      </c>
    </row>
    <row r="595" spans="1:24" x14ac:dyDescent="0.3">
      <c r="A595">
        <v>2.4452975485473898</v>
      </c>
      <c r="B595">
        <v>1.3130008544921901</v>
      </c>
      <c r="C595">
        <v>58.716999053955099</v>
      </c>
      <c r="F595">
        <f t="shared" si="106"/>
        <v>4.1690655052697423E-3</v>
      </c>
      <c r="G595">
        <f t="shared" si="107"/>
        <v>9.9998474121100855E-2</v>
      </c>
      <c r="H595">
        <f t="shared" si="108"/>
        <v>1.666641235351681E-3</v>
      </c>
      <c r="J595">
        <f t="shared" si="109"/>
        <v>4.1691291211312799E-2</v>
      </c>
      <c r="K595">
        <f t="shared" si="110"/>
        <v>2.5014774726787676</v>
      </c>
    </row>
    <row r="596" spans="1:24" x14ac:dyDescent="0.3">
      <c r="A596">
        <v>2.4494663812220101</v>
      </c>
      <c r="B596">
        <v>1.3103925781250001</v>
      </c>
      <c r="C596">
        <v>58.817001342773402</v>
      </c>
      <c r="F596">
        <f t="shared" si="106"/>
        <v>4.1688326746203153E-3</v>
      </c>
      <c r="G596">
        <f t="shared" si="107"/>
        <v>0.10000228881830253</v>
      </c>
      <c r="H596">
        <f t="shared" si="108"/>
        <v>1.6667048136383756E-3</v>
      </c>
      <c r="J596">
        <f t="shared" si="109"/>
        <v>4.1687372597989283E-2</v>
      </c>
      <c r="K596">
        <f t="shared" si="110"/>
        <v>2.5012423558793571</v>
      </c>
    </row>
    <row r="597" spans="1:24" x14ac:dyDescent="0.3">
      <c r="A597">
        <v>2.4536356795579199</v>
      </c>
      <c r="B597">
        <v>1.3085970458984399</v>
      </c>
      <c r="C597">
        <v>58.916999816894503</v>
      </c>
      <c r="F597">
        <f t="shared" si="106"/>
        <v>4.1692983359098434E-3</v>
      </c>
      <c r="G597">
        <f t="shared" si="107"/>
        <v>9.9998474121100855E-2</v>
      </c>
      <c r="H597">
        <f t="shared" si="108"/>
        <v>1.666641235351681E-3</v>
      </c>
      <c r="J597">
        <f t="shared" si="109"/>
        <v>4.1693619553241489E-2</v>
      </c>
      <c r="K597">
        <f t="shared" si="110"/>
        <v>2.501617173194489</v>
      </c>
    </row>
    <row r="598" spans="1:24" x14ac:dyDescent="0.3">
      <c r="A598">
        <v>2.4578047450631901</v>
      </c>
      <c r="B598">
        <v>1.3057182617187499</v>
      </c>
      <c r="C598">
        <v>59.016998291015597</v>
      </c>
      <c r="F598">
        <f t="shared" si="106"/>
        <v>4.1690655052701864E-3</v>
      </c>
      <c r="G598">
        <f t="shared" si="107"/>
        <v>9.999847412109375E-2</v>
      </c>
      <c r="H598">
        <f t="shared" si="108"/>
        <v>1.6666412353515624E-3</v>
      </c>
      <c r="J598">
        <f t="shared" si="109"/>
        <v>4.1691291211320203E-2</v>
      </c>
      <c r="K598">
        <f t="shared" si="110"/>
        <v>2.5014774726792122</v>
      </c>
    </row>
    <row r="599" spans="1:24" x14ac:dyDescent="0.3">
      <c r="A599">
        <v>2.4619738105684501</v>
      </c>
      <c r="B599">
        <v>1.30314038085938</v>
      </c>
      <c r="C599">
        <v>59.117000579833999</v>
      </c>
      <c r="F599">
        <f t="shared" si="106"/>
        <v>4.1690655052599723E-3</v>
      </c>
      <c r="G599">
        <f t="shared" si="107"/>
        <v>0.10000228881840201</v>
      </c>
      <c r="H599">
        <f t="shared" si="108"/>
        <v>1.6667048136400334E-3</v>
      </c>
      <c r="J599">
        <f t="shared" si="109"/>
        <v>4.1689700851054903E-2</v>
      </c>
      <c r="K599">
        <f t="shared" si="110"/>
        <v>2.5013820510632945</v>
      </c>
    </row>
    <row r="600" spans="1:24" x14ac:dyDescent="0.3">
      <c r="A600">
        <v>2.4661428760737198</v>
      </c>
      <c r="B600">
        <v>1.3013458251953101</v>
      </c>
      <c r="C600">
        <v>59.216999053955099</v>
      </c>
      <c r="F600">
        <f t="shared" si="106"/>
        <v>4.1690655052697423E-3</v>
      </c>
      <c r="G600">
        <f t="shared" si="107"/>
        <v>9.9998474121100855E-2</v>
      </c>
      <c r="H600">
        <f t="shared" si="108"/>
        <v>1.666641235351681E-3</v>
      </c>
      <c r="J600">
        <f t="shared" si="109"/>
        <v>4.1691291211312799E-2</v>
      </c>
      <c r="K600">
        <f t="shared" si="110"/>
        <v>2.5014774726787676</v>
      </c>
    </row>
    <row r="601" spans="1:24" x14ac:dyDescent="0.3">
      <c r="A601">
        <v>2.4703121744096301</v>
      </c>
      <c r="B601">
        <v>1.2989635009765601</v>
      </c>
      <c r="C601">
        <v>59.317001342773402</v>
      </c>
      <c r="F601">
        <f t="shared" si="106"/>
        <v>4.1692983359102875E-3</v>
      </c>
      <c r="G601">
        <f t="shared" si="107"/>
        <v>0.10000228881830253</v>
      </c>
      <c r="H601">
        <f t="shared" si="108"/>
        <v>1.6667048136383756E-3</v>
      </c>
      <c r="J601">
        <f t="shared" si="109"/>
        <v>4.1692029104310038E-2</v>
      </c>
      <c r="K601">
        <f t="shared" si="110"/>
        <v>2.5015217462586024</v>
      </c>
    </row>
    <row r="602" spans="1:24" x14ac:dyDescent="0.3">
      <c r="A602">
        <v>2.47442163527012</v>
      </c>
      <c r="B602">
        <v>1.29654089355469</v>
      </c>
      <c r="C602">
        <v>59.416999816894503</v>
      </c>
      <c r="F602">
        <f t="shared" si="106"/>
        <v>4.1094608604899108E-3</v>
      </c>
      <c r="G602">
        <f t="shared" si="107"/>
        <v>9.9998474121100855E-2</v>
      </c>
      <c r="H602">
        <f t="shared" si="108"/>
        <v>1.666641235351681E-3</v>
      </c>
      <c r="J602">
        <f t="shared" si="109"/>
        <v>4.1095235668428723E-2</v>
      </c>
      <c r="K602">
        <f t="shared" si="110"/>
        <v>2.4657141401057232</v>
      </c>
    </row>
    <row r="603" spans="1:24" x14ac:dyDescent="0.3">
      <c r="A603">
        <v>2.4786503054201598</v>
      </c>
      <c r="B603">
        <v>1.29431689453125</v>
      </c>
      <c r="C603">
        <v>59.516998291015597</v>
      </c>
      <c r="F603">
        <f t="shared" si="106"/>
        <v>4.2286701500398038E-3</v>
      </c>
      <c r="G603">
        <f t="shared" si="107"/>
        <v>9.999847412109375E-2</v>
      </c>
      <c r="H603">
        <f t="shared" si="108"/>
        <v>1.6666412353515624E-3</v>
      </c>
      <c r="J603">
        <f t="shared" si="109"/>
        <v>4.2287346754102173E-2</v>
      </c>
      <c r="K603">
        <f t="shared" si="110"/>
        <v>2.5372408052461304</v>
      </c>
    </row>
    <row r="604" spans="1:24" x14ac:dyDescent="0.3">
      <c r="A604">
        <v>2.48281937092543</v>
      </c>
      <c r="B604">
        <v>1.2918229980468701</v>
      </c>
      <c r="C604">
        <v>59.617000579833999</v>
      </c>
      <c r="F604">
        <f t="shared" si="106"/>
        <v>4.1690655052701864E-3</v>
      </c>
      <c r="G604">
        <f t="shared" si="107"/>
        <v>0.10000228881840201</v>
      </c>
      <c r="H604">
        <f t="shared" si="108"/>
        <v>1.6667048136400334E-3</v>
      </c>
      <c r="J604">
        <f t="shared" si="109"/>
        <v>4.1689700851157044E-2</v>
      </c>
      <c r="K604">
        <f t="shared" si="110"/>
        <v>2.5013820510694225</v>
      </c>
    </row>
    <row r="605" spans="1:24" x14ac:dyDescent="0.3">
      <c r="A605">
        <v>2.48698843643069</v>
      </c>
      <c r="B605">
        <v>1.2896254882812499</v>
      </c>
      <c r="C605">
        <v>59.716999053955099</v>
      </c>
      <c r="F605">
        <f t="shared" si="106"/>
        <v>4.1690655052599723E-3</v>
      </c>
      <c r="G605">
        <f t="shared" si="107"/>
        <v>9.9998474121100855E-2</v>
      </c>
      <c r="H605">
        <f t="shared" si="108"/>
        <v>1.666641235351681E-3</v>
      </c>
      <c r="J605">
        <f t="shared" si="109"/>
        <v>4.1691291211215099E-2</v>
      </c>
      <c r="K605">
        <f t="shared" si="110"/>
        <v>2.5014774726729057</v>
      </c>
    </row>
    <row r="606" spans="1:24" x14ac:dyDescent="0.3">
      <c r="A606">
        <v>2.4911575019359602</v>
      </c>
      <c r="B606">
        <v>1.2876130371093799</v>
      </c>
      <c r="C606">
        <v>59.817001342773402</v>
      </c>
      <c r="F606">
        <f t="shared" si="106"/>
        <v>4.1690655052701864E-3</v>
      </c>
      <c r="G606">
        <f t="shared" si="107"/>
        <v>0.10000228881830253</v>
      </c>
      <c r="H606">
        <f t="shared" si="108"/>
        <v>1.6667048136383756E-3</v>
      </c>
      <c r="J606">
        <f t="shared" si="109"/>
        <v>4.1689700851198511E-2</v>
      </c>
      <c r="K606">
        <f t="shared" si="110"/>
        <v>2.5013820510719107</v>
      </c>
    </row>
    <row r="607" spans="1:24" x14ac:dyDescent="0.3">
      <c r="A607">
        <v>2.4953864049166401</v>
      </c>
      <c r="B607">
        <v>1.2853566894531201</v>
      </c>
      <c r="C607">
        <v>59.916999816894503</v>
      </c>
      <c r="F607">
        <f t="shared" si="106"/>
        <v>4.228902980679905E-3</v>
      </c>
      <c r="G607">
        <f t="shared" si="107"/>
        <v>9.9998474121100855E-2</v>
      </c>
      <c r="H607">
        <f t="shared" si="108"/>
        <v>1.666641235351681E-3</v>
      </c>
      <c r="J607">
        <f t="shared" si="109"/>
        <v>4.2289675096027858E-2</v>
      </c>
      <c r="K607">
        <f t="shared" si="110"/>
        <v>2.5373805057616714</v>
      </c>
    </row>
    <row r="608" spans="1:24" x14ac:dyDescent="0.3">
      <c r="A608">
        <v>2.4995552375912702</v>
      </c>
      <c r="B608">
        <v>1.28308068847656</v>
      </c>
      <c r="C608">
        <v>60.016998291015597</v>
      </c>
      <c r="F608">
        <f t="shared" si="106"/>
        <v>4.1688326746300852E-3</v>
      </c>
      <c r="G608">
        <f t="shared" si="107"/>
        <v>9.999847412109375E-2</v>
      </c>
      <c r="H608">
        <f t="shared" si="108"/>
        <v>1.6666412353515624E-3</v>
      </c>
      <c r="J608">
        <f t="shared" si="109"/>
        <v>4.1688962869391513E-2</v>
      </c>
      <c r="K608">
        <f t="shared" si="110"/>
        <v>2.5013377721634908</v>
      </c>
    </row>
    <row r="609" spans="1:11" x14ac:dyDescent="0.3">
      <c r="A609">
        <v>2.50372453592718</v>
      </c>
      <c r="B609">
        <v>1.2808835449218701</v>
      </c>
      <c r="C609">
        <v>60.117000579833999</v>
      </c>
      <c r="F609">
        <f t="shared" si="106"/>
        <v>4.1692983359098434E-3</v>
      </c>
      <c r="G609">
        <f t="shared" si="107"/>
        <v>0.10000228881840201</v>
      </c>
      <c r="H609">
        <f t="shared" si="108"/>
        <v>1.6667048136400334E-3</v>
      </c>
      <c r="J609">
        <f t="shared" si="109"/>
        <v>4.1692029104264124E-2</v>
      </c>
      <c r="K609">
        <f t="shared" si="110"/>
        <v>2.5015217462558477</v>
      </c>
    </row>
    <row r="610" spans="1:11" x14ac:dyDescent="0.3">
      <c r="A610">
        <v>2.5078339967876699</v>
      </c>
      <c r="B610">
        <v>1.27845349121094</v>
      </c>
      <c r="C610">
        <v>60.216999053955099</v>
      </c>
      <c r="F610">
        <f t="shared" si="106"/>
        <v>4.1094608604899108E-3</v>
      </c>
      <c r="G610">
        <f t="shared" si="107"/>
        <v>9.9998474121100855E-2</v>
      </c>
      <c r="H610">
        <f t="shared" si="108"/>
        <v>1.666641235351681E-3</v>
      </c>
      <c r="J610">
        <f t="shared" si="109"/>
        <v>4.1095235668428723E-2</v>
      </c>
      <c r="K610">
        <f t="shared" si="110"/>
        <v>2.4657141401057232</v>
      </c>
    </row>
    <row r="611" spans="1:11" x14ac:dyDescent="0.3">
      <c r="A611">
        <v>2.5120628997683498</v>
      </c>
      <c r="B611">
        <v>1.2757741699218701</v>
      </c>
      <c r="C611">
        <v>60.317001342773402</v>
      </c>
      <c r="F611">
        <f t="shared" si="106"/>
        <v>4.228902980679905E-3</v>
      </c>
      <c r="G611">
        <f t="shared" si="107"/>
        <v>0.10000228881830253</v>
      </c>
      <c r="H611">
        <f t="shared" si="108"/>
        <v>1.6667048136383756E-3</v>
      </c>
      <c r="J611">
        <f t="shared" si="109"/>
        <v>4.228806190989827E-2</v>
      </c>
      <c r="K611">
        <f t="shared" si="110"/>
        <v>2.537283714593896</v>
      </c>
    </row>
    <row r="612" spans="1:11" x14ac:dyDescent="0.3">
      <c r="A612">
        <v>2.5161721277982001</v>
      </c>
      <c r="B612">
        <v>1.27379724121094</v>
      </c>
      <c r="C612">
        <v>60.416999816894503</v>
      </c>
      <c r="F612">
        <f t="shared" si="106"/>
        <v>4.1092280298502537E-3</v>
      </c>
      <c r="G612">
        <f t="shared" si="107"/>
        <v>9.9998474121100855E-2</v>
      </c>
      <c r="H612">
        <f t="shared" si="108"/>
        <v>1.666641235351681E-3</v>
      </c>
      <c r="J612">
        <f t="shared" si="109"/>
        <v>4.1092907326504474E-2</v>
      </c>
      <c r="K612">
        <f t="shared" si="110"/>
        <v>2.4655744395902683</v>
      </c>
    </row>
    <row r="613" spans="1:11" x14ac:dyDescent="0.3">
      <c r="A613">
        <v>2.5204007979482399</v>
      </c>
      <c r="B613">
        <v>1.27143688964844</v>
      </c>
      <c r="C613">
        <v>60.516998291015597</v>
      </c>
      <c r="F613">
        <f t="shared" si="106"/>
        <v>4.2286701500398038E-3</v>
      </c>
      <c r="G613">
        <f t="shared" si="107"/>
        <v>9.999847412109375E-2</v>
      </c>
      <c r="H613">
        <f t="shared" si="108"/>
        <v>1.6666412353515624E-3</v>
      </c>
      <c r="J613">
        <f t="shared" si="109"/>
        <v>4.2287346754102173E-2</v>
      </c>
      <c r="K613">
        <f t="shared" si="110"/>
        <v>2.5372408052461304</v>
      </c>
    </row>
    <row r="614" spans="1:11" x14ac:dyDescent="0.3">
      <c r="A614">
        <v>2.5244508869945999</v>
      </c>
      <c r="B614">
        <v>1.26878540039062</v>
      </c>
      <c r="C614">
        <v>60.617000579833999</v>
      </c>
      <c r="F614">
        <f t="shared" si="106"/>
        <v>4.0500890463599504E-3</v>
      </c>
      <c r="G614">
        <f t="shared" si="107"/>
        <v>0.10000228881840201</v>
      </c>
      <c r="H614">
        <f t="shared" si="108"/>
        <v>1.6667048136400334E-3</v>
      </c>
      <c r="J614">
        <f t="shared" si="109"/>
        <v>4.0499963492982273E-2</v>
      </c>
      <c r="K614">
        <f t="shared" si="110"/>
        <v>2.4299978095789365</v>
      </c>
    </row>
    <row r="615" spans="1:11" x14ac:dyDescent="0.3">
      <c r="A615">
        <v>2.5286795571446401</v>
      </c>
      <c r="B615">
        <v>1.2671666259765599</v>
      </c>
      <c r="C615">
        <v>60.716999053955099</v>
      </c>
      <c r="F615">
        <f t="shared" si="106"/>
        <v>4.2286701500402479E-3</v>
      </c>
      <c r="G615">
        <f t="shared" si="107"/>
        <v>9.9998474121100855E-2</v>
      </c>
      <c r="H615">
        <f t="shared" si="108"/>
        <v>1.666641235351681E-3</v>
      </c>
      <c r="J615">
        <f t="shared" si="109"/>
        <v>4.2287346754103609E-2</v>
      </c>
      <c r="K615">
        <f t="shared" si="110"/>
        <v>2.5372408052462165</v>
      </c>
    </row>
    <row r="616" spans="1:11" x14ac:dyDescent="0.3">
      <c r="A616">
        <v>2.53278901800513</v>
      </c>
      <c r="B616">
        <v>1.2648552246093701</v>
      </c>
      <c r="C616">
        <v>60.817001342773402</v>
      </c>
      <c r="F616">
        <f t="shared" si="106"/>
        <v>4.1094608604899108E-3</v>
      </c>
      <c r="G616">
        <f t="shared" si="107"/>
        <v>0.10000228881830253</v>
      </c>
      <c r="H616">
        <f t="shared" si="108"/>
        <v>1.6667048136383756E-3</v>
      </c>
      <c r="J616">
        <f t="shared" si="109"/>
        <v>4.1093668045503698E-2</v>
      </c>
      <c r="K616">
        <f t="shared" si="110"/>
        <v>2.4656200827302217</v>
      </c>
    </row>
    <row r="617" spans="1:11" x14ac:dyDescent="0.3">
      <c r="A617">
        <v>2.5370179209858201</v>
      </c>
      <c r="B617">
        <v>1.26186975097656</v>
      </c>
      <c r="C617">
        <v>60.916999816894503</v>
      </c>
      <c r="F617">
        <f t="shared" si="106"/>
        <v>4.2289029806901191E-3</v>
      </c>
      <c r="G617">
        <f t="shared" si="107"/>
        <v>9.9998474121100855E-2</v>
      </c>
      <c r="H617">
        <f t="shared" si="108"/>
        <v>1.666641235351681E-3</v>
      </c>
      <c r="J617">
        <f t="shared" si="109"/>
        <v>4.2289675096129999E-2</v>
      </c>
      <c r="K617">
        <f t="shared" si="110"/>
        <v>2.5373805057677998</v>
      </c>
    </row>
    <row r="618" spans="1:11" x14ac:dyDescent="0.3">
      <c r="A618">
        <v>2.5411271490156699</v>
      </c>
      <c r="B618">
        <v>1.2594879150390601</v>
      </c>
      <c r="C618">
        <v>61.016998291015597</v>
      </c>
      <c r="F618">
        <f t="shared" si="106"/>
        <v>4.1092280298498096E-3</v>
      </c>
      <c r="G618">
        <f t="shared" si="107"/>
        <v>9.999847412109375E-2</v>
      </c>
      <c r="H618">
        <f t="shared" si="108"/>
        <v>1.6666412353515624E-3</v>
      </c>
      <c r="J618">
        <f t="shared" si="109"/>
        <v>4.1092907326502955E-2</v>
      </c>
      <c r="K618">
        <f t="shared" si="110"/>
        <v>2.4655744395901773</v>
      </c>
    </row>
    <row r="619" spans="1:11" x14ac:dyDescent="0.3">
      <c r="A619">
        <v>2.5453560519963498</v>
      </c>
      <c r="B619">
        <v>1.25719775390625</v>
      </c>
      <c r="C619">
        <v>61.117000579833999</v>
      </c>
      <c r="F619">
        <f t="shared" si="106"/>
        <v>4.228902980679905E-3</v>
      </c>
      <c r="G619">
        <f t="shared" si="107"/>
        <v>0.10000228881840201</v>
      </c>
      <c r="H619">
        <f t="shared" si="108"/>
        <v>1.6667048136400334E-3</v>
      </c>
      <c r="J619">
        <f t="shared" si="109"/>
        <v>4.2288061909856206E-2</v>
      </c>
      <c r="K619">
        <f t="shared" si="110"/>
        <v>2.5372837145913723</v>
      </c>
    </row>
    <row r="620" spans="1:11" x14ac:dyDescent="0.3">
      <c r="A620">
        <v>2.5494655128568402</v>
      </c>
      <c r="B620">
        <v>1.25492321777344</v>
      </c>
      <c r="C620">
        <v>61.216999053955099</v>
      </c>
      <c r="F620">
        <f t="shared" si="106"/>
        <v>4.1094608604903549E-3</v>
      </c>
      <c r="G620">
        <f t="shared" si="107"/>
        <v>9.9998474121100855E-2</v>
      </c>
      <c r="H620">
        <f t="shared" si="108"/>
        <v>1.666641235351681E-3</v>
      </c>
      <c r="J620">
        <f t="shared" si="109"/>
        <v>4.1095235668433164E-2</v>
      </c>
      <c r="K620">
        <f t="shared" si="110"/>
        <v>2.4657141401059897</v>
      </c>
    </row>
    <row r="621" spans="1:11" x14ac:dyDescent="0.3">
      <c r="A621">
        <v>2.55369418300688</v>
      </c>
      <c r="B621">
        <v>1.2526428222656201</v>
      </c>
      <c r="C621">
        <v>61.317001342773402</v>
      </c>
      <c r="F621">
        <f t="shared" si="106"/>
        <v>4.2286701500398038E-3</v>
      </c>
      <c r="G621">
        <f t="shared" si="107"/>
        <v>0.10000228881830253</v>
      </c>
      <c r="H621">
        <f t="shared" si="108"/>
        <v>1.6667048136383756E-3</v>
      </c>
      <c r="J621">
        <f t="shared" si="109"/>
        <v>4.2285733656786742E-2</v>
      </c>
      <c r="K621">
        <f t="shared" si="110"/>
        <v>2.5371440194072044</v>
      </c>
    </row>
    <row r="622" spans="1:11" x14ac:dyDescent="0.3">
      <c r="A622">
        <v>2.5578036438673699</v>
      </c>
      <c r="B622">
        <v>1.25004187011719</v>
      </c>
      <c r="C622">
        <v>61.416999816894503</v>
      </c>
      <c r="F622">
        <f t="shared" si="106"/>
        <v>4.1094608604899108E-3</v>
      </c>
      <c r="G622">
        <f t="shared" si="107"/>
        <v>9.9998474121100855E-2</v>
      </c>
      <c r="H622">
        <f t="shared" si="108"/>
        <v>1.666641235351681E-3</v>
      </c>
      <c r="J622">
        <f t="shared" si="109"/>
        <v>4.1095235668428723E-2</v>
      </c>
      <c r="K622">
        <f t="shared" si="110"/>
        <v>2.4657141401057232</v>
      </c>
    </row>
    <row r="623" spans="1:11" x14ac:dyDescent="0.3">
      <c r="A623">
        <v>2.5620323140174199</v>
      </c>
      <c r="B623">
        <v>1.2480311279296901</v>
      </c>
      <c r="C623">
        <v>61.516998291015597</v>
      </c>
      <c r="F623">
        <f t="shared" si="106"/>
        <v>4.2286701500500179E-3</v>
      </c>
      <c r="G623">
        <f t="shared" si="107"/>
        <v>9.999847412109375E-2</v>
      </c>
      <c r="H623">
        <f t="shared" si="108"/>
        <v>1.6666412353515624E-3</v>
      </c>
      <c r="J623">
        <f t="shared" si="109"/>
        <v>4.2287346754204314E-2</v>
      </c>
      <c r="K623">
        <f t="shared" si="110"/>
        <v>2.5372408052522588</v>
      </c>
    </row>
    <row r="624" spans="1:11" x14ac:dyDescent="0.3">
      <c r="A624">
        <v>2.5661417748779098</v>
      </c>
      <c r="B624">
        <v>1.2448930664062501</v>
      </c>
      <c r="C624">
        <v>61.617000579833999</v>
      </c>
      <c r="F624">
        <f t="shared" si="106"/>
        <v>4.1094608604899108E-3</v>
      </c>
      <c r="G624">
        <f t="shared" si="107"/>
        <v>0.10000228881840201</v>
      </c>
      <c r="H624">
        <f t="shared" si="108"/>
        <v>1.6667048136400334E-3</v>
      </c>
      <c r="J624">
        <f t="shared" si="109"/>
        <v>4.1093668045462821E-2</v>
      </c>
      <c r="K624">
        <f t="shared" si="110"/>
        <v>2.4656200827277694</v>
      </c>
    </row>
    <row r="625" spans="1:11" x14ac:dyDescent="0.3">
      <c r="A625">
        <v>2.5703704450279501</v>
      </c>
      <c r="B625">
        <v>1.24302709960938</v>
      </c>
      <c r="C625">
        <v>61.716999053955099</v>
      </c>
      <c r="F625">
        <f t="shared" si="106"/>
        <v>4.2286701500402479E-3</v>
      </c>
      <c r="G625">
        <f t="shared" si="107"/>
        <v>9.9998474121100855E-2</v>
      </c>
      <c r="H625">
        <f t="shared" si="108"/>
        <v>1.666641235351681E-3</v>
      </c>
      <c r="J625">
        <f t="shared" si="109"/>
        <v>4.2287346754103609E-2</v>
      </c>
      <c r="K625">
        <f t="shared" si="110"/>
        <v>2.5372408052462165</v>
      </c>
    </row>
    <row r="626" spans="1:11" x14ac:dyDescent="0.3">
      <c r="A626">
        <v>2.5744801387190801</v>
      </c>
      <c r="B626">
        <v>1.24031262207031</v>
      </c>
      <c r="C626">
        <v>61.817001342773402</v>
      </c>
      <c r="F626">
        <f t="shared" si="106"/>
        <v>4.1096936911300119E-3</v>
      </c>
      <c r="G626">
        <f t="shared" si="107"/>
        <v>0.10000228881830253</v>
      </c>
      <c r="H626">
        <f t="shared" si="108"/>
        <v>1.6667048136383756E-3</v>
      </c>
      <c r="J626">
        <f t="shared" si="109"/>
        <v>4.1095996298615226E-2</v>
      </c>
      <c r="K626">
        <f t="shared" si="110"/>
        <v>2.4657597779169138</v>
      </c>
    </row>
    <row r="627" spans="1:11" x14ac:dyDescent="0.3">
      <c r="A627">
        <v>2.5787085760384798</v>
      </c>
      <c r="B627">
        <v>1.23811059570313</v>
      </c>
      <c r="C627">
        <v>61.916999816894503</v>
      </c>
      <c r="F627">
        <f t="shared" si="106"/>
        <v>4.2284373193997027E-3</v>
      </c>
      <c r="G627">
        <f t="shared" si="107"/>
        <v>9.9998474121100855E-2</v>
      </c>
      <c r="H627">
        <f t="shared" si="108"/>
        <v>1.666641235351681E-3</v>
      </c>
      <c r="J627">
        <f t="shared" si="109"/>
        <v>4.2285018412170479E-2</v>
      </c>
      <c r="K627">
        <f t="shared" si="110"/>
        <v>2.5371011047302283</v>
      </c>
    </row>
    <row r="628" spans="1:11" x14ac:dyDescent="0.3">
      <c r="A628">
        <v>2.5828182697296098</v>
      </c>
      <c r="B628">
        <v>1.23565600585938</v>
      </c>
      <c r="C628">
        <v>62.016998291015597</v>
      </c>
      <c r="F628">
        <f t="shared" si="106"/>
        <v>4.1096936911300119E-3</v>
      </c>
      <c r="G628">
        <f t="shared" si="107"/>
        <v>9.999847412109375E-2</v>
      </c>
      <c r="H628">
        <f t="shared" si="108"/>
        <v>1.6666412353515624E-3</v>
      </c>
      <c r="J628">
        <f t="shared" si="109"/>
        <v>4.1097564010360334E-2</v>
      </c>
      <c r="K628">
        <f t="shared" si="110"/>
        <v>2.4658538406216204</v>
      </c>
    </row>
    <row r="629" spans="1:11" x14ac:dyDescent="0.3">
      <c r="A629">
        <v>2.5870469398796598</v>
      </c>
      <c r="B629">
        <v>1.2338403320312501</v>
      </c>
      <c r="C629">
        <v>62.117000579833999</v>
      </c>
      <c r="F629">
        <f t="shared" si="106"/>
        <v>4.2286701500500179E-3</v>
      </c>
      <c r="G629">
        <f t="shared" si="107"/>
        <v>0.10000228881840201</v>
      </c>
      <c r="H629">
        <f t="shared" si="108"/>
        <v>1.6667048136400334E-3</v>
      </c>
      <c r="J629">
        <f t="shared" si="109"/>
        <v>4.2285733656846819E-2</v>
      </c>
      <c r="K629">
        <f t="shared" si="110"/>
        <v>2.537144019410809</v>
      </c>
    </row>
    <row r="630" spans="1:11" x14ac:dyDescent="0.3">
      <c r="A630">
        <v>2.5911564007401502</v>
      </c>
      <c r="B630">
        <v>1.23139575195313</v>
      </c>
      <c r="C630">
        <v>62.216999053955099</v>
      </c>
      <c r="F630">
        <f t="shared" si="106"/>
        <v>4.1094608604903549E-3</v>
      </c>
      <c r="G630">
        <f t="shared" si="107"/>
        <v>9.9998474121100855E-2</v>
      </c>
      <c r="H630">
        <f t="shared" si="108"/>
        <v>1.666641235351681E-3</v>
      </c>
      <c r="J630">
        <f t="shared" si="109"/>
        <v>4.1095235668433164E-2</v>
      </c>
      <c r="K630">
        <f t="shared" si="110"/>
        <v>2.4657141401059897</v>
      </c>
    </row>
    <row r="631" spans="1:11" x14ac:dyDescent="0.3">
      <c r="A631">
        <v>2.59538507089019</v>
      </c>
      <c r="B631">
        <v>1.22889404296875</v>
      </c>
      <c r="C631">
        <v>62.317001342773402</v>
      </c>
      <c r="F631">
        <f t="shared" si="106"/>
        <v>4.2286701500398038E-3</v>
      </c>
      <c r="G631">
        <f t="shared" si="107"/>
        <v>0.10000228881830253</v>
      </c>
      <c r="H631">
        <f t="shared" si="108"/>
        <v>1.6667048136383756E-3</v>
      </c>
      <c r="J631">
        <f t="shared" si="109"/>
        <v>4.2285733656786742E-2</v>
      </c>
      <c r="K631">
        <f t="shared" si="110"/>
        <v>2.5371440194072044</v>
      </c>
    </row>
    <row r="632" spans="1:11" x14ac:dyDescent="0.3">
      <c r="A632">
        <v>2.5995543692260998</v>
      </c>
      <c r="B632">
        <v>1.2266317138671901</v>
      </c>
      <c r="C632">
        <v>62.416999816894503</v>
      </c>
      <c r="F632">
        <f t="shared" si="106"/>
        <v>4.1692983359098434E-3</v>
      </c>
      <c r="G632">
        <f t="shared" si="107"/>
        <v>9.9998474121100855E-2</v>
      </c>
      <c r="H632">
        <f t="shared" si="108"/>
        <v>1.666641235351681E-3</v>
      </c>
      <c r="J632">
        <f t="shared" si="109"/>
        <v>4.1693619553241489E-2</v>
      </c>
      <c r="K632">
        <f t="shared" si="110"/>
        <v>2.501617173194489</v>
      </c>
    </row>
    <row r="633" spans="1:11" x14ac:dyDescent="0.3">
      <c r="A633">
        <v>2.6037232019007202</v>
      </c>
      <c r="B633">
        <v>1.2248502197265601</v>
      </c>
      <c r="C633">
        <v>62.516998291015597</v>
      </c>
      <c r="F633">
        <f t="shared" si="106"/>
        <v>4.1688326746203153E-3</v>
      </c>
      <c r="G633">
        <f t="shared" si="107"/>
        <v>9.999847412109375E-2</v>
      </c>
      <c r="H633">
        <f t="shared" si="108"/>
        <v>1.6666412353515624E-3</v>
      </c>
      <c r="J633">
        <f t="shared" si="109"/>
        <v>4.1688962869293807E-2</v>
      </c>
      <c r="K633">
        <f t="shared" si="110"/>
        <v>2.5013377721576289</v>
      </c>
    </row>
    <row r="634" spans="1:11" x14ac:dyDescent="0.3">
      <c r="A634">
        <v>2.60789250023663</v>
      </c>
      <c r="B634">
        <v>1.2224078369140601</v>
      </c>
      <c r="C634">
        <v>62.617000579833999</v>
      </c>
      <c r="F634">
        <f t="shared" si="106"/>
        <v>4.1692983359098434E-3</v>
      </c>
      <c r="G634">
        <f t="shared" si="107"/>
        <v>0.10000228881840201</v>
      </c>
      <c r="H634">
        <f t="shared" si="108"/>
        <v>1.6667048136400334E-3</v>
      </c>
      <c r="J634">
        <f t="shared" si="109"/>
        <v>4.1692029104264124E-2</v>
      </c>
      <c r="K634">
        <f t="shared" si="110"/>
        <v>2.5015217462558477</v>
      </c>
    </row>
    <row r="635" spans="1:11" x14ac:dyDescent="0.3">
      <c r="A635">
        <v>2.6120615657419002</v>
      </c>
      <c r="B635">
        <v>1.2206279296875</v>
      </c>
      <c r="C635">
        <v>62.716999053955099</v>
      </c>
      <c r="F635">
        <f t="shared" si="106"/>
        <v>4.1690655052701864E-3</v>
      </c>
      <c r="G635">
        <f t="shared" si="107"/>
        <v>9.9998474121100855E-2</v>
      </c>
      <c r="H635">
        <f t="shared" si="108"/>
        <v>1.666641235351681E-3</v>
      </c>
      <c r="J635">
        <f t="shared" si="109"/>
        <v>4.169129121131724E-2</v>
      </c>
      <c r="K635">
        <f t="shared" si="110"/>
        <v>2.5014774726790341</v>
      </c>
    </row>
    <row r="636" spans="1:11" x14ac:dyDescent="0.3">
      <c r="A636">
        <v>2.6161710266023901</v>
      </c>
      <c r="B636">
        <v>1.2181708984374999</v>
      </c>
      <c r="C636">
        <v>62.817001342773402</v>
      </c>
      <c r="F636">
        <f t="shared" si="106"/>
        <v>4.1094608604899108E-3</v>
      </c>
      <c r="G636">
        <f t="shared" si="107"/>
        <v>0.10000228881830253</v>
      </c>
      <c r="H636">
        <f t="shared" si="108"/>
        <v>1.6667048136383756E-3</v>
      </c>
      <c r="J636">
        <f t="shared" si="109"/>
        <v>4.1093668045503698E-2</v>
      </c>
      <c r="K636">
        <f t="shared" si="110"/>
        <v>2.4656200827302217</v>
      </c>
    </row>
    <row r="637" spans="1:11" x14ac:dyDescent="0.3">
      <c r="A637">
        <v>2.6203400921076501</v>
      </c>
      <c r="B637">
        <v>1.2158359375000001</v>
      </c>
      <c r="C637">
        <v>62.916999816894503</v>
      </c>
      <c r="F637">
        <f t="shared" si="106"/>
        <v>4.1690655052599723E-3</v>
      </c>
      <c r="G637">
        <f t="shared" si="107"/>
        <v>9.9998474121100855E-2</v>
      </c>
      <c r="H637">
        <f t="shared" si="108"/>
        <v>1.666641235351681E-3</v>
      </c>
      <c r="J637">
        <f t="shared" si="109"/>
        <v>4.1691291211215099E-2</v>
      </c>
      <c r="K637">
        <f t="shared" si="110"/>
        <v>2.5014774726729057</v>
      </c>
    </row>
    <row r="638" spans="1:11" x14ac:dyDescent="0.3">
      <c r="A638">
        <v>2.6245093904435599</v>
      </c>
      <c r="B638">
        <v>1.2139652099609399</v>
      </c>
      <c r="C638">
        <v>63.016998291015597</v>
      </c>
      <c r="F638">
        <f t="shared" si="106"/>
        <v>4.1692983359098434E-3</v>
      </c>
      <c r="G638">
        <f t="shared" si="107"/>
        <v>9.999847412109375E-2</v>
      </c>
      <c r="H638">
        <f t="shared" si="108"/>
        <v>1.6666412353515624E-3</v>
      </c>
      <c r="J638">
        <f t="shared" si="109"/>
        <v>4.1693619553244451E-2</v>
      </c>
      <c r="K638">
        <f t="shared" si="110"/>
        <v>2.501617173194667</v>
      </c>
    </row>
    <row r="639" spans="1:11" x14ac:dyDescent="0.3">
      <c r="A639">
        <v>2.62867822311819</v>
      </c>
      <c r="B639">
        <v>1.2117655029296901</v>
      </c>
      <c r="C639">
        <v>63.117000579833999</v>
      </c>
      <c r="F639">
        <f t="shared" si="106"/>
        <v>4.1688326746300852E-3</v>
      </c>
      <c r="G639">
        <f t="shared" si="107"/>
        <v>0.10000228881840201</v>
      </c>
      <c r="H639">
        <f t="shared" si="108"/>
        <v>1.6667048136400334E-3</v>
      </c>
      <c r="J639">
        <f t="shared" si="109"/>
        <v>4.1687372598045516E-2</v>
      </c>
      <c r="K639">
        <f t="shared" si="110"/>
        <v>2.5012423558827312</v>
      </c>
    </row>
    <row r="640" spans="1:11" x14ac:dyDescent="0.3">
      <c r="A640">
        <v>2.6328475214540998</v>
      </c>
      <c r="B640">
        <v>1.20940380859375</v>
      </c>
      <c r="C640">
        <v>63.216999053955099</v>
      </c>
      <c r="F640">
        <f t="shared" si="106"/>
        <v>4.1692983359098434E-3</v>
      </c>
      <c r="G640">
        <f t="shared" si="107"/>
        <v>9.9998474121100855E-2</v>
      </c>
      <c r="H640">
        <f t="shared" si="108"/>
        <v>1.666641235351681E-3</v>
      </c>
      <c r="J640">
        <f t="shared" si="109"/>
        <v>4.1693619553241489E-2</v>
      </c>
      <c r="K640">
        <f t="shared" si="110"/>
        <v>2.501617173194489</v>
      </c>
    </row>
    <row r="641" spans="1:11" x14ac:dyDescent="0.3">
      <c r="A641">
        <v>2.6370165869593598</v>
      </c>
      <c r="B641">
        <v>1.2070721435546901</v>
      </c>
      <c r="C641">
        <v>63.317001342773402</v>
      </c>
      <c r="F641">
        <f t="shared" si="106"/>
        <v>4.1690655052599723E-3</v>
      </c>
      <c r="G641">
        <f t="shared" si="107"/>
        <v>0.10000228881830253</v>
      </c>
      <c r="H641">
        <f t="shared" si="108"/>
        <v>1.6667048136383756E-3</v>
      </c>
      <c r="J641">
        <f t="shared" si="109"/>
        <v>4.168970085109637E-2</v>
      </c>
      <c r="K641">
        <f t="shared" si="110"/>
        <v>2.5013820510657823</v>
      </c>
    </row>
    <row r="642" spans="1:11" x14ac:dyDescent="0.3">
      <c r="A642">
        <v>2.64118565246463</v>
      </c>
      <c r="B642">
        <v>1.2047353515624999</v>
      </c>
      <c r="C642">
        <v>63.416999816894503</v>
      </c>
      <c r="F642">
        <f t="shared" si="106"/>
        <v>4.1690655052701864E-3</v>
      </c>
      <c r="G642">
        <f t="shared" si="107"/>
        <v>9.9998474121100855E-2</v>
      </c>
      <c r="H642">
        <f t="shared" si="108"/>
        <v>1.666641235351681E-3</v>
      </c>
      <c r="J642">
        <f t="shared" si="109"/>
        <v>4.169129121131724E-2</v>
      </c>
      <c r="K642">
        <f t="shared" si="110"/>
        <v>2.5014774726790341</v>
      </c>
    </row>
    <row r="643" spans="1:11" x14ac:dyDescent="0.3">
      <c r="A643">
        <v>2.64535471796989</v>
      </c>
      <c r="B643">
        <v>1.2027407226562501</v>
      </c>
      <c r="C643">
        <v>63.516998291015597</v>
      </c>
      <c r="F643">
        <f t="shared" si="106"/>
        <v>4.1690655052599723E-3</v>
      </c>
      <c r="G643">
        <f t="shared" si="107"/>
        <v>9.999847412109375E-2</v>
      </c>
      <c r="H643">
        <f t="shared" si="108"/>
        <v>1.6666412353515624E-3</v>
      </c>
      <c r="J643">
        <f t="shared" si="109"/>
        <v>4.1691291211218055E-2</v>
      </c>
      <c r="K643">
        <f t="shared" si="110"/>
        <v>2.5014774726730837</v>
      </c>
    </row>
    <row r="644" spans="1:11" x14ac:dyDescent="0.3">
      <c r="A644">
        <v>2.6495240163057998</v>
      </c>
      <c r="B644">
        <v>1.20011645507812</v>
      </c>
      <c r="C644">
        <v>63.617000579833999</v>
      </c>
      <c r="F644">
        <f t="shared" si="106"/>
        <v>4.1692983359098434E-3</v>
      </c>
      <c r="G644">
        <f t="shared" si="107"/>
        <v>0.10000228881840201</v>
      </c>
      <c r="H644">
        <f t="shared" si="108"/>
        <v>1.6667048136400334E-3</v>
      </c>
      <c r="J644">
        <f t="shared" si="109"/>
        <v>4.1692029104264124E-2</v>
      </c>
      <c r="K644">
        <f t="shared" si="110"/>
        <v>2.5015217462558477</v>
      </c>
    </row>
    <row r="645" spans="1:11" x14ac:dyDescent="0.3">
      <c r="A645">
        <v>2.6536928489804299</v>
      </c>
      <c r="B645">
        <v>1.19782006835937</v>
      </c>
      <c r="C645">
        <v>63.716999053955099</v>
      </c>
      <c r="F645">
        <f t="shared" si="106"/>
        <v>4.1688326746300852E-3</v>
      </c>
      <c r="G645">
        <f t="shared" si="107"/>
        <v>9.9998474121100855E-2</v>
      </c>
      <c r="H645">
        <f t="shared" si="108"/>
        <v>1.666641235351681E-3</v>
      </c>
      <c r="J645">
        <f t="shared" si="109"/>
        <v>4.168896286938855E-2</v>
      </c>
      <c r="K645">
        <f t="shared" si="110"/>
        <v>2.5013377721633128</v>
      </c>
    </row>
    <row r="646" spans="1:11" x14ac:dyDescent="0.3">
      <c r="A646">
        <v>2.6579217519611098</v>
      </c>
      <c r="B646">
        <v>1.1959797363281299</v>
      </c>
      <c r="C646">
        <v>63.817001342773402</v>
      </c>
      <c r="F646">
        <f t="shared" si="106"/>
        <v>4.228902980679905E-3</v>
      </c>
      <c r="G646">
        <f t="shared" si="107"/>
        <v>0.10000228881830253</v>
      </c>
      <c r="H646">
        <f t="shared" si="108"/>
        <v>1.6667048136383756E-3</v>
      </c>
      <c r="J646">
        <f t="shared" si="109"/>
        <v>4.228806190989827E-2</v>
      </c>
      <c r="K646">
        <f t="shared" si="110"/>
        <v>2.537283714593896</v>
      </c>
    </row>
    <row r="647" spans="1:11" x14ac:dyDescent="0.3">
      <c r="A647">
        <v>2.6620312128216002</v>
      </c>
      <c r="B647">
        <v>1.19334387207031</v>
      </c>
      <c r="C647">
        <v>63.916999816894503</v>
      </c>
      <c r="F647">
        <f t="shared" si="106"/>
        <v>4.1094608604903549E-3</v>
      </c>
      <c r="G647">
        <f t="shared" si="107"/>
        <v>9.9998474121100855E-2</v>
      </c>
      <c r="H647">
        <f t="shared" si="108"/>
        <v>1.666641235351681E-3</v>
      </c>
      <c r="J647">
        <f t="shared" si="109"/>
        <v>4.1095235668433164E-2</v>
      </c>
      <c r="K647">
        <f t="shared" si="110"/>
        <v>2.4657141401059897</v>
      </c>
    </row>
    <row r="648" spans="1:11" x14ac:dyDescent="0.3">
      <c r="A648">
        <v>2.66620051115751</v>
      </c>
      <c r="B648">
        <v>1.190826171875</v>
      </c>
      <c r="C648">
        <v>64.016998291015597</v>
      </c>
      <c r="F648">
        <f t="shared" si="106"/>
        <v>4.1692983359098434E-3</v>
      </c>
      <c r="G648">
        <f t="shared" si="107"/>
        <v>9.999847412109375E-2</v>
      </c>
      <c r="H648">
        <f t="shared" si="108"/>
        <v>1.6666412353515624E-3</v>
      </c>
      <c r="J648">
        <f t="shared" si="109"/>
        <v>4.1693619553244451E-2</v>
      </c>
      <c r="K648">
        <f t="shared" si="110"/>
        <v>2.501617173194667</v>
      </c>
    </row>
    <row r="649" spans="1:11" x14ac:dyDescent="0.3">
      <c r="A649">
        <v>2.6703693438321401</v>
      </c>
      <c r="B649">
        <v>1.1886138916015601</v>
      </c>
      <c r="C649">
        <v>64.116996765136705</v>
      </c>
      <c r="F649">
        <f t="shared" si="106"/>
        <v>4.1688326746300852E-3</v>
      </c>
      <c r="G649">
        <f t="shared" si="107"/>
        <v>9.9998474121107961E-2</v>
      </c>
      <c r="H649">
        <f t="shared" si="108"/>
        <v>1.6666412353517994E-3</v>
      </c>
      <c r="J649">
        <f t="shared" si="109"/>
        <v>4.1688962869385587E-2</v>
      </c>
      <c r="K649">
        <f t="shared" si="110"/>
        <v>2.5013377721631351</v>
      </c>
    </row>
    <row r="650" spans="1:11" x14ac:dyDescent="0.3">
      <c r="A650">
        <v>2.6745980139821799</v>
      </c>
      <c r="B650">
        <v>1.1859921874999999</v>
      </c>
      <c r="C650">
        <v>64.217002868652301</v>
      </c>
      <c r="F650">
        <f t="shared" ref="F650:F674" si="116">A650-A649</f>
        <v>4.2286701500398038E-3</v>
      </c>
      <c r="G650">
        <f t="shared" ref="G650:G674" si="117">C650-C649</f>
        <v>0.10000610351559658</v>
      </c>
      <c r="H650">
        <f t="shared" ref="H650:H674" si="118">G650/60</f>
        <v>1.6667683919266096E-3</v>
      </c>
      <c r="J650">
        <f t="shared" ref="J650:J674" si="119">F650/G650</f>
        <v>4.2284120682497303E-2</v>
      </c>
      <c r="K650">
        <f t="shared" ref="K650:K674" si="120">F650/H650</f>
        <v>2.5370472409498386</v>
      </c>
    </row>
    <row r="651" spans="1:11" x14ac:dyDescent="0.3">
      <c r="A651">
        <v>2.6787077076733099</v>
      </c>
      <c r="B651">
        <v>1.18339001464844</v>
      </c>
      <c r="C651">
        <v>64.317001342773395</v>
      </c>
      <c r="F651">
        <f t="shared" si="116"/>
        <v>4.1096936911300119E-3</v>
      </c>
      <c r="G651">
        <f t="shared" si="117"/>
        <v>9.999847412109375E-2</v>
      </c>
      <c r="H651">
        <f t="shared" si="118"/>
        <v>1.6666412353515624E-3</v>
      </c>
      <c r="J651">
        <f t="shared" si="119"/>
        <v>4.1097564010360334E-2</v>
      </c>
      <c r="K651">
        <f t="shared" si="120"/>
        <v>2.4658538406216204</v>
      </c>
    </row>
    <row r="652" spans="1:11" x14ac:dyDescent="0.3">
      <c r="A652">
        <v>2.68293614499271</v>
      </c>
      <c r="B652">
        <v>1.18099621582031</v>
      </c>
      <c r="C652">
        <v>64.416999816894503</v>
      </c>
      <c r="F652">
        <f t="shared" si="116"/>
        <v>4.2284373194001468E-3</v>
      </c>
      <c r="G652">
        <f t="shared" si="117"/>
        <v>9.9998474121107961E-2</v>
      </c>
      <c r="H652">
        <f t="shared" si="118"/>
        <v>1.6666412353517994E-3</v>
      </c>
      <c r="J652">
        <f t="shared" si="119"/>
        <v>4.2285018412171915E-2</v>
      </c>
      <c r="K652">
        <f t="shared" si="120"/>
        <v>2.5371011047303149</v>
      </c>
    </row>
    <row r="653" spans="1:11" x14ac:dyDescent="0.3">
      <c r="A653">
        <v>2.6870458386838401</v>
      </c>
      <c r="B653">
        <v>1.1791455078124999</v>
      </c>
      <c r="C653">
        <v>64.516998291015597</v>
      </c>
      <c r="F653">
        <f t="shared" si="116"/>
        <v>4.1096936911300119E-3</v>
      </c>
      <c r="G653">
        <f t="shared" si="117"/>
        <v>9.999847412109375E-2</v>
      </c>
      <c r="H653">
        <f t="shared" si="118"/>
        <v>1.6666412353515624E-3</v>
      </c>
      <c r="J653">
        <f t="shared" si="119"/>
        <v>4.1097564010360334E-2</v>
      </c>
      <c r="K653">
        <f t="shared" si="120"/>
        <v>2.4658538406216204</v>
      </c>
    </row>
    <row r="654" spans="1:11" x14ac:dyDescent="0.3">
      <c r="A654">
        <v>2.6912745088338901</v>
      </c>
      <c r="B654">
        <v>1.1765292968750001</v>
      </c>
      <c r="C654">
        <v>64.616996765136705</v>
      </c>
      <c r="F654">
        <f t="shared" si="116"/>
        <v>4.2286701500500179E-3</v>
      </c>
      <c r="G654">
        <f t="shared" si="117"/>
        <v>9.9998474121107961E-2</v>
      </c>
      <c r="H654">
        <f t="shared" si="118"/>
        <v>1.6666412353517994E-3</v>
      </c>
      <c r="J654">
        <f t="shared" si="119"/>
        <v>4.2287346754198304E-2</v>
      </c>
      <c r="K654">
        <f t="shared" si="120"/>
        <v>2.5372408052518982</v>
      </c>
    </row>
    <row r="655" spans="1:11" x14ac:dyDescent="0.3">
      <c r="A655">
        <v>2.69538396969438</v>
      </c>
      <c r="B655">
        <v>1.17388513183594</v>
      </c>
      <c r="C655">
        <v>64.717002868652301</v>
      </c>
      <c r="F655">
        <f t="shared" si="116"/>
        <v>4.1094608604899108E-3</v>
      </c>
      <c r="G655">
        <f t="shared" si="117"/>
        <v>0.10000610351559658</v>
      </c>
      <c r="H655">
        <f t="shared" si="118"/>
        <v>1.6667683919266096E-3</v>
      </c>
      <c r="J655">
        <f t="shared" si="119"/>
        <v>4.109210054213356E-2</v>
      </c>
      <c r="K655">
        <f t="shared" si="120"/>
        <v>2.4655260325280137</v>
      </c>
    </row>
    <row r="656" spans="1:11" x14ac:dyDescent="0.3">
      <c r="A656">
        <v>2.6996126398444198</v>
      </c>
      <c r="B656">
        <v>1.1717871093750001</v>
      </c>
      <c r="C656">
        <v>64.817001342773395</v>
      </c>
      <c r="F656">
        <f t="shared" si="116"/>
        <v>4.2286701500398038E-3</v>
      </c>
      <c r="G656">
        <f t="shared" si="117"/>
        <v>9.999847412109375E-2</v>
      </c>
      <c r="H656">
        <f t="shared" si="118"/>
        <v>1.6666412353515624E-3</v>
      </c>
      <c r="J656">
        <f t="shared" si="119"/>
        <v>4.2287346754102173E-2</v>
      </c>
      <c r="K656">
        <f t="shared" si="120"/>
        <v>2.5372408052461304</v>
      </c>
    </row>
    <row r="657" spans="1:11" x14ac:dyDescent="0.3">
      <c r="A657">
        <v>2.7037223335355498</v>
      </c>
      <c r="B657">
        <v>1.1697359619140599</v>
      </c>
      <c r="C657">
        <v>64.916999816894503</v>
      </c>
      <c r="F657">
        <f t="shared" si="116"/>
        <v>4.1096936911300119E-3</v>
      </c>
      <c r="G657">
        <f t="shared" si="117"/>
        <v>9.9998474121107961E-2</v>
      </c>
      <c r="H657">
        <f t="shared" si="118"/>
        <v>1.6666412353517994E-3</v>
      </c>
      <c r="J657">
        <f t="shared" si="119"/>
        <v>4.1097564010354498E-2</v>
      </c>
      <c r="K657">
        <f t="shared" si="120"/>
        <v>2.4658538406212696</v>
      </c>
    </row>
    <row r="658" spans="1:11" x14ac:dyDescent="0.3">
      <c r="A658">
        <v>2.70795077085495</v>
      </c>
      <c r="B658">
        <v>1.1671997070312501</v>
      </c>
      <c r="C658">
        <v>65.016998291015597</v>
      </c>
      <c r="F658">
        <f t="shared" si="116"/>
        <v>4.2284373194001468E-3</v>
      </c>
      <c r="G658">
        <f t="shared" si="117"/>
        <v>9.999847412109375E-2</v>
      </c>
      <c r="H658">
        <f t="shared" si="118"/>
        <v>1.6666412353515624E-3</v>
      </c>
      <c r="J658">
        <f t="shared" si="119"/>
        <v>4.2285018412177924E-2</v>
      </c>
      <c r="K658">
        <f t="shared" si="120"/>
        <v>2.5371011047306755</v>
      </c>
    </row>
    <row r="659" spans="1:11" x14ac:dyDescent="0.3">
      <c r="A659">
        <v>2.7120008599013099</v>
      </c>
      <c r="B659">
        <v>1.1644523925781201</v>
      </c>
      <c r="C659">
        <v>65.116996765136705</v>
      </c>
      <c r="F659">
        <f t="shared" si="116"/>
        <v>4.0500890463599504E-3</v>
      </c>
      <c r="G659">
        <f t="shared" si="117"/>
        <v>9.9998474121107961E-2</v>
      </c>
      <c r="H659">
        <f t="shared" si="118"/>
        <v>1.6666412353517994E-3</v>
      </c>
      <c r="J659">
        <f t="shared" si="119"/>
        <v>4.050150846756817E-2</v>
      </c>
      <c r="K659">
        <f t="shared" si="120"/>
        <v>2.4300905080540898</v>
      </c>
    </row>
    <row r="660" spans="1:11" x14ac:dyDescent="0.3">
      <c r="A660">
        <v>2.7162295300513501</v>
      </c>
      <c r="B660">
        <v>1.16227331542969</v>
      </c>
      <c r="C660">
        <v>65.217002868652301</v>
      </c>
      <c r="F660">
        <f t="shared" si="116"/>
        <v>4.2286701500402479E-3</v>
      </c>
      <c r="G660">
        <f t="shared" si="117"/>
        <v>0.10000610351559658</v>
      </c>
      <c r="H660">
        <f t="shared" si="118"/>
        <v>1.6667683919266096E-3</v>
      </c>
      <c r="J660">
        <f t="shared" si="119"/>
        <v>4.2284120682501744E-2</v>
      </c>
      <c r="K660">
        <f t="shared" si="120"/>
        <v>2.537047240950105</v>
      </c>
    </row>
    <row r="661" spans="1:11" x14ac:dyDescent="0.3">
      <c r="A661">
        <v>2.7203389909118401</v>
      </c>
      <c r="B661">
        <v>1.1594499511718701</v>
      </c>
      <c r="C661">
        <v>65.317001342773395</v>
      </c>
      <c r="F661">
        <f t="shared" si="116"/>
        <v>4.1094608604899108E-3</v>
      </c>
      <c r="G661">
        <f t="shared" si="117"/>
        <v>9.999847412109375E-2</v>
      </c>
      <c r="H661">
        <f t="shared" si="118"/>
        <v>1.6666412353515624E-3</v>
      </c>
      <c r="J661">
        <f t="shared" si="119"/>
        <v>4.1095235668431644E-2</v>
      </c>
      <c r="K661">
        <f t="shared" si="120"/>
        <v>2.4657141401058991</v>
      </c>
    </row>
    <row r="662" spans="1:11" x14ac:dyDescent="0.3">
      <c r="A662">
        <v>2.7245676610618799</v>
      </c>
      <c r="B662">
        <v>1.1574677734375001</v>
      </c>
      <c r="C662">
        <v>65.416999816894503</v>
      </c>
      <c r="F662">
        <f t="shared" si="116"/>
        <v>4.2286701500398038E-3</v>
      </c>
      <c r="G662">
        <f t="shared" si="117"/>
        <v>9.9998474121107961E-2</v>
      </c>
      <c r="H662">
        <f t="shared" si="118"/>
        <v>1.6666412353517994E-3</v>
      </c>
      <c r="J662">
        <f t="shared" si="119"/>
        <v>4.2287346754096164E-2</v>
      </c>
      <c r="K662">
        <f t="shared" si="120"/>
        <v>2.5372408052457698</v>
      </c>
    </row>
    <row r="663" spans="1:11" x14ac:dyDescent="0.3">
      <c r="A663">
        <v>2.7286773547530201</v>
      </c>
      <c r="B663">
        <v>1.15487109375</v>
      </c>
      <c r="C663">
        <v>65.516998291015597</v>
      </c>
      <c r="F663">
        <f t="shared" si="116"/>
        <v>4.109693691140226E-3</v>
      </c>
      <c r="G663">
        <f t="shared" si="117"/>
        <v>9.999847412109375E-2</v>
      </c>
      <c r="H663">
        <f t="shared" si="118"/>
        <v>1.6666412353515624E-3</v>
      </c>
      <c r="J663">
        <f t="shared" si="119"/>
        <v>4.1097564010462481E-2</v>
      </c>
      <c r="K663">
        <f t="shared" si="120"/>
        <v>2.4658538406277488</v>
      </c>
    </row>
    <row r="664" spans="1:11" x14ac:dyDescent="0.3">
      <c r="A664">
        <v>2.7329057920724198</v>
      </c>
      <c r="B664">
        <v>1.15244079589844</v>
      </c>
      <c r="C664">
        <v>65.616996765136705</v>
      </c>
      <c r="F664">
        <f t="shared" si="116"/>
        <v>4.2284373193997027E-3</v>
      </c>
      <c r="G664">
        <f t="shared" si="117"/>
        <v>9.9998474121107961E-2</v>
      </c>
      <c r="H664">
        <f t="shared" si="118"/>
        <v>1.6666412353517994E-3</v>
      </c>
      <c r="J664">
        <f t="shared" si="119"/>
        <v>4.2285018412167474E-2</v>
      </c>
      <c r="K664">
        <f t="shared" si="120"/>
        <v>2.5371011047300485</v>
      </c>
    </row>
    <row r="665" spans="1:11" x14ac:dyDescent="0.3">
      <c r="A665">
        <v>2.7370154857635498</v>
      </c>
      <c r="B665">
        <v>1.15036560058594</v>
      </c>
      <c r="C665">
        <v>65.717002868652301</v>
      </c>
      <c r="F665">
        <f t="shared" si="116"/>
        <v>4.1096936911300119E-3</v>
      </c>
      <c r="G665">
        <f t="shared" si="117"/>
        <v>0.10000610351559658</v>
      </c>
      <c r="H665">
        <f t="shared" si="118"/>
        <v>1.6667683919266096E-3</v>
      </c>
      <c r="J665">
        <f t="shared" si="119"/>
        <v>4.1094428706434698E-2</v>
      </c>
      <c r="K665">
        <f t="shared" si="120"/>
        <v>2.4656657223860821</v>
      </c>
    </row>
    <row r="666" spans="1:11" x14ac:dyDescent="0.3">
      <c r="A666">
        <v>2.7412441559135901</v>
      </c>
      <c r="B666">
        <v>1.148119140625</v>
      </c>
      <c r="C666">
        <v>65.817001342773395</v>
      </c>
      <c r="F666">
        <f t="shared" si="116"/>
        <v>4.2286701500402479E-3</v>
      </c>
      <c r="G666">
        <f t="shared" si="117"/>
        <v>9.999847412109375E-2</v>
      </c>
      <c r="H666">
        <f t="shared" si="118"/>
        <v>1.6666412353515624E-3</v>
      </c>
      <c r="J666">
        <f t="shared" si="119"/>
        <v>4.2287346754106614E-2</v>
      </c>
      <c r="K666">
        <f t="shared" si="120"/>
        <v>2.5372408052463968</v>
      </c>
    </row>
    <row r="667" spans="1:11" x14ac:dyDescent="0.3">
      <c r="A667">
        <v>2.74535361677408</v>
      </c>
      <c r="B667">
        <v>1.1452731933593701</v>
      </c>
      <c r="C667">
        <v>65.916999816894503</v>
      </c>
      <c r="F667">
        <f t="shared" si="116"/>
        <v>4.1094608604899108E-3</v>
      </c>
      <c r="G667">
        <f t="shared" si="117"/>
        <v>9.9998474121107961E-2</v>
      </c>
      <c r="H667">
        <f t="shared" si="118"/>
        <v>1.6666412353517994E-3</v>
      </c>
      <c r="J667">
        <f t="shared" si="119"/>
        <v>4.1095235668425809E-2</v>
      </c>
      <c r="K667">
        <f t="shared" si="120"/>
        <v>2.4657141401055482</v>
      </c>
    </row>
    <row r="668" spans="1:11" x14ac:dyDescent="0.3">
      <c r="A668">
        <v>2.7495822869241202</v>
      </c>
      <c r="B668">
        <v>1.14271838378906</v>
      </c>
      <c r="C668">
        <v>66.016998291015597</v>
      </c>
      <c r="F668">
        <f t="shared" si="116"/>
        <v>4.2286701500402479E-3</v>
      </c>
      <c r="G668">
        <f t="shared" si="117"/>
        <v>9.999847412109375E-2</v>
      </c>
      <c r="H668">
        <f t="shared" si="118"/>
        <v>1.6666412353515624E-3</v>
      </c>
      <c r="J668">
        <f t="shared" si="119"/>
        <v>4.2287346754106614E-2</v>
      </c>
      <c r="K668">
        <f t="shared" si="120"/>
        <v>2.5372408052463968</v>
      </c>
    </row>
    <row r="669" spans="1:11" x14ac:dyDescent="0.3">
      <c r="A669">
        <v>2.75369198061526</v>
      </c>
      <c r="B669">
        <v>1.1402747802734401</v>
      </c>
      <c r="C669">
        <v>66.116996765136705</v>
      </c>
      <c r="F669">
        <f t="shared" si="116"/>
        <v>4.1096936911397819E-3</v>
      </c>
      <c r="G669">
        <f t="shared" si="117"/>
        <v>9.9998474121107961E-2</v>
      </c>
      <c r="H669">
        <f t="shared" si="118"/>
        <v>1.6666412353517994E-3</v>
      </c>
      <c r="J669">
        <f t="shared" si="119"/>
        <v>4.1097564010452198E-2</v>
      </c>
      <c r="K669">
        <f t="shared" si="120"/>
        <v>2.4658538406271315</v>
      </c>
    </row>
    <row r="670" spans="1:11" x14ac:dyDescent="0.3">
      <c r="A670">
        <v>2.7579204179346601</v>
      </c>
      <c r="B670">
        <v>1.13819372558594</v>
      </c>
      <c r="C670">
        <v>66.217002868652301</v>
      </c>
      <c r="F670">
        <f t="shared" si="116"/>
        <v>4.2284373194001468E-3</v>
      </c>
      <c r="G670">
        <f t="shared" si="117"/>
        <v>0.10000610351559658</v>
      </c>
      <c r="H670">
        <f t="shared" si="118"/>
        <v>1.6667683919266096E-3</v>
      </c>
      <c r="J670">
        <f t="shared" si="119"/>
        <v>4.2281792518200606E-2</v>
      </c>
      <c r="K670">
        <f t="shared" si="120"/>
        <v>2.5369075510920367</v>
      </c>
    </row>
    <row r="671" spans="1:11" x14ac:dyDescent="0.3">
      <c r="A671">
        <v>2.7620301116257902</v>
      </c>
      <c r="B671">
        <v>1.13583923339844</v>
      </c>
      <c r="C671">
        <v>66.317001342773395</v>
      </c>
      <c r="F671">
        <f t="shared" si="116"/>
        <v>4.1096936911300119E-3</v>
      </c>
      <c r="G671">
        <f t="shared" si="117"/>
        <v>9.999847412109375E-2</v>
      </c>
      <c r="H671">
        <f t="shared" si="118"/>
        <v>1.6666412353515624E-3</v>
      </c>
      <c r="J671">
        <f t="shared" si="119"/>
        <v>4.1097564010360334E-2</v>
      </c>
      <c r="K671">
        <f t="shared" si="120"/>
        <v>2.4658538406216204</v>
      </c>
    </row>
    <row r="672" spans="1:11" x14ac:dyDescent="0.3">
      <c r="A672">
        <v>2.7661991771310599</v>
      </c>
      <c r="B672">
        <v>1.1330732421875001</v>
      </c>
      <c r="C672">
        <v>66.416999816894503</v>
      </c>
      <c r="F672">
        <f t="shared" si="116"/>
        <v>4.1690655052697423E-3</v>
      </c>
      <c r="G672">
        <f t="shared" si="117"/>
        <v>9.9998474121107961E-2</v>
      </c>
      <c r="H672">
        <f t="shared" si="118"/>
        <v>1.6666412353517994E-3</v>
      </c>
      <c r="J672">
        <f t="shared" si="119"/>
        <v>4.1691291211309836E-2</v>
      </c>
      <c r="K672">
        <f t="shared" si="120"/>
        <v>2.50147747267859</v>
      </c>
    </row>
    <row r="673" spans="1:11" x14ac:dyDescent="0.3">
      <c r="A673">
        <v>2.7703682426363199</v>
      </c>
      <c r="B673">
        <v>1.13034643554688</v>
      </c>
      <c r="C673">
        <v>66.516998291015597</v>
      </c>
      <c r="F673">
        <f t="shared" si="116"/>
        <v>4.1690655052599723E-3</v>
      </c>
      <c r="G673">
        <f t="shared" si="117"/>
        <v>9.999847412109375E-2</v>
      </c>
      <c r="H673">
        <f t="shared" si="118"/>
        <v>1.6666412353515624E-3</v>
      </c>
      <c r="J673">
        <f t="shared" si="119"/>
        <v>4.1691291211218055E-2</v>
      </c>
      <c r="K673">
        <f t="shared" si="120"/>
        <v>2.5014774726730837</v>
      </c>
    </row>
    <row r="674" spans="1:11" x14ac:dyDescent="0.3">
      <c r="A674">
        <v>2.7745969127863601</v>
      </c>
      <c r="B674">
        <v>1.1281059570312499</v>
      </c>
      <c r="C674">
        <v>66.616996765136705</v>
      </c>
      <c r="F674">
        <f t="shared" si="116"/>
        <v>4.2286701500402479E-3</v>
      </c>
      <c r="G674">
        <f t="shared" si="117"/>
        <v>9.9998474121107961E-2</v>
      </c>
      <c r="H674">
        <f t="shared" si="118"/>
        <v>1.6666412353517994E-3</v>
      </c>
      <c r="J674">
        <f t="shared" si="119"/>
        <v>4.2287346754100605E-2</v>
      </c>
      <c r="K674">
        <f t="shared" si="120"/>
        <v>2.5372408052460362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639E-012C-4C02-B27E-8503BA75C80D}">
  <dimension ref="A1:T30"/>
  <sheetViews>
    <sheetView topLeftCell="A7" workbookViewId="0">
      <selection activeCell="F35" sqref="F35"/>
    </sheetView>
  </sheetViews>
  <sheetFormatPr defaultRowHeight="14.4" x14ac:dyDescent="0.3"/>
  <cols>
    <col min="2" max="16" width="11.44140625" customWidth="1"/>
    <col min="20" max="20" width="11" bestFit="1" customWidth="1"/>
  </cols>
  <sheetData>
    <row r="1" spans="1:20" x14ac:dyDescent="0.3">
      <c r="B1" s="5" t="s">
        <v>2</v>
      </c>
      <c r="C1" s="5" t="s">
        <v>3</v>
      </c>
      <c r="D1" s="5" t="s">
        <v>5</v>
      </c>
      <c r="E1" s="5" t="s">
        <v>4</v>
      </c>
      <c r="F1" s="5"/>
      <c r="G1" s="5">
        <v>0</v>
      </c>
      <c r="H1" s="5">
        <v>1</v>
      </c>
      <c r="I1" s="5">
        <v>2</v>
      </c>
      <c r="J1" s="5">
        <v>3</v>
      </c>
      <c r="K1" s="5">
        <v>4</v>
      </c>
      <c r="L1" s="5" t="s">
        <v>9</v>
      </c>
      <c r="M1" s="5" t="s">
        <v>10</v>
      </c>
      <c r="N1" s="5" t="s">
        <v>6</v>
      </c>
      <c r="O1" s="5" t="s">
        <v>7</v>
      </c>
      <c r="P1" s="5" t="s">
        <v>8</v>
      </c>
    </row>
    <row r="2" spans="1:20" x14ac:dyDescent="0.3">
      <c r="A2" t="s">
        <v>0</v>
      </c>
      <c r="B2">
        <v>14.67319</v>
      </c>
      <c r="C2">
        <v>14.24366</v>
      </c>
      <c r="D2">
        <v>14.13781</v>
      </c>
      <c r="E2">
        <v>15.129659999999999</v>
      </c>
      <c r="G2" s="1">
        <v>14.91466</v>
      </c>
      <c r="H2" s="1">
        <v>14.86504</v>
      </c>
      <c r="I2" s="1">
        <v>14.997350000000001</v>
      </c>
      <c r="J2" s="1">
        <v>14.5579</v>
      </c>
      <c r="K2" s="1">
        <v>14.5579</v>
      </c>
      <c r="L2" s="1">
        <v>14.749269999999999</v>
      </c>
      <c r="M2" s="1">
        <v>14.468109999999999</v>
      </c>
      <c r="N2" s="1">
        <v>13.025930000000001</v>
      </c>
      <c r="O2" s="1">
        <v>13.01932</v>
      </c>
      <c r="P2" s="1">
        <v>12.956469999999999</v>
      </c>
    </row>
    <row r="3" spans="1:20" x14ac:dyDescent="0.3">
      <c r="A3" t="s">
        <v>1</v>
      </c>
      <c r="B3">
        <v>14.91466</v>
      </c>
      <c r="C3">
        <v>14.65666</v>
      </c>
      <c r="D3">
        <v>14.88489</v>
      </c>
      <c r="E3">
        <v>14.828659999999999</v>
      </c>
      <c r="G3" s="1">
        <v>14.77243</v>
      </c>
      <c r="H3" s="1">
        <v>15.239319999999999</v>
      </c>
      <c r="I3" s="1">
        <v>15.21236</v>
      </c>
      <c r="J3" s="1">
        <v>14.92177</v>
      </c>
      <c r="K3" s="1">
        <v>14.92177</v>
      </c>
      <c r="L3" s="1">
        <v>15.083360000000001</v>
      </c>
      <c r="M3" s="1">
        <v>15.199630000000001</v>
      </c>
      <c r="N3" s="1">
        <v>13.37655</v>
      </c>
      <c r="O3" s="1">
        <v>13.608549999999999</v>
      </c>
      <c r="P3" s="1">
        <v>13.40963</v>
      </c>
    </row>
    <row r="4" spans="1:20" x14ac:dyDescent="0.3">
      <c r="A4" t="s">
        <v>1</v>
      </c>
      <c r="B4">
        <v>14.27012</v>
      </c>
      <c r="C4">
        <v>14.213419999999999</v>
      </c>
      <c r="D4">
        <v>14.173719999999999</v>
      </c>
      <c r="E4">
        <v>14.25311</v>
      </c>
      <c r="G4" s="1">
        <v>14.80599</v>
      </c>
      <c r="H4" s="1">
        <v>14.4185</v>
      </c>
      <c r="I4" s="1">
        <v>14.127879999999999</v>
      </c>
      <c r="J4" s="1">
        <v>14.19735</v>
      </c>
      <c r="K4" s="1">
        <v>14.19735</v>
      </c>
      <c r="L4" s="1">
        <v>14.37266</v>
      </c>
      <c r="M4" s="1">
        <v>14.22381</v>
      </c>
      <c r="N4" s="1">
        <v>13.009819999999999</v>
      </c>
      <c r="O4" s="1">
        <v>12.93374</v>
      </c>
      <c r="P4" s="1">
        <v>12.764620000000001</v>
      </c>
    </row>
    <row r="6" spans="1:20" x14ac:dyDescent="0.3">
      <c r="B6" s="20">
        <f t="shared" ref="B6:E8" si="0">B2/B$2</f>
        <v>1</v>
      </c>
      <c r="C6" s="20">
        <f t="shared" si="0"/>
        <v>1</v>
      </c>
      <c r="D6" s="20">
        <f t="shared" si="0"/>
        <v>1</v>
      </c>
      <c r="E6" s="20">
        <f t="shared" si="0"/>
        <v>1</v>
      </c>
      <c r="F6" s="20"/>
      <c r="G6" s="20">
        <f t="shared" ref="G6:P6" si="1">G2/G$2</f>
        <v>1</v>
      </c>
      <c r="H6" s="20">
        <f t="shared" si="1"/>
        <v>1</v>
      </c>
      <c r="I6" s="20">
        <f t="shared" si="1"/>
        <v>1</v>
      </c>
      <c r="J6" s="20">
        <f t="shared" si="1"/>
        <v>1</v>
      </c>
      <c r="K6" s="20">
        <f t="shared" si="1"/>
        <v>1</v>
      </c>
      <c r="L6" s="20">
        <f t="shared" si="1"/>
        <v>1</v>
      </c>
      <c r="M6" s="20">
        <f t="shared" si="1"/>
        <v>1</v>
      </c>
      <c r="N6" s="20">
        <f t="shared" si="1"/>
        <v>1</v>
      </c>
      <c r="O6" s="20">
        <f t="shared" si="1"/>
        <v>1</v>
      </c>
      <c r="P6" s="20">
        <f t="shared" si="1"/>
        <v>1</v>
      </c>
      <c r="R6" s="3" t="s">
        <v>12</v>
      </c>
      <c r="S6" t="s">
        <v>11</v>
      </c>
      <c r="T6" t="s">
        <v>13</v>
      </c>
    </row>
    <row r="7" spans="1:20" x14ac:dyDescent="0.3">
      <c r="B7" s="21">
        <f t="shared" si="0"/>
        <v>1.0164565442143119</v>
      </c>
      <c r="C7" s="21">
        <f t="shared" si="0"/>
        <v>1.0289953565305547</v>
      </c>
      <c r="D7" s="21">
        <f t="shared" si="0"/>
        <v>1.0528426962874731</v>
      </c>
      <c r="E7" s="21">
        <f t="shared" si="0"/>
        <v>0.98010530309339405</v>
      </c>
      <c r="F7" s="21"/>
      <c r="G7" s="21">
        <f t="shared" ref="G7:P7" si="2">G3/G$2</f>
        <v>0.99046374506693413</v>
      </c>
      <c r="H7" s="21">
        <f t="shared" si="2"/>
        <v>1.0251785397146593</v>
      </c>
      <c r="I7" s="21">
        <f t="shared" si="2"/>
        <v>1.0143365327874592</v>
      </c>
      <c r="J7" s="21">
        <f t="shared" si="2"/>
        <v>1.0249946764299795</v>
      </c>
      <c r="K7" s="21">
        <f t="shared" si="2"/>
        <v>1.0249946764299795</v>
      </c>
      <c r="L7" s="21">
        <f t="shared" si="2"/>
        <v>1.0226512905384471</v>
      </c>
      <c r="M7" s="21">
        <f t="shared" si="2"/>
        <v>1.0505608541820599</v>
      </c>
      <c r="N7" s="21">
        <f t="shared" si="2"/>
        <v>1.0269170800088745</v>
      </c>
      <c r="O7" s="21">
        <f t="shared" si="2"/>
        <v>1.045258124080213</v>
      </c>
      <c r="P7" s="21">
        <f t="shared" si="2"/>
        <v>1.034975575909179</v>
      </c>
      <c r="R7" s="3">
        <f>AVERAGE(B7:P7)</f>
        <v>1.0241950710909657</v>
      </c>
      <c r="S7" s="3">
        <f>MEDIAN(B7:P7)</f>
        <v>1.0250866080723195</v>
      </c>
      <c r="T7" s="2">
        <f>AVEDEV(B7:P7)</f>
        <v>1.3851705679183099E-2</v>
      </c>
    </row>
    <row r="8" spans="1:20" x14ac:dyDescent="0.3">
      <c r="B8" s="19">
        <f t="shared" si="0"/>
        <v>0.9725301723756048</v>
      </c>
      <c r="C8" s="19">
        <f t="shared" si="0"/>
        <v>0.99787695016589828</v>
      </c>
      <c r="D8" s="19">
        <f t="shared" si="0"/>
        <v>1.0025399973546114</v>
      </c>
      <c r="E8" s="19">
        <f t="shared" si="0"/>
        <v>0.94206413098509811</v>
      </c>
      <c r="F8" s="19"/>
      <c r="G8" s="19">
        <f t="shared" ref="G8:P8" si="3">G4/G$2</f>
        <v>0.9927138801689076</v>
      </c>
      <c r="H8" s="19">
        <f t="shared" si="3"/>
        <v>0.96996039028485626</v>
      </c>
      <c r="I8" s="19">
        <f t="shared" si="3"/>
        <v>0.94202509109942745</v>
      </c>
      <c r="J8" s="19">
        <f t="shared" si="3"/>
        <v>0.97523337844057179</v>
      </c>
      <c r="K8" s="19">
        <f t="shared" si="3"/>
        <v>0.97523337844057179</v>
      </c>
      <c r="L8" s="19">
        <f t="shared" si="3"/>
        <v>0.97446585492027749</v>
      </c>
      <c r="M8" s="19">
        <f t="shared" si="3"/>
        <v>0.98311458787637096</v>
      </c>
      <c r="N8" s="19">
        <f t="shared" si="3"/>
        <v>0.99876323609907303</v>
      </c>
      <c r="O8" s="19">
        <f t="shared" si="3"/>
        <v>0.99342669202385381</v>
      </c>
      <c r="P8" s="19">
        <f t="shared" si="3"/>
        <v>0.98519272610518149</v>
      </c>
      <c r="R8" s="3">
        <f>AVERAGE(B8:P8)</f>
        <v>0.97893860473859307</v>
      </c>
      <c r="S8" s="3">
        <f>MEDIAN(B8:P8)</f>
        <v>0.97917398315847137</v>
      </c>
      <c r="T8" s="2">
        <f>AVEDEV(B8:P8)</f>
        <v>1.4436833803392066E-2</v>
      </c>
    </row>
    <row r="11" spans="1:20" ht="66" customHeight="1" x14ac:dyDescent="0.3">
      <c r="B11" s="4" t="str">
        <f>ROUND(B6,3) &amp; " : " &amp; ROUND(B7,3) &amp; " : " &amp; ROUND(B8,3)</f>
        <v>1 : 1,016 : 0,973</v>
      </c>
      <c r="C11" s="4" t="str">
        <f>ROUND(C6,3) &amp; " : " &amp; ROUND(C7,3) &amp; " : " &amp; ROUND(C8,3)</f>
        <v>1 : 1,029 : 0,998</v>
      </c>
      <c r="D11" s="4" t="str">
        <f>ROUND(D6,3) &amp; " : " &amp; ROUND(D7,3) &amp; " : " &amp; ROUND(D8,3)</f>
        <v>1 : 1,053 : 1,003</v>
      </c>
      <c r="E11" s="4" t="str">
        <f>ROUND(E6,3) &amp; " : " &amp; ROUND(E7,3) &amp; " : " &amp; ROUND(E8,3)</f>
        <v>1 : 0,98 : 0,942</v>
      </c>
      <c r="G11" s="4" t="str">
        <f t="shared" ref="G11:P11" si="4">ROUND(G6,3) &amp; " : " &amp; ROUND(G7,3) &amp; " : " &amp; ROUND(G8,3)</f>
        <v>1 : 0,99 : 0,993</v>
      </c>
      <c r="H11" s="4" t="str">
        <f t="shared" si="4"/>
        <v>1 : 1,025 : 0,97</v>
      </c>
      <c r="I11" s="4" t="str">
        <f t="shared" si="4"/>
        <v>1 : 1,014 : 0,942</v>
      </c>
      <c r="J11" s="4" t="str">
        <f t="shared" si="4"/>
        <v>1 : 1,025 : 0,975</v>
      </c>
      <c r="K11" s="4" t="str">
        <f t="shared" si="4"/>
        <v>1 : 1,025 : 0,975</v>
      </c>
      <c r="L11" s="4" t="str">
        <f t="shared" si="4"/>
        <v>1 : 1,023 : 0,974</v>
      </c>
      <c r="M11" s="4" t="str">
        <f t="shared" si="4"/>
        <v>1 : 1,051 : 0,983</v>
      </c>
      <c r="N11" s="4" t="str">
        <f t="shared" si="4"/>
        <v>1 : 1,027 : 0,999</v>
      </c>
      <c r="O11" s="4" t="str">
        <f t="shared" si="4"/>
        <v>1 : 1,045 : 0,993</v>
      </c>
      <c r="P11" s="4" t="str">
        <f t="shared" si="4"/>
        <v>1 : 1,035 : 0,985</v>
      </c>
    </row>
    <row r="15" spans="1:20" x14ac:dyDescent="0.3">
      <c r="R15" t="s">
        <v>22</v>
      </c>
      <c r="S15" t="s">
        <v>23</v>
      </c>
    </row>
    <row r="16" spans="1:20" x14ac:dyDescent="0.3">
      <c r="B16" s="20">
        <f>B6</f>
        <v>1</v>
      </c>
      <c r="C16" s="20">
        <f t="shared" ref="C16:P16" si="5">C6</f>
        <v>1</v>
      </c>
      <c r="D16" s="20">
        <f t="shared" ref="D16:E16" si="6">D6</f>
        <v>1</v>
      </c>
      <c r="E16" s="20">
        <f t="shared" si="6"/>
        <v>1</v>
      </c>
      <c r="F16" s="20"/>
      <c r="G16" s="20">
        <f t="shared" si="5"/>
        <v>1</v>
      </c>
      <c r="H16" s="20">
        <f t="shared" si="5"/>
        <v>1</v>
      </c>
      <c r="I16" s="20">
        <f t="shared" si="5"/>
        <v>1</v>
      </c>
      <c r="J16" s="20">
        <f t="shared" si="5"/>
        <v>1</v>
      </c>
      <c r="K16" s="20">
        <f t="shared" si="5"/>
        <v>1</v>
      </c>
      <c r="L16" s="20">
        <f t="shared" si="5"/>
        <v>1</v>
      </c>
      <c r="M16" s="20">
        <f t="shared" si="5"/>
        <v>1</v>
      </c>
      <c r="N16" s="20">
        <f t="shared" si="5"/>
        <v>1</v>
      </c>
      <c r="O16" s="20">
        <f t="shared" si="5"/>
        <v>1</v>
      </c>
      <c r="P16" s="20">
        <f t="shared" si="5"/>
        <v>1</v>
      </c>
      <c r="R16" s="3">
        <f>MAX(B16:P16)</f>
        <v>1</v>
      </c>
      <c r="S16" s="3">
        <f>MIN(B16:P16)</f>
        <v>1</v>
      </c>
    </row>
    <row r="17" spans="2:20" x14ac:dyDescent="0.3">
      <c r="B17" s="21">
        <f t="shared" ref="B17:P18" si="7">B7</f>
        <v>1.0164565442143119</v>
      </c>
      <c r="C17" s="21">
        <f t="shared" si="7"/>
        <v>1.0289953565305547</v>
      </c>
      <c r="D17" s="21">
        <f t="shared" ref="D17:E17" si="8">D7</f>
        <v>1.0528426962874731</v>
      </c>
      <c r="E17" s="21">
        <f t="shared" si="8"/>
        <v>0.98010530309339405</v>
      </c>
      <c r="F17" s="21"/>
      <c r="G17" s="21">
        <f t="shared" si="7"/>
        <v>0.99046374506693413</v>
      </c>
      <c r="H17" s="21">
        <f t="shared" si="7"/>
        <v>1.0251785397146593</v>
      </c>
      <c r="I17" s="21">
        <f t="shared" si="7"/>
        <v>1.0143365327874592</v>
      </c>
      <c r="J17" s="21">
        <f t="shared" si="7"/>
        <v>1.0249946764299795</v>
      </c>
      <c r="K17" s="21">
        <f t="shared" si="7"/>
        <v>1.0249946764299795</v>
      </c>
      <c r="L17" s="21">
        <f t="shared" si="7"/>
        <v>1.0226512905384471</v>
      </c>
      <c r="M17" s="21">
        <f t="shared" si="7"/>
        <v>1.0505608541820599</v>
      </c>
      <c r="N17" s="21">
        <f t="shared" si="7"/>
        <v>1.0269170800088745</v>
      </c>
      <c r="O17" s="21">
        <f t="shared" si="7"/>
        <v>1.045258124080213</v>
      </c>
      <c r="P17" s="21">
        <f t="shared" si="7"/>
        <v>1.034975575909179</v>
      </c>
      <c r="R17" s="3">
        <f t="shared" ref="R17:R18" si="9">MAX(B17:P17)</f>
        <v>1.0528426962874731</v>
      </c>
      <c r="S17" s="3">
        <f t="shared" ref="S17:S18" si="10">MIN(B17:P17)</f>
        <v>0.98010530309339405</v>
      </c>
    </row>
    <row r="18" spans="2:20" x14ac:dyDescent="0.3">
      <c r="B18" s="19">
        <f t="shared" si="7"/>
        <v>0.9725301723756048</v>
      </c>
      <c r="C18" s="19">
        <f t="shared" si="7"/>
        <v>0.99787695016589828</v>
      </c>
      <c r="D18" s="19">
        <f t="shared" ref="D18:E18" si="11">D8</f>
        <v>1.0025399973546114</v>
      </c>
      <c r="E18" s="19">
        <f t="shared" si="11"/>
        <v>0.94206413098509811</v>
      </c>
      <c r="F18" s="19"/>
      <c r="G18" s="19">
        <f t="shared" si="7"/>
        <v>0.9927138801689076</v>
      </c>
      <c r="H18" s="19">
        <f t="shared" si="7"/>
        <v>0.96996039028485626</v>
      </c>
      <c r="I18" s="19">
        <f t="shared" si="7"/>
        <v>0.94202509109942745</v>
      </c>
      <c r="J18" s="19">
        <f t="shared" si="7"/>
        <v>0.97523337844057179</v>
      </c>
      <c r="K18" s="19">
        <f t="shared" si="7"/>
        <v>0.97523337844057179</v>
      </c>
      <c r="L18" s="19">
        <f t="shared" si="7"/>
        <v>0.97446585492027749</v>
      </c>
      <c r="M18" s="19">
        <f t="shared" si="7"/>
        <v>0.98311458787637096</v>
      </c>
      <c r="N18" s="19">
        <f t="shared" si="7"/>
        <v>0.99876323609907303</v>
      </c>
      <c r="O18" s="19">
        <f t="shared" si="7"/>
        <v>0.99342669202385381</v>
      </c>
      <c r="P18" s="19">
        <f t="shared" si="7"/>
        <v>0.98519272610518149</v>
      </c>
      <c r="R18" s="3">
        <f t="shared" si="9"/>
        <v>1.0025399973546114</v>
      </c>
      <c r="S18" s="3">
        <f t="shared" si="10"/>
        <v>0.94202509109942745</v>
      </c>
    </row>
    <row r="20" spans="2:20" x14ac:dyDescent="0.3">
      <c r="B20" s="20">
        <f>B16</f>
        <v>1</v>
      </c>
      <c r="C20" s="20">
        <f t="shared" ref="C20:P20" si="12">C16</f>
        <v>1</v>
      </c>
      <c r="D20" s="25"/>
      <c r="E20" s="25"/>
      <c r="F20" s="25"/>
      <c r="G20" s="20">
        <f t="shared" si="12"/>
        <v>1</v>
      </c>
      <c r="H20" s="20">
        <f t="shared" si="12"/>
        <v>1</v>
      </c>
      <c r="I20" s="20">
        <f t="shared" si="12"/>
        <v>1</v>
      </c>
      <c r="J20" s="20">
        <f t="shared" si="12"/>
        <v>1</v>
      </c>
      <c r="K20" s="20">
        <f t="shared" si="12"/>
        <v>1</v>
      </c>
      <c r="L20" s="20">
        <f t="shared" si="12"/>
        <v>1</v>
      </c>
      <c r="M20" s="20">
        <f t="shared" si="12"/>
        <v>1</v>
      </c>
      <c r="N20" s="20">
        <f t="shared" si="12"/>
        <v>1</v>
      </c>
      <c r="O20" s="20">
        <f t="shared" si="12"/>
        <v>1</v>
      </c>
      <c r="P20" s="20">
        <f t="shared" si="12"/>
        <v>1</v>
      </c>
      <c r="R20" s="3" t="s">
        <v>12</v>
      </c>
      <c r="S20" t="s">
        <v>11</v>
      </c>
      <c r="T20" t="s">
        <v>13</v>
      </c>
    </row>
    <row r="21" spans="2:20" x14ac:dyDescent="0.3">
      <c r="B21" s="21">
        <f t="shared" ref="B21:P21" si="13">B17</f>
        <v>1.0164565442143119</v>
      </c>
      <c r="C21" s="21">
        <f t="shared" si="13"/>
        <v>1.0289953565305547</v>
      </c>
      <c r="D21" s="24"/>
      <c r="E21" s="24"/>
      <c r="F21" s="24"/>
      <c r="G21" s="21">
        <f t="shared" si="13"/>
        <v>0.99046374506693413</v>
      </c>
      <c r="H21" s="21">
        <f t="shared" si="13"/>
        <v>1.0251785397146593</v>
      </c>
      <c r="I21" s="21">
        <f t="shared" si="13"/>
        <v>1.0143365327874592</v>
      </c>
      <c r="J21" s="21">
        <f t="shared" si="13"/>
        <v>1.0249946764299795</v>
      </c>
      <c r="K21" s="21">
        <f t="shared" si="13"/>
        <v>1.0249946764299795</v>
      </c>
      <c r="L21" s="21">
        <f t="shared" si="13"/>
        <v>1.0226512905384471</v>
      </c>
      <c r="M21" s="21">
        <f t="shared" si="13"/>
        <v>1.0505608541820599</v>
      </c>
      <c r="N21" s="21">
        <f t="shared" si="13"/>
        <v>1.0269170800088745</v>
      </c>
      <c r="O21" s="21">
        <f t="shared" si="13"/>
        <v>1.045258124080213</v>
      </c>
      <c r="P21" s="21">
        <f t="shared" si="13"/>
        <v>1.034975575909179</v>
      </c>
      <c r="R21" s="3">
        <f>AVERAGE(B21:P21)</f>
        <v>1.0254819163243878</v>
      </c>
      <c r="S21" s="3">
        <f>MEDIAN(B21:P21)</f>
        <v>1.0250866080723195</v>
      </c>
      <c r="T21" s="2">
        <f>AVEDEV(B21:P21)</f>
        <v>9.882901514823841E-3</v>
      </c>
    </row>
    <row r="22" spans="2:20" x14ac:dyDescent="0.3">
      <c r="B22" s="19">
        <f t="shared" ref="B22:P22" si="14">B18</f>
        <v>0.9725301723756048</v>
      </c>
      <c r="C22" s="19">
        <f t="shared" si="14"/>
        <v>0.99787695016589828</v>
      </c>
      <c r="D22" s="23"/>
      <c r="E22" s="23"/>
      <c r="F22" s="23"/>
      <c r="G22" s="19">
        <f t="shared" si="14"/>
        <v>0.9927138801689076</v>
      </c>
      <c r="H22" s="19">
        <f t="shared" si="14"/>
        <v>0.96996039028485626</v>
      </c>
      <c r="I22" s="19">
        <f t="shared" si="14"/>
        <v>0.94202509109942745</v>
      </c>
      <c r="J22" s="19">
        <f t="shared" si="14"/>
        <v>0.97523337844057179</v>
      </c>
      <c r="K22" s="19">
        <f t="shared" si="14"/>
        <v>0.97523337844057179</v>
      </c>
      <c r="L22" s="19">
        <f t="shared" si="14"/>
        <v>0.97446585492027749</v>
      </c>
      <c r="M22" s="19">
        <f t="shared" si="14"/>
        <v>0.98311458787637096</v>
      </c>
      <c r="N22" s="19">
        <f t="shared" si="14"/>
        <v>0.99876323609907303</v>
      </c>
      <c r="O22" s="19">
        <f t="shared" si="14"/>
        <v>0.99342669202385381</v>
      </c>
      <c r="P22" s="19">
        <f t="shared" si="14"/>
        <v>0.98519272610518149</v>
      </c>
      <c r="R22" s="3">
        <f>AVERAGE(B22:P22)</f>
        <v>0.98004469483338286</v>
      </c>
      <c r="S22" s="3">
        <f>MEDIAN(B22:P22)</f>
        <v>0.97917398315847137</v>
      </c>
      <c r="T22" s="2">
        <f>AVEDEV(B22:P22)</f>
        <v>1.1803317239831301E-2</v>
      </c>
    </row>
    <row r="23" spans="2:20" x14ac:dyDescent="0.3">
      <c r="B23" s="3"/>
      <c r="C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8" spans="2:20" ht="15.6" x14ac:dyDescent="0.3">
      <c r="G28" s="15" t="s">
        <v>28</v>
      </c>
      <c r="H28" s="17">
        <f>AVERAGE(B20:P20)</f>
        <v>1</v>
      </c>
    </row>
    <row r="29" spans="2:20" x14ac:dyDescent="0.3">
      <c r="H29" s="18">
        <f>R21</f>
        <v>1.0254819163243878</v>
      </c>
    </row>
    <row r="30" spans="2:20" x14ac:dyDescent="0.3">
      <c r="H30" s="16">
        <f>R22</f>
        <v>0.98004469483338286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8D1F-EC51-40D4-8F22-11710C4C6050}">
  <dimension ref="A1:AK135"/>
  <sheetViews>
    <sheetView tabSelected="1" zoomScale="83" workbookViewId="0">
      <selection activeCell="S83" sqref="S83"/>
    </sheetView>
  </sheetViews>
  <sheetFormatPr defaultRowHeight="14.4" x14ac:dyDescent="0.3"/>
  <cols>
    <col min="1" max="1" width="13.5546875" bestFit="1" customWidth="1"/>
    <col min="27" max="27" width="14.33203125" customWidth="1"/>
    <col min="28" max="28" width="16.109375" customWidth="1"/>
    <col min="31" max="31" width="11.44140625" bestFit="1" customWidth="1"/>
    <col min="32" max="32" width="11" bestFit="1" customWidth="1"/>
  </cols>
  <sheetData>
    <row r="1" spans="2:34" x14ac:dyDescent="0.3">
      <c r="B1">
        <v>1</v>
      </c>
      <c r="D1">
        <v>2</v>
      </c>
      <c r="F1">
        <v>3</v>
      </c>
      <c r="I1">
        <v>4</v>
      </c>
      <c r="K1">
        <v>5</v>
      </c>
      <c r="M1">
        <v>6</v>
      </c>
      <c r="O1">
        <v>7</v>
      </c>
      <c r="R1">
        <v>8</v>
      </c>
      <c r="T1">
        <v>9</v>
      </c>
      <c r="U1">
        <v>10</v>
      </c>
      <c r="V1">
        <v>11</v>
      </c>
    </row>
    <row r="2" spans="2:34" x14ac:dyDescent="0.3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14</v>
      </c>
      <c r="I2" t="s">
        <v>0</v>
      </c>
      <c r="J2" t="s">
        <v>15</v>
      </c>
      <c r="K2" t="s">
        <v>0</v>
      </c>
      <c r="L2" t="s">
        <v>16</v>
      </c>
      <c r="M2" t="s">
        <v>0</v>
      </c>
      <c r="N2" t="s">
        <v>17</v>
      </c>
      <c r="O2" t="s">
        <v>0</v>
      </c>
      <c r="P2" t="s">
        <v>1</v>
      </c>
      <c r="Q2" t="s">
        <v>18</v>
      </c>
      <c r="R2" t="s">
        <v>0</v>
      </c>
      <c r="S2" t="s">
        <v>19</v>
      </c>
      <c r="T2" t="s">
        <v>0</v>
      </c>
      <c r="U2" t="s">
        <v>0</v>
      </c>
      <c r="V2" t="s">
        <v>0</v>
      </c>
      <c r="AB2" t="s">
        <v>20</v>
      </c>
      <c r="AD2" t="s">
        <v>11</v>
      </c>
      <c r="AE2" t="s">
        <v>12</v>
      </c>
      <c r="AF2" t="s">
        <v>21</v>
      </c>
      <c r="AH2" t="s">
        <v>68</v>
      </c>
    </row>
    <row r="3" spans="2:34" x14ac:dyDescent="0.3">
      <c r="B3">
        <v>27.12</v>
      </c>
      <c r="C3">
        <v>21.44</v>
      </c>
      <c r="D3">
        <v>27.09</v>
      </c>
      <c r="E3">
        <v>23.85</v>
      </c>
      <c r="F3">
        <v>27.03</v>
      </c>
      <c r="G3">
        <v>21.74</v>
      </c>
      <c r="H3">
        <v>24.88</v>
      </c>
      <c r="I3">
        <v>21.28</v>
      </c>
      <c r="J3">
        <v>18.28</v>
      </c>
      <c r="K3">
        <v>23.64</v>
      </c>
      <c r="L3">
        <v>23.43</v>
      </c>
      <c r="M3">
        <v>23.14</v>
      </c>
      <c r="N3">
        <v>20.3</v>
      </c>
      <c r="O3">
        <v>22.88</v>
      </c>
      <c r="P3">
        <v>22.79</v>
      </c>
      <c r="Q3">
        <v>28.3</v>
      </c>
      <c r="R3">
        <v>27.08</v>
      </c>
      <c r="S3">
        <v>20.67</v>
      </c>
      <c r="T3">
        <v>24.46</v>
      </c>
      <c r="U3">
        <v>37.74</v>
      </c>
      <c r="V3">
        <v>21.87</v>
      </c>
      <c r="AB3">
        <f>MAX(B3:V3)</f>
        <v>37.74</v>
      </c>
      <c r="AD3">
        <f>MEDIAN(B3:V3)</f>
        <v>23.43</v>
      </c>
      <c r="AE3" s="3">
        <f>AVERAGE(B3:V3)</f>
        <v>24.238571428571429</v>
      </c>
      <c r="AF3" s="2">
        <f>AVEDEV(B3:V3)</f>
        <v>2.8372789115646264</v>
      </c>
      <c r="AH3">
        <f>_xlfn.STDEV.P(B3:V3)</f>
        <v>3.9644074627379098</v>
      </c>
    </row>
    <row r="4" spans="2:34" x14ac:dyDescent="0.3">
      <c r="AB4">
        <f>MIN(B3:V3)</f>
        <v>18.28</v>
      </c>
    </row>
    <row r="6" spans="2:34" x14ac:dyDescent="0.3">
      <c r="AB6" t="s">
        <v>20</v>
      </c>
      <c r="AD6" t="s">
        <v>11</v>
      </c>
      <c r="AE6" t="s">
        <v>12</v>
      </c>
      <c r="AF6" t="s">
        <v>21</v>
      </c>
    </row>
    <row r="7" spans="2:34" x14ac:dyDescent="0.3">
      <c r="B7">
        <f t="shared" ref="B7:I7" si="0">B3</f>
        <v>27.12</v>
      </c>
      <c r="C7">
        <f t="shared" si="0"/>
        <v>21.44</v>
      </c>
      <c r="D7">
        <f t="shared" si="0"/>
        <v>27.09</v>
      </c>
      <c r="E7">
        <f t="shared" si="0"/>
        <v>23.85</v>
      </c>
      <c r="F7">
        <f t="shared" si="0"/>
        <v>27.03</v>
      </c>
      <c r="G7">
        <f t="shared" si="0"/>
        <v>21.74</v>
      </c>
      <c r="H7">
        <f t="shared" si="0"/>
        <v>24.88</v>
      </c>
      <c r="I7">
        <f t="shared" si="0"/>
        <v>21.28</v>
      </c>
      <c r="K7">
        <f t="shared" ref="K7:T7" si="1">K3</f>
        <v>23.64</v>
      </c>
      <c r="L7">
        <f t="shared" si="1"/>
        <v>23.43</v>
      </c>
      <c r="M7">
        <f t="shared" si="1"/>
        <v>23.14</v>
      </c>
      <c r="N7">
        <f t="shared" si="1"/>
        <v>20.3</v>
      </c>
      <c r="O7">
        <f t="shared" si="1"/>
        <v>22.88</v>
      </c>
      <c r="P7">
        <f t="shared" si="1"/>
        <v>22.79</v>
      </c>
      <c r="Q7">
        <f t="shared" si="1"/>
        <v>28.3</v>
      </c>
      <c r="R7">
        <f t="shared" si="1"/>
        <v>27.08</v>
      </c>
      <c r="S7">
        <f t="shared" si="1"/>
        <v>20.67</v>
      </c>
      <c r="T7">
        <f t="shared" si="1"/>
        <v>24.46</v>
      </c>
      <c r="V7">
        <f>V3</f>
        <v>21.87</v>
      </c>
      <c r="AB7">
        <f>MAX(B7:V7)</f>
        <v>28.3</v>
      </c>
      <c r="AD7">
        <f>MEDIAN(B7:V7)</f>
        <v>23.43</v>
      </c>
      <c r="AE7" s="3">
        <f>AVERAGE(B7:V7)</f>
        <v>23.841578947368422</v>
      </c>
      <c r="AF7" s="2">
        <f>AVEDEV(B7:V7)</f>
        <v>2.0081440443213294</v>
      </c>
    </row>
    <row r="8" spans="2:34" x14ac:dyDescent="0.3">
      <c r="AB8">
        <f>MIN(B7:V7)</f>
        <v>20.3</v>
      </c>
    </row>
    <row r="10" spans="2:34" x14ac:dyDescent="0.3">
      <c r="AB10" t="s">
        <v>20</v>
      </c>
      <c r="AD10" t="s">
        <v>11</v>
      </c>
      <c r="AE10" t="s">
        <v>12</v>
      </c>
      <c r="AF10" t="s">
        <v>21</v>
      </c>
    </row>
    <row r="11" spans="2:34" x14ac:dyDescent="0.3">
      <c r="B11">
        <f t="shared" ref="B11:I11" si="2">B7</f>
        <v>27.12</v>
      </c>
      <c r="C11">
        <f t="shared" si="2"/>
        <v>21.44</v>
      </c>
      <c r="D11">
        <f t="shared" si="2"/>
        <v>27.09</v>
      </c>
      <c r="E11">
        <f t="shared" si="2"/>
        <v>23.85</v>
      </c>
      <c r="F11">
        <f t="shared" si="2"/>
        <v>27.03</v>
      </c>
      <c r="G11">
        <f t="shared" si="2"/>
        <v>21.74</v>
      </c>
      <c r="H11">
        <f t="shared" si="2"/>
        <v>24.88</v>
      </c>
      <c r="I11">
        <f t="shared" si="2"/>
        <v>21.28</v>
      </c>
      <c r="K11">
        <f>K7</f>
        <v>23.64</v>
      </c>
      <c r="L11">
        <f>L7</f>
        <v>23.43</v>
      </c>
      <c r="M11">
        <f>M7</f>
        <v>23.14</v>
      </c>
      <c r="O11">
        <f>O7</f>
        <v>22.88</v>
      </c>
      <c r="P11">
        <f>P7</f>
        <v>22.79</v>
      </c>
      <c r="R11">
        <f>R7</f>
        <v>27.08</v>
      </c>
      <c r="S11">
        <f>S7</f>
        <v>20.67</v>
      </c>
      <c r="T11">
        <f>T7</f>
        <v>24.46</v>
      </c>
      <c r="V11">
        <f>V7</f>
        <v>21.87</v>
      </c>
      <c r="AB11">
        <f>MAX(B11:V11)</f>
        <v>27.12</v>
      </c>
      <c r="AD11">
        <f>MEDIAN(B11:V11)</f>
        <v>23.43</v>
      </c>
      <c r="AE11" s="3">
        <f>AVERAGE(B11:V11)</f>
        <v>23.787647058823527</v>
      </c>
      <c r="AF11" s="2">
        <f>AVEDEV(B11:V11)</f>
        <v>1.7642906574394459</v>
      </c>
    </row>
    <row r="12" spans="2:34" x14ac:dyDescent="0.3">
      <c r="AB12">
        <f>MIN(B11:V11)</f>
        <v>20.67</v>
      </c>
    </row>
    <row r="19" spans="1:33" x14ac:dyDescent="0.3">
      <c r="AD19">
        <f>TAN(RADIANS(AD11))</f>
        <v>0.43336043250341694</v>
      </c>
      <c r="AE19" s="27">
        <f>TAN(RADIANS(AE11))</f>
        <v>0.44079503684620319</v>
      </c>
    </row>
    <row r="21" spans="1:33" x14ac:dyDescent="0.3">
      <c r="AA21" t="s">
        <v>12</v>
      </c>
      <c r="AB21" t="s">
        <v>68</v>
      </c>
    </row>
    <row r="22" spans="1:33" x14ac:dyDescent="0.3">
      <c r="B22">
        <f>TAN(RADIANS(B3))</f>
        <v>0.51216640561193805</v>
      </c>
      <c r="C22">
        <f t="shared" ref="C22:V22" si="3">TAN(RADIANS(C3))</f>
        <v>0.39270128752167466</v>
      </c>
      <c r="D22">
        <f t="shared" si="3"/>
        <v>0.51150563646140335</v>
      </c>
      <c r="E22">
        <f t="shared" si="3"/>
        <v>0.4420953752622897</v>
      </c>
      <c r="F22">
        <f t="shared" si="3"/>
        <v>0.51018515904808415</v>
      </c>
      <c r="G22">
        <f t="shared" si="3"/>
        <v>0.39875724695068193</v>
      </c>
      <c r="H22">
        <f t="shared" si="3"/>
        <v>0.46376033592311505</v>
      </c>
      <c r="I22">
        <f t="shared" si="3"/>
        <v>0.38948163554302867</v>
      </c>
      <c r="J22">
        <f t="shared" si="3"/>
        <v>0.33033117995381051</v>
      </c>
      <c r="K22">
        <f t="shared" si="3"/>
        <v>0.43772089698227573</v>
      </c>
      <c r="L22">
        <f t="shared" si="3"/>
        <v>0.43336043250341694</v>
      </c>
      <c r="M22">
        <f t="shared" si="3"/>
        <v>0.42736153701096447</v>
      </c>
      <c r="N22">
        <f t="shared" si="3"/>
        <v>0.36991123231112572</v>
      </c>
      <c r="O22">
        <f t="shared" si="3"/>
        <v>0.42200524724546207</v>
      </c>
      <c r="P22">
        <f t="shared" si="3"/>
        <v>0.42015593462830281</v>
      </c>
      <c r="Q22">
        <f t="shared" si="3"/>
        <v>0.53844452348220795</v>
      </c>
      <c r="R22">
        <f t="shared" si="3"/>
        <v>0.51128545874194165</v>
      </c>
      <c r="S22">
        <f t="shared" si="3"/>
        <v>0.37727026946056785</v>
      </c>
      <c r="T22">
        <f t="shared" si="3"/>
        <v>0.45488339938177863</v>
      </c>
      <c r="U22">
        <f t="shared" si="3"/>
        <v>0.77400359774759731</v>
      </c>
      <c r="V22">
        <f t="shared" si="3"/>
        <v>0.40138933709731206</v>
      </c>
      <c r="AA22">
        <f>AVERAGE(B22:V22)</f>
        <v>0.45327505375566574</v>
      </c>
      <c r="AB22">
        <f>_xlfn.STDEV.P(B22:V22)</f>
        <v>8.9562527056063934E-2</v>
      </c>
    </row>
    <row r="27" spans="1:33" x14ac:dyDescent="0.3">
      <c r="A27" t="s">
        <v>72</v>
      </c>
      <c r="B27">
        <f>27.12--0.01</f>
        <v>27.130000000000003</v>
      </c>
      <c r="C27">
        <f>21.44--0.07</f>
        <v>21.51</v>
      </c>
      <c r="D27">
        <f>27.09-0.02</f>
        <v>27.07</v>
      </c>
      <c r="E27">
        <f>23.85--0.06</f>
        <v>23.91</v>
      </c>
      <c r="F27">
        <f>27.03-0.04</f>
        <v>26.990000000000002</v>
      </c>
      <c r="G27">
        <f>21.74--0.01</f>
        <v>21.75</v>
      </c>
      <c r="H27">
        <f>24.88--0.05</f>
        <v>24.93</v>
      </c>
      <c r="I27">
        <f>21.28--0.08</f>
        <v>21.36</v>
      </c>
      <c r="J27">
        <f>18.28--0.08</f>
        <v>18.36</v>
      </c>
      <c r="K27">
        <f>23.64-0.05</f>
        <v>23.59</v>
      </c>
      <c r="L27">
        <f>23.43-0.07</f>
        <v>23.36</v>
      </c>
      <c r="M27">
        <f>23.14--0.05</f>
        <v>23.19</v>
      </c>
      <c r="N27">
        <f>20.3--0.03</f>
        <v>20.330000000000002</v>
      </c>
      <c r="O27">
        <f>22.88--0.03</f>
        <v>22.91</v>
      </c>
      <c r="P27">
        <f>22.79--0.05</f>
        <v>22.84</v>
      </c>
      <c r="Q27">
        <f>28.3--0.05</f>
        <v>28.35</v>
      </c>
      <c r="R27">
        <f>27.08-0.04</f>
        <v>27.04</v>
      </c>
      <c r="S27">
        <f>20.67-0.16</f>
        <v>20.51</v>
      </c>
      <c r="T27">
        <f>20.67--0.01</f>
        <v>20.680000000000003</v>
      </c>
      <c r="U27">
        <f>37.74-0.06</f>
        <v>37.68</v>
      </c>
      <c r="V27">
        <f>21.87-0.01</f>
        <v>21.86</v>
      </c>
    </row>
    <row r="28" spans="1:33" x14ac:dyDescent="0.3">
      <c r="A28" t="s">
        <v>74</v>
      </c>
      <c r="B28">
        <f>25.57--0.13</f>
        <v>25.7</v>
      </c>
      <c r="C28">
        <f>20.61--0.27</f>
        <v>20.88</v>
      </c>
      <c r="D28">
        <f>25.18--0.27</f>
        <v>25.45</v>
      </c>
      <c r="E28">
        <f>26.48--0.26</f>
        <v>26.740000000000002</v>
      </c>
      <c r="F28">
        <f>36.08--0.32</f>
        <v>36.4</v>
      </c>
    </row>
    <row r="29" spans="1:33" x14ac:dyDescent="0.3">
      <c r="A29" t="s">
        <v>75</v>
      </c>
      <c r="B29">
        <f>19.97--0.23</f>
        <v>20.2</v>
      </c>
      <c r="C29">
        <f>21.07--0.04</f>
        <v>21.11</v>
      </c>
      <c r="D29">
        <f>32.22--0.12</f>
        <v>32.339999999999996</v>
      </c>
      <c r="E29">
        <f>23.15--0.29</f>
        <v>23.439999999999998</v>
      </c>
      <c r="F29">
        <f>29.62--0.4</f>
        <v>30.02</v>
      </c>
    </row>
    <row r="30" spans="1:33" x14ac:dyDescent="0.3">
      <c r="A30" t="s">
        <v>73</v>
      </c>
      <c r="B30">
        <f>19.08--0.49</f>
        <v>19.569999999999997</v>
      </c>
      <c r="C30">
        <f>22.13--0.39</f>
        <v>22.52</v>
      </c>
      <c r="D30">
        <f>17.33--0.45</f>
        <v>17.779999999999998</v>
      </c>
      <c r="E30">
        <f>16.12--0.39</f>
        <v>16.510000000000002</v>
      </c>
      <c r="F30">
        <f>18.63--0.5</f>
        <v>19.13</v>
      </c>
      <c r="G30">
        <f>24.75--0.43</f>
        <v>25.18</v>
      </c>
    </row>
    <row r="32" spans="1:33" ht="21" x14ac:dyDescent="0.4">
      <c r="A32" s="35" t="s">
        <v>1187</v>
      </c>
      <c r="AB32" t="s">
        <v>12</v>
      </c>
      <c r="AC32" t="s">
        <v>68</v>
      </c>
      <c r="AG32" t="s">
        <v>1183</v>
      </c>
    </row>
    <row r="33" spans="1:37" x14ac:dyDescent="0.3">
      <c r="A33" s="34" t="str">
        <f>A27</f>
        <v>Normal</v>
      </c>
      <c r="B33" s="34">
        <f>TAN(RADIANS(B27))</f>
        <v>0.51238674073938284</v>
      </c>
      <c r="C33" s="34">
        <f t="shared" ref="C33:V33" si="4">TAN(RADIANS(C27))</f>
        <v>0.39411210388631512</v>
      </c>
      <c r="D33" s="34">
        <f t="shared" si="4"/>
        <v>0.51106532031459673</v>
      </c>
      <c r="E33" s="34">
        <f t="shared" si="4"/>
        <v>0.44334782611040574</v>
      </c>
      <c r="F33" s="34">
        <f t="shared" si="4"/>
        <v>0.50930562454383599</v>
      </c>
      <c r="G33" s="34">
        <f t="shared" si="4"/>
        <v>0.39895954597371935</v>
      </c>
      <c r="H33" s="34">
        <f t="shared" si="4"/>
        <v>0.46482111728990827</v>
      </c>
      <c r="I33" s="34">
        <f t="shared" si="4"/>
        <v>0.39109058246139972</v>
      </c>
      <c r="J33" s="34">
        <f t="shared" si="4"/>
        <v>0.3318805173932361</v>
      </c>
      <c r="K33" s="34">
        <f t="shared" si="4"/>
        <v>0.43668142697383633</v>
      </c>
      <c r="L33" s="34">
        <f t="shared" si="4"/>
        <v>0.43191002669393219</v>
      </c>
      <c r="M33" s="34">
        <f t="shared" si="4"/>
        <v>0.42839396855760309</v>
      </c>
      <c r="N33" s="34">
        <f t="shared" si="4"/>
        <v>0.37050659273585757</v>
      </c>
      <c r="O33" s="34">
        <f t="shared" si="4"/>
        <v>0.42262222928989568</v>
      </c>
      <c r="P33" s="34">
        <f t="shared" si="4"/>
        <v>0.42118302847164418</v>
      </c>
      <c r="Q33" s="34">
        <f t="shared" si="4"/>
        <v>0.53957072268852679</v>
      </c>
      <c r="R33" s="34">
        <f t="shared" si="4"/>
        <v>0.51040514054607888</v>
      </c>
      <c r="S33" s="34">
        <f t="shared" si="4"/>
        <v>0.37408362330874123</v>
      </c>
      <c r="T33" s="34">
        <f t="shared" si="4"/>
        <v>0.37746965728644721</v>
      </c>
      <c r="U33" s="34">
        <f t="shared" si="4"/>
        <v>0.77233039901799649</v>
      </c>
      <c r="V33" s="34">
        <f t="shared" si="4"/>
        <v>0.40118669877303603</v>
      </c>
      <c r="W33" s="34"/>
      <c r="X33" s="34"/>
      <c r="Y33" s="34"/>
      <c r="AA33" t="str">
        <f>A33</f>
        <v>Normal</v>
      </c>
      <c r="AB33">
        <f>AVERAGE(B33:V33)</f>
        <v>0.44968156633601886</v>
      </c>
      <c r="AC33">
        <f>_xlfn.STDEV.P(B33:V33)</f>
        <v>9.0605639675025745E-2</v>
      </c>
      <c r="AG33">
        <v>15.1</v>
      </c>
      <c r="AJ33">
        <f>AB36</f>
        <v>0.36736757202772691</v>
      </c>
      <c r="AK33">
        <f>AG36</f>
        <v>14.89</v>
      </c>
    </row>
    <row r="34" spans="1:37" x14ac:dyDescent="0.3">
      <c r="A34" s="34" t="str">
        <f>A28</f>
        <v>Odlomené</v>
      </c>
      <c r="B34" s="34">
        <f t="shared" ref="B34:F34" si="5">TAN(RADIANS(B28))</f>
        <v>0.48126749914370759</v>
      </c>
      <c r="C34" s="34">
        <f t="shared" si="5"/>
        <v>0.38146295433826999</v>
      </c>
      <c r="D34" s="34">
        <f t="shared" si="5"/>
        <v>0.47590477735056924</v>
      </c>
      <c r="E34" s="34">
        <f t="shared" si="5"/>
        <v>0.50382263919446835</v>
      </c>
      <c r="F34" s="34">
        <f t="shared" si="5"/>
        <v>0.73726358502586253</v>
      </c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AA34" t="s">
        <v>76</v>
      </c>
      <c r="AB34">
        <f>AVERAGE(B34:V34)</f>
        <v>0.5159442910105756</v>
      </c>
      <c r="AC34">
        <f>_xlfn.STDEV.P(B34:V34)</f>
        <v>0.11833852864359409</v>
      </c>
      <c r="AG34">
        <v>15.6</v>
      </c>
      <c r="AJ34">
        <f>AB33</f>
        <v>0.44968156633601886</v>
      </c>
      <c r="AK34">
        <f>AG33</f>
        <v>15.1</v>
      </c>
    </row>
    <row r="35" spans="1:37" x14ac:dyDescent="0.3">
      <c r="A35" s="34" t="str">
        <f>A29</f>
        <v>Vlny (výplň)</v>
      </c>
      <c r="B35" s="34">
        <f t="shared" ref="B35:F35" si="6">TAN(RADIANS(B29))</f>
        <v>0.36792836028041609</v>
      </c>
      <c r="C35" s="34">
        <f t="shared" si="6"/>
        <v>0.38606841923585322</v>
      </c>
      <c r="D35" s="34">
        <f t="shared" si="6"/>
        <v>0.63315132495690118</v>
      </c>
      <c r="E35" s="34">
        <f t="shared" si="6"/>
        <v>0.43356775861601199</v>
      </c>
      <c r="F35" s="34">
        <f t="shared" si="6"/>
        <v>0.5778157841591488</v>
      </c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AA35" t="s">
        <v>77</v>
      </c>
      <c r="AB35">
        <f>AVERAGE(B35:V35)</f>
        <v>0.47970632944966624</v>
      </c>
      <c r="AC35">
        <f>_xlfn.STDEV.P(B35:V35)</f>
        <v>0.10635974058730255</v>
      </c>
      <c r="AG35">
        <v>15.35</v>
      </c>
      <c r="AJ35">
        <f>AB35</f>
        <v>0.47970632944966624</v>
      </c>
      <c r="AK35">
        <f>AG35</f>
        <v>15.35</v>
      </c>
    </row>
    <row r="36" spans="1:37" x14ac:dyDescent="0.3">
      <c r="A36" s="34" t="str">
        <f>A30</f>
        <v>Hladké (výplň)</v>
      </c>
      <c r="B36" s="34">
        <f t="shared" ref="B36:G36" si="7">TAN(RADIANS(B30))</f>
        <v>0.35549410375484114</v>
      </c>
      <c r="C36" s="34">
        <f t="shared" si="7"/>
        <v>0.41462257761032928</v>
      </c>
      <c r="D36" s="34">
        <f t="shared" si="7"/>
        <v>0.32067987017179211</v>
      </c>
      <c r="E36" s="34">
        <f t="shared" si="7"/>
        <v>0.29640335164838422</v>
      </c>
      <c r="F36" s="34">
        <f t="shared" si="7"/>
        <v>0.34686753752553062</v>
      </c>
      <c r="G36" s="34">
        <f t="shared" si="7"/>
        <v>0.47013799145548424</v>
      </c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AA36" t="s">
        <v>78</v>
      </c>
      <c r="AB36">
        <f>AVERAGE(B36:V36)</f>
        <v>0.36736757202772691</v>
      </c>
      <c r="AC36">
        <f>_xlfn.STDEV.P(B36:V36)</f>
        <v>5.8554372743095391E-2</v>
      </c>
      <c r="AG36">
        <v>14.89</v>
      </c>
      <c r="AJ36">
        <f>AB34</f>
        <v>0.5159442910105756</v>
      </c>
      <c r="AK36">
        <f>AG34</f>
        <v>15.6</v>
      </c>
    </row>
    <row r="40" spans="1:37" ht="21" x14ac:dyDescent="0.4">
      <c r="A40" s="35" t="s">
        <v>1184</v>
      </c>
      <c r="B40" t="s">
        <v>1188</v>
      </c>
      <c r="C40">
        <v>9.81</v>
      </c>
    </row>
    <row r="41" spans="1:37" x14ac:dyDescent="0.3">
      <c r="A41" t="str">
        <f>A27</f>
        <v>Normal</v>
      </c>
      <c r="B41">
        <f t="shared" ref="B41:V41" si="8">B27</f>
        <v>27.130000000000003</v>
      </c>
      <c r="C41">
        <f t="shared" si="8"/>
        <v>21.51</v>
      </c>
      <c r="D41">
        <f t="shared" si="8"/>
        <v>27.07</v>
      </c>
      <c r="E41">
        <f t="shared" si="8"/>
        <v>23.91</v>
      </c>
      <c r="F41">
        <f t="shared" si="8"/>
        <v>26.990000000000002</v>
      </c>
      <c r="G41">
        <f t="shared" si="8"/>
        <v>21.75</v>
      </c>
      <c r="H41">
        <f t="shared" si="8"/>
        <v>24.93</v>
      </c>
      <c r="I41">
        <f t="shared" si="8"/>
        <v>21.36</v>
      </c>
      <c r="J41">
        <f t="shared" si="8"/>
        <v>18.36</v>
      </c>
      <c r="K41">
        <f t="shared" si="8"/>
        <v>23.59</v>
      </c>
      <c r="L41">
        <f t="shared" si="8"/>
        <v>23.36</v>
      </c>
      <c r="M41">
        <f t="shared" si="8"/>
        <v>23.19</v>
      </c>
      <c r="N41">
        <f t="shared" si="8"/>
        <v>20.330000000000002</v>
      </c>
      <c r="O41">
        <f t="shared" si="8"/>
        <v>22.91</v>
      </c>
      <c r="P41">
        <f t="shared" si="8"/>
        <v>22.84</v>
      </c>
      <c r="Q41">
        <f t="shared" si="8"/>
        <v>28.35</v>
      </c>
      <c r="R41">
        <f t="shared" si="8"/>
        <v>27.04</v>
      </c>
      <c r="S41">
        <f t="shared" si="8"/>
        <v>20.51</v>
      </c>
      <c r="T41">
        <f t="shared" si="8"/>
        <v>20.680000000000003</v>
      </c>
      <c r="U41">
        <f t="shared" si="8"/>
        <v>37.68</v>
      </c>
      <c r="V41">
        <f t="shared" si="8"/>
        <v>21.86</v>
      </c>
    </row>
    <row r="42" spans="1:37" x14ac:dyDescent="0.3">
      <c r="A42" t="s">
        <v>1185</v>
      </c>
      <c r="B42">
        <f>$W$52</f>
        <v>1.16489</v>
      </c>
      <c r="C42">
        <f>$W$52</f>
        <v>1.16489</v>
      </c>
      <c r="D42">
        <f>$W$52</f>
        <v>1.16489</v>
      </c>
      <c r="E42">
        <f>$W$52</f>
        <v>1.16489</v>
      </c>
      <c r="F42">
        <f>$W$52</f>
        <v>1.16489</v>
      </c>
      <c r="G42">
        <f>$W$52</f>
        <v>1.16489</v>
      </c>
      <c r="H42">
        <f>$W$52</f>
        <v>1.16489</v>
      </c>
      <c r="I42">
        <f>$W$52</f>
        <v>1.16489</v>
      </c>
      <c r="J42">
        <f>$W$52</f>
        <v>1.16489</v>
      </c>
      <c r="K42">
        <f>$W$52</f>
        <v>1.16489</v>
      </c>
      <c r="L42">
        <f>$W$52</f>
        <v>1.16489</v>
      </c>
      <c r="M42">
        <f>$W$52</f>
        <v>1.16489</v>
      </c>
      <c r="N42">
        <f>$W$52</f>
        <v>1.16489</v>
      </c>
      <c r="O42">
        <f>$W$52</f>
        <v>1.16489</v>
      </c>
      <c r="P42">
        <f>$W$52</f>
        <v>1.16489</v>
      </c>
      <c r="Q42">
        <f>$W$52</f>
        <v>1.16489</v>
      </c>
      <c r="R42">
        <f>$W$52</f>
        <v>1.16489</v>
      </c>
      <c r="S42">
        <f>$W$52</f>
        <v>1.16489</v>
      </c>
      <c r="T42">
        <f>$W$52</f>
        <v>1.16489</v>
      </c>
      <c r="U42">
        <f>$W$52</f>
        <v>1.16489</v>
      </c>
      <c r="V42">
        <f>$W$52</f>
        <v>1.16489</v>
      </c>
    </row>
    <row r="43" spans="1:37" x14ac:dyDescent="0.3">
      <c r="A43" t="s">
        <v>1186</v>
      </c>
      <c r="B43">
        <f>(($C$40 * SIN(RADIANS(B41))) - B42) / ($C$40 * COS(RADIANS(B41)))</f>
        <v>0.3789613410360208</v>
      </c>
      <c r="C43">
        <f>(($C$40 * SIN(RADIANS(C41))) - C42) / ($C$40 * COS(RADIANS(C41)))</f>
        <v>0.26647766508203979</v>
      </c>
      <c r="D43">
        <f>(($C$40 * SIN(RADIANS(D41))) - D42) / ($C$40 * COS(RADIANS(D41)))</f>
        <v>0.37771140120976138</v>
      </c>
      <c r="E43">
        <f>(($C$40 * SIN(RADIANS(E41))) - E42) / ($C$40 * COS(RADIANS(E41)))</f>
        <v>0.3134557497671665</v>
      </c>
      <c r="F43">
        <f>(($C$40 * SIN(RADIANS(F41))) - F42) / ($C$40 * COS(RADIANS(F41)))</f>
        <v>0.37604666667788833</v>
      </c>
      <c r="G43">
        <f>(($C$40 * SIN(RADIANS(G41))) - G42) / ($C$40 * COS(RADIANS(G41)))</f>
        <v>0.27111293023330962</v>
      </c>
      <c r="H43">
        <f>(($C$40 * SIN(RADIANS(H41))) - H42) / ($C$40 * COS(RADIANS(H41)))</f>
        <v>0.33387483461677803</v>
      </c>
      <c r="I43">
        <f>(($C$40 * SIN(RADIANS(I41))) - I42) / ($C$40 * COS(RADIANS(I41)))</f>
        <v>0.26358726232785412</v>
      </c>
      <c r="J43">
        <f>(($C$40 * SIN(RADIANS(J41))) - J42) / ($C$40 * COS(RADIANS(J41)))</f>
        <v>0.20676657753706587</v>
      </c>
      <c r="K43">
        <f>(($C$40 * SIN(RADIANS(K41))) - K42) / ($C$40 * COS(RADIANS(K41)))</f>
        <v>0.30710816720809081</v>
      </c>
      <c r="L43">
        <f>(($C$40 * SIN(RADIANS(L41))) - L42) / ($C$40 * COS(RADIANS(L41)))</f>
        <v>0.3025624641667165</v>
      </c>
      <c r="M43">
        <f>(($C$40 * SIN(RADIANS(M41))) - M42) / ($C$40 * COS(RADIANS(M41)))</f>
        <v>0.29921138501065547</v>
      </c>
      <c r="N43">
        <f>(($C$40 * SIN(RADIANS(N41))) - N42) / ($C$40 * COS(RADIANS(N41)))</f>
        <v>0.24387307194133984</v>
      </c>
      <c r="O43">
        <f>(($C$40 * SIN(RADIANS(O41))) - O42) / ($C$40 * COS(RADIANS(O41)))</f>
        <v>0.29370799085737948</v>
      </c>
      <c r="P43">
        <f>(($C$40 * SIN(RADIANS(P41))) - P42) / ($C$40 * COS(RADIANS(P41)))</f>
        <v>0.29233522190875183</v>
      </c>
      <c r="Q43">
        <f>(($C$40 * SIN(RADIANS(Q41))) - Q42) / ($C$40 * COS(RADIANS(Q41)))</f>
        <v>0.40464274849324694</v>
      </c>
      <c r="R43">
        <f>(($C$40 * SIN(RADIANS(R41))) - R42) / ($C$40 * COS(RADIANS(R41)))</f>
        <v>0.37708687822186443</v>
      </c>
      <c r="S43">
        <f>(($C$40 * SIN(RADIANS(S41))) - S42) / ($C$40 * COS(RADIANS(S41)))</f>
        <v>0.24730190563090335</v>
      </c>
      <c r="T43">
        <f>(($C$40 * SIN(RADIANS(T41))) - T42) / ($C$40 * COS(RADIANS(T41)))</f>
        <v>0.25054650551773394</v>
      </c>
      <c r="U43">
        <f>(($C$40 * SIN(RADIANS(U41))) - U42) / ($C$40 * COS(RADIANS(U41)))</f>
        <v>0.62229297871899869</v>
      </c>
      <c r="V43">
        <f>(($C$40 * SIN(RADIANS(V41))) - V42) / ($C$40 * COS(RADIANS(V41)))</f>
        <v>0.27324184828058062</v>
      </c>
    </row>
    <row r="44" spans="1:37" x14ac:dyDescent="0.3">
      <c r="C44">
        <v>0.68220000000000003</v>
      </c>
    </row>
    <row r="45" spans="1:37" x14ac:dyDescent="0.3">
      <c r="A45" t="s">
        <v>1189</v>
      </c>
      <c r="B45">
        <f>TAN(RADIANS(B41)) - (B42/( $C$40*COS(RADIANS(B41))))</f>
        <v>0.37896134103602075</v>
      </c>
      <c r="C45">
        <f>TAN(RADIANS(C41)) - (C42/( $C$40*COS(RADIANS(C41))))</f>
        <v>0.26647766508203974</v>
      </c>
      <c r="D45">
        <f>TAN(RADIANS(D41)) - (D42/( $C$40*COS(RADIANS(D41))))</f>
        <v>0.37771140120976132</v>
      </c>
      <c r="E45">
        <f>TAN(RADIANS(E41)) - (E42/( $C$40*COS(RADIANS(E41))))</f>
        <v>0.31345574976716661</v>
      </c>
      <c r="F45">
        <f>TAN(RADIANS(F41)) - (F42/( $C$40*COS(RADIANS(F41))))</f>
        <v>0.37604666667788833</v>
      </c>
      <c r="G45">
        <f>TAN(RADIANS(G41)) - (G42/( $C$40*COS(RADIANS(G41))))</f>
        <v>0.27111293023330957</v>
      </c>
      <c r="H45">
        <f>TAN(RADIANS(H41)) - (H42/( $C$40*COS(RADIANS(H41))))</f>
        <v>0.33387483461677803</v>
      </c>
      <c r="I45">
        <f>TAN(RADIANS(I41)) - (I42/( $C$40*COS(RADIANS(I41))))</f>
        <v>0.26358726232785407</v>
      </c>
      <c r="J45">
        <f>TAN(RADIANS(J41)) - (J42/( $C$40*COS(RADIANS(J41))))</f>
        <v>0.20676657753706587</v>
      </c>
      <c r="K45">
        <f>TAN(RADIANS(K41)) - (K42/( $C$40*COS(RADIANS(K41))))</f>
        <v>0.30710816720809075</v>
      </c>
      <c r="L45">
        <f>TAN(RADIANS(L41)) - (L42/( $C$40*COS(RADIANS(L41))))</f>
        <v>0.3025624641667165</v>
      </c>
      <c r="M45">
        <f>TAN(RADIANS(M41)) - (M42/( $C$40*COS(RADIANS(M41))))</f>
        <v>0.29921138501065536</v>
      </c>
      <c r="N45">
        <f>TAN(RADIANS(N41)) - (N42/( $C$40*COS(RADIANS(N41))))</f>
        <v>0.24387307194133984</v>
      </c>
      <c r="O45">
        <f>TAN(RADIANS(O41)) - (O42/( $C$40*COS(RADIANS(O41))))</f>
        <v>0.29370799085737948</v>
      </c>
      <c r="P45">
        <f>TAN(RADIANS(P41)) - (P42/( $C$40*COS(RADIANS(P41))))</f>
        <v>0.29233522190875189</v>
      </c>
      <c r="Q45">
        <f>TAN(RADIANS(Q41)) - (Q42/( $C$40*COS(RADIANS(Q41))))</f>
        <v>0.40464274849324694</v>
      </c>
      <c r="R45">
        <f>TAN(RADIANS(R41)) - (R42/( $C$40*COS(RADIANS(R41))))</f>
        <v>0.37708687822186426</v>
      </c>
      <c r="S45">
        <f>TAN(RADIANS(S41)) - (S42/( $C$40*COS(RADIANS(S41))))</f>
        <v>0.24730190563090332</v>
      </c>
      <c r="T45">
        <f>TAN(RADIANS(T41)) - (T42/( $C$40*COS(RADIANS(T41))))</f>
        <v>0.25054650551773383</v>
      </c>
      <c r="U45">
        <f>TAN(RADIANS(U41)) - (U42/( $C$40*COS(RADIANS(U41))))</f>
        <v>0.62229297871899858</v>
      </c>
      <c r="V45">
        <f>TAN(RADIANS(V41)) - (V42/( $C$40*COS(RADIANS(V41))))</f>
        <v>0.27324184828058062</v>
      </c>
    </row>
    <row r="46" spans="1:37" x14ac:dyDescent="0.3">
      <c r="A46" t="s">
        <v>1190</v>
      </c>
      <c r="B46">
        <f xml:space="preserve"> (B42/( $C$40*SIN(RADIANS(B41))))</f>
        <v>0.26039979003130903</v>
      </c>
      <c r="C46">
        <f xml:space="preserve"> (C42/( $C$40*SIN(RADIANS(C41))))</f>
        <v>0.32385313098907659</v>
      </c>
      <c r="D46">
        <f xml:space="preserve"> (D42/( $C$40*SIN(RADIANS(D41))))</f>
        <v>0.26093321891367366</v>
      </c>
      <c r="E46">
        <f xml:space="preserve"> (E42/( $C$40*SIN(RADIANS(E41))))</f>
        <v>0.2929800682295271</v>
      </c>
      <c r="F46">
        <f xml:space="preserve"> (F42/( $C$40*SIN(RADIANS(F41))))</f>
        <v>0.26164831379056963</v>
      </c>
      <c r="G46">
        <f xml:space="preserve"> (G42/( $C$40*SIN(RADIANS(G41))))</f>
        <v>0.32045007327342256</v>
      </c>
      <c r="H46">
        <f xml:space="preserve"> (H42/( $C$40*SIN(RADIANS(H41))))</f>
        <v>0.28171328238398263</v>
      </c>
      <c r="I46">
        <f xml:space="preserve"> (I42/( $C$40*SIN(RADIANS(I41))))</f>
        <v>0.32601991930125312</v>
      </c>
      <c r="J46">
        <f xml:space="preserve"> (J42/( $C$40*SIN(RADIANS(J41))))</f>
        <v>0.37698488853422557</v>
      </c>
      <c r="K46">
        <f xml:space="preserve"> (K42/( $C$40*SIN(RADIANS(K41))))</f>
        <v>0.29672262606558925</v>
      </c>
      <c r="L46">
        <f xml:space="preserve"> (L42/( $C$40*SIN(RADIANS(L41))))</f>
        <v>0.29947802674855761</v>
      </c>
      <c r="M46">
        <f xml:space="preserve"> (M42/( $C$40*SIN(RADIANS(M41))))</f>
        <v>0.30155089246915345</v>
      </c>
      <c r="N46">
        <f xml:space="preserve"> (N42/( $C$40*SIN(RADIANS(N41))))</f>
        <v>0.34178479756444602</v>
      </c>
      <c r="O46">
        <f xml:space="preserve"> (O42/( $C$40*SIN(RADIANS(O41))))</f>
        <v>0.30503421140227843</v>
      </c>
      <c r="P46">
        <f xml:space="preserve"> (P42/( $C$40*SIN(RADIANS(P41))))</f>
        <v>0.30591879979220693</v>
      </c>
      <c r="Q46">
        <f xml:space="preserve"> (Q42/( $C$40*SIN(RADIANS(Q41))))</f>
        <v>0.25006541037469993</v>
      </c>
      <c r="R46">
        <f xml:space="preserve"> (R42/( $C$40*SIN(RADIANS(R41))))</f>
        <v>0.26120086130319592</v>
      </c>
      <c r="S46">
        <f xml:space="preserve"> (S42/( $C$40*SIN(RADIANS(S41))))</f>
        <v>0.33891277184620716</v>
      </c>
      <c r="T46">
        <f xml:space="preserve"> (T42/( $C$40*SIN(RADIANS(T41))))</f>
        <v>0.33624729648771806</v>
      </c>
      <c r="U46">
        <f xml:space="preserve"> (U42/( $C$40*SIN(RADIANS(U41))))</f>
        <v>0.19426584851479065</v>
      </c>
      <c r="V46">
        <f xml:space="preserve"> (V42/( $C$40*SIN(RADIANS(V41))))</f>
        <v>0.31891598321617792</v>
      </c>
    </row>
    <row r="47" spans="1:37" x14ac:dyDescent="0.3">
      <c r="A47" t="s">
        <v>1191</v>
      </c>
      <c r="B47">
        <f xml:space="preserve"> (( $C$40*SIN(RADIANS(B41))))/B42</f>
        <v>3.8402488722428139</v>
      </c>
      <c r="C47">
        <f xml:space="preserve"> (( $C$40*SIN(RADIANS(C41))))/C42</f>
        <v>3.0878194598456097</v>
      </c>
      <c r="D47">
        <f xml:space="preserve"> (( $C$40*SIN(RADIANS(D41))))/D42</f>
        <v>3.8323982058062027</v>
      </c>
      <c r="E47">
        <f xml:space="preserve"> (( $C$40*SIN(RADIANS(E41))))/E42</f>
        <v>3.4132014714959307</v>
      </c>
      <c r="F47">
        <f xml:space="preserve"> (( $C$40*SIN(RADIANS(F41))))/F42</f>
        <v>3.8219241145212459</v>
      </c>
      <c r="G47">
        <f xml:space="preserve"> (( $C$40*SIN(RADIANS(G41))))/G42</f>
        <v>3.12061092632909</v>
      </c>
      <c r="H47">
        <f xml:space="preserve"> (( $C$40*SIN(RADIANS(H41))))/H42</f>
        <v>3.5497083827129372</v>
      </c>
      <c r="I47">
        <f xml:space="preserve"> (( $C$40*SIN(RADIANS(I41))))/I42</f>
        <v>3.0672972441170598</v>
      </c>
      <c r="J47">
        <f xml:space="preserve"> (( $C$40*SIN(RADIANS(J41))))/J42</f>
        <v>2.652626220345732</v>
      </c>
      <c r="K47">
        <f xml:space="preserve"> (( $C$40*SIN(RADIANS(K41))))/K42</f>
        <v>3.3701508147846955</v>
      </c>
      <c r="L47">
        <f xml:space="preserve"> (( $C$40*SIN(RADIANS(L41))))/L42</f>
        <v>3.3391431446808686</v>
      </c>
      <c r="M47">
        <f xml:space="preserve"> (( $C$40*SIN(RADIANS(M41))))/M42</f>
        <v>3.3161898206031442</v>
      </c>
      <c r="N47">
        <f xml:space="preserve"> (( $C$40*SIN(RADIANS(N41))))/N42</f>
        <v>2.9258176698495277</v>
      </c>
      <c r="O47">
        <f xml:space="preserve"> (( $C$40*SIN(RADIANS(O41))))/O42</f>
        <v>3.278320800158387</v>
      </c>
      <c r="P47">
        <f xml:space="preserve"> (( $C$40*SIN(RADIANS(P41))))/P42</f>
        <v>3.2688412764408157</v>
      </c>
      <c r="Q47">
        <f xml:space="preserve"> (( $C$40*SIN(RADIANS(Q41))))/Q42</f>
        <v>3.9989537077582717</v>
      </c>
      <c r="R47">
        <f xml:space="preserve"> (( $C$40*SIN(RADIANS(R41))))/R42</f>
        <v>3.8284712960391931</v>
      </c>
      <c r="S47">
        <f xml:space="preserve"> (( $C$40*SIN(RADIANS(S41))))/S42</f>
        <v>2.9506117298340793</v>
      </c>
      <c r="T47">
        <f xml:space="preserve"> (( $C$40*SIN(RADIANS(T41))))/T42</f>
        <v>2.9740016066910639</v>
      </c>
      <c r="U47">
        <f xml:space="preserve"> (( $C$40*SIN(RADIANS(U41))))/U42</f>
        <v>5.1475851656132132</v>
      </c>
      <c r="V47">
        <f xml:space="preserve"> (( $C$40*SIN(RADIANS(V41))))/V42</f>
        <v>3.1356220842721068</v>
      </c>
    </row>
    <row r="49" spans="1:29" x14ac:dyDescent="0.3">
      <c r="B49">
        <f>B33-B43</f>
        <v>0.13342539970336204</v>
      </c>
      <c r="C49">
        <f>C33-C43</f>
        <v>0.12763443880427533</v>
      </c>
      <c r="D49">
        <f>D33-D43</f>
        <v>0.13335391910483535</v>
      </c>
      <c r="E49">
        <f>E33-E43</f>
        <v>0.12989207634323924</v>
      </c>
      <c r="F49">
        <f>F33-F43</f>
        <v>0.13325895786594766</v>
      </c>
      <c r="G49">
        <f>G33-G43</f>
        <v>0.12784661574040973</v>
      </c>
      <c r="H49">
        <f>H33-H43</f>
        <v>0.13094628267313024</v>
      </c>
      <c r="I49">
        <f>I33-I43</f>
        <v>0.12750332013354559</v>
      </c>
      <c r="J49">
        <f>J33-J43</f>
        <v>0.12511393985617023</v>
      </c>
      <c r="K49">
        <f>K33-K43</f>
        <v>0.12957325976574552</v>
      </c>
      <c r="L49">
        <f>L33-L43</f>
        <v>0.12934756252721569</v>
      </c>
      <c r="M49">
        <f>M33-M43</f>
        <v>0.12918258354694762</v>
      </c>
      <c r="N49">
        <f>N33-N43</f>
        <v>0.12663352079451773</v>
      </c>
      <c r="O49">
        <f>O33-O43</f>
        <v>0.1289142384325162</v>
      </c>
      <c r="P49">
        <f>P33-P43</f>
        <v>0.12884780656289235</v>
      </c>
      <c r="Q49">
        <f>Q33-Q43</f>
        <v>0.13492797419527985</v>
      </c>
      <c r="R49">
        <f>R33-R43</f>
        <v>0.13331826232421445</v>
      </c>
      <c r="S49">
        <f>S33-S43</f>
        <v>0.12678171767783789</v>
      </c>
      <c r="T49">
        <f>T33-T43</f>
        <v>0.12692315176871327</v>
      </c>
      <c r="U49">
        <f>U33-U43</f>
        <v>0.1500374202989978</v>
      </c>
      <c r="V49">
        <f>V33-V43</f>
        <v>0.12794485049245541</v>
      </c>
    </row>
    <row r="51" spans="1:29" x14ac:dyDescent="0.3">
      <c r="C51">
        <v>3.5266000000000002</v>
      </c>
      <c r="E51">
        <v>3.4112</v>
      </c>
      <c r="F51">
        <v>4.2774000000000001</v>
      </c>
      <c r="H51">
        <v>3.4657</v>
      </c>
      <c r="I51">
        <v>3.2317999999999998</v>
      </c>
      <c r="J51">
        <v>2.3277000000000001</v>
      </c>
      <c r="N51">
        <v>3.2164000000000001</v>
      </c>
      <c r="O51">
        <v>8.1842000000000006</v>
      </c>
      <c r="Q51">
        <v>5.1002999999999998</v>
      </c>
      <c r="V51">
        <v>2.6556999999999999</v>
      </c>
    </row>
    <row r="52" spans="1:29" x14ac:dyDescent="0.3">
      <c r="C52">
        <v>0.68220000000000003</v>
      </c>
      <c r="E52">
        <v>1.3645</v>
      </c>
      <c r="F52">
        <v>0.6754</v>
      </c>
      <c r="H52">
        <v>1.3855999999999999</v>
      </c>
      <c r="I52">
        <v>2.0059999999999998</v>
      </c>
      <c r="J52">
        <v>0.68920000000000003</v>
      </c>
      <c r="N52">
        <v>1.3785000000000001</v>
      </c>
      <c r="O52">
        <v>0.68920000000000003</v>
      </c>
      <c r="Q52">
        <v>1.3927</v>
      </c>
      <c r="V52">
        <v>1.3855999999999999</v>
      </c>
      <c r="W52">
        <f>AVERAGE(B52:V52)</f>
        <v>1.16489</v>
      </c>
      <c r="X52">
        <f>_xlfn.STDEV.P(B52:V52)</f>
        <v>0.43213593567302455</v>
      </c>
    </row>
    <row r="54" spans="1:29" x14ac:dyDescent="0.3">
      <c r="A54" t="s">
        <v>1214</v>
      </c>
      <c r="G54" t="s">
        <v>1214</v>
      </c>
    </row>
    <row r="55" spans="1:29" x14ac:dyDescent="0.3">
      <c r="B55" t="s">
        <v>1192</v>
      </c>
      <c r="H55" t="s">
        <v>1254</v>
      </c>
    </row>
    <row r="56" spans="1:29" x14ac:dyDescent="0.3">
      <c r="A56" t="s">
        <v>1215</v>
      </c>
      <c r="G56" t="s">
        <v>1215</v>
      </c>
    </row>
    <row r="57" spans="1:29" x14ac:dyDescent="0.3">
      <c r="A57" t="s">
        <v>1193</v>
      </c>
      <c r="H57" t="s">
        <v>1193</v>
      </c>
      <c r="Z57">
        <v>0</v>
      </c>
      <c r="AA57">
        <v>0</v>
      </c>
      <c r="AB57">
        <v>0</v>
      </c>
      <c r="AC57">
        <v>0</v>
      </c>
    </row>
    <row r="58" spans="1:29" x14ac:dyDescent="0.3">
      <c r="A58" t="s">
        <v>1216</v>
      </c>
      <c r="G58" t="s">
        <v>1216</v>
      </c>
      <c r="Z58">
        <f>1/60+Z57</f>
        <v>1.6666666666666666E-2</v>
      </c>
      <c r="AA58">
        <v>5.5699999999999999E-4</v>
      </c>
      <c r="AB58">
        <f>(AA58-AA57)/(Z58-Z57)</f>
        <v>3.3419999999999998E-2</v>
      </c>
      <c r="AC58">
        <f>(AB58-AB57)/(Z58-Z57)</f>
        <v>2.0051999999999999</v>
      </c>
    </row>
    <row r="59" spans="1:29" x14ac:dyDescent="0.3">
      <c r="B59" t="s">
        <v>1194</v>
      </c>
      <c r="H59" t="s">
        <v>1255</v>
      </c>
      <c r="Z59">
        <f>1/60+Z58</f>
        <v>3.3333333333333333E-2</v>
      </c>
      <c r="AA59">
        <v>2.0430000000000001E-3</v>
      </c>
      <c r="AB59">
        <f>(AA59-AA58)/(Z59-Z58)</f>
        <v>8.9160000000000003E-2</v>
      </c>
      <c r="AC59">
        <f>(AB59-AB58)/(Z59-Z58)</f>
        <v>3.3444000000000003</v>
      </c>
    </row>
    <row r="60" spans="1:29" x14ac:dyDescent="0.3">
      <c r="A60" t="s">
        <v>1217</v>
      </c>
      <c r="G60" t="s">
        <v>1217</v>
      </c>
      <c r="Z60">
        <f>1/60+Z59</f>
        <v>0.05</v>
      </c>
      <c r="AA60">
        <v>4.4580000000000002E-3</v>
      </c>
      <c r="AB60">
        <f>(AA60-AA59)/(Z60-Z59)</f>
        <v>0.14489999999999997</v>
      </c>
      <c r="AC60">
        <f>(AB60-AB59)/(Z60-Z59)</f>
        <v>3.3443999999999976</v>
      </c>
    </row>
    <row r="61" spans="1:29" x14ac:dyDescent="0.3">
      <c r="A61" t="s">
        <v>1193</v>
      </c>
      <c r="H61" t="s">
        <v>1193</v>
      </c>
      <c r="Z61">
        <f>1/60+Z60</f>
        <v>6.6666666666666666E-2</v>
      </c>
      <c r="AA61">
        <v>7.6150000000000002E-3</v>
      </c>
      <c r="AB61">
        <f>(AA61-AA60)/(Z61-Z60)</f>
        <v>0.18942000000000006</v>
      </c>
      <c r="AC61">
        <f>(AB61-AB60)/(Z61-Z60)</f>
        <v>2.671200000000006</v>
      </c>
    </row>
    <row r="62" spans="1:29" x14ac:dyDescent="0.3">
      <c r="A62" t="s">
        <v>1218</v>
      </c>
      <c r="G62" t="s">
        <v>1218</v>
      </c>
      <c r="Z62">
        <f>1/60+Z61</f>
        <v>8.3333333333333329E-2</v>
      </c>
      <c r="AA62">
        <v>1.1887E-2</v>
      </c>
      <c r="AB62">
        <f>(AA62-AA61)/(Z62-Z61)</f>
        <v>0.25632000000000005</v>
      </c>
      <c r="AC62">
        <f>(AB62-AB61)/(Z62-Z61)</f>
        <v>4.0140000000000002</v>
      </c>
    </row>
    <row r="63" spans="1:29" x14ac:dyDescent="0.3">
      <c r="B63" t="s">
        <v>1195</v>
      </c>
      <c r="H63" t="s">
        <v>1256</v>
      </c>
      <c r="Z63">
        <f>1/60+Z62</f>
        <v>9.9999999999999992E-2</v>
      </c>
      <c r="AA63">
        <v>1.7087999999999999E-2</v>
      </c>
      <c r="AB63">
        <f>(AA63-AA62)/(Z63-Z62)</f>
        <v>0.31206</v>
      </c>
      <c r="AC63">
        <f>(AB63-AB62)/(Z63-Z62)</f>
        <v>3.344399999999998</v>
      </c>
    </row>
    <row r="64" spans="1:29" x14ac:dyDescent="0.3">
      <c r="A64" t="s">
        <v>1219</v>
      </c>
      <c r="G64" t="s">
        <v>1219</v>
      </c>
      <c r="Z64">
        <f>1/60+Z63</f>
        <v>0.11666666666666665</v>
      </c>
      <c r="AA64">
        <v>2.3032E-2</v>
      </c>
      <c r="AB64">
        <f>(AA64-AA63)/(Z64-Z63)</f>
        <v>0.35664000000000018</v>
      </c>
      <c r="AC64">
        <f>(AB64-AB63)/(Z64-Z63)</f>
        <v>2.6748000000000109</v>
      </c>
    </row>
    <row r="65" spans="1:29" x14ac:dyDescent="0.3">
      <c r="A65" t="s">
        <v>1193</v>
      </c>
      <c r="H65" t="s">
        <v>1193</v>
      </c>
      <c r="Z65">
        <f>1/60+Z64</f>
        <v>0.13333333333333333</v>
      </c>
      <c r="AA65">
        <v>3.0275E-2</v>
      </c>
      <c r="AB65">
        <f>(AA65-AA64)/(Z65-Z64)</f>
        <v>0.43457999999999969</v>
      </c>
      <c r="AC65">
        <f>(AB65-AB64)/(Z65-Z64)</f>
        <v>4.6763999999999681</v>
      </c>
    </row>
    <row r="66" spans="1:29" x14ac:dyDescent="0.3">
      <c r="A66" t="s">
        <v>1220</v>
      </c>
      <c r="G66" t="s">
        <v>1220</v>
      </c>
    </row>
    <row r="67" spans="1:29" x14ac:dyDescent="0.3">
      <c r="B67" t="s">
        <v>1196</v>
      </c>
      <c r="H67" t="s">
        <v>1257</v>
      </c>
    </row>
    <row r="68" spans="1:29" x14ac:dyDescent="0.3">
      <c r="A68" t="s">
        <v>1221</v>
      </c>
      <c r="G68" t="s">
        <v>1221</v>
      </c>
    </row>
    <row r="69" spans="1:29" x14ac:dyDescent="0.3">
      <c r="B69" t="s">
        <v>1197</v>
      </c>
      <c r="H69" t="s">
        <v>1258</v>
      </c>
    </row>
    <row r="70" spans="1:29" x14ac:dyDescent="0.3">
      <c r="A70" t="s">
        <v>1222</v>
      </c>
      <c r="G70" t="s">
        <v>1222</v>
      </c>
    </row>
    <row r="71" spans="1:29" x14ac:dyDescent="0.3">
      <c r="B71" t="s">
        <v>1198</v>
      </c>
      <c r="H71" t="s">
        <v>1259</v>
      </c>
    </row>
    <row r="72" spans="1:29" x14ac:dyDescent="0.3">
      <c r="A72" t="s">
        <v>1223</v>
      </c>
      <c r="G72" t="s">
        <v>1223</v>
      </c>
    </row>
    <row r="73" spans="1:29" x14ac:dyDescent="0.3">
      <c r="A73" t="s">
        <v>1199</v>
      </c>
      <c r="H73" t="s">
        <v>1199</v>
      </c>
    </row>
    <row r="74" spans="1:29" x14ac:dyDescent="0.3">
      <c r="A74" t="s">
        <v>1224</v>
      </c>
      <c r="G74" t="s">
        <v>1224</v>
      </c>
    </row>
    <row r="75" spans="1:29" x14ac:dyDescent="0.3">
      <c r="B75" t="s">
        <v>1200</v>
      </c>
      <c r="G75" t="s">
        <v>1260</v>
      </c>
    </row>
    <row r="76" spans="1:29" x14ac:dyDescent="0.3">
      <c r="A76" t="s">
        <v>1225</v>
      </c>
      <c r="G76" t="s">
        <v>1225</v>
      </c>
    </row>
    <row r="77" spans="1:29" x14ac:dyDescent="0.3">
      <c r="B77" t="s">
        <v>1201</v>
      </c>
      <c r="H77" t="s">
        <v>1261</v>
      </c>
    </row>
    <row r="78" spans="1:29" x14ac:dyDescent="0.3">
      <c r="A78" t="s">
        <v>1226</v>
      </c>
      <c r="G78" t="s">
        <v>1226</v>
      </c>
    </row>
    <row r="79" spans="1:29" x14ac:dyDescent="0.3">
      <c r="A79" t="s">
        <v>1199</v>
      </c>
      <c r="H79" t="s">
        <v>1199</v>
      </c>
    </row>
    <row r="80" spans="1:29" x14ac:dyDescent="0.3">
      <c r="A80" t="s">
        <v>1227</v>
      </c>
      <c r="G80" t="s">
        <v>1227</v>
      </c>
    </row>
    <row r="81" spans="1:8" x14ac:dyDescent="0.3">
      <c r="B81" t="s">
        <v>1202</v>
      </c>
      <c r="H81" t="s">
        <v>1262</v>
      </c>
    </row>
    <row r="82" spans="1:8" x14ac:dyDescent="0.3">
      <c r="A82" t="s">
        <v>1228</v>
      </c>
      <c r="G82" t="s">
        <v>1228</v>
      </c>
    </row>
    <row r="83" spans="1:8" x14ac:dyDescent="0.3">
      <c r="A83" t="s">
        <v>1193</v>
      </c>
      <c r="H83" t="s">
        <v>1193</v>
      </c>
    </row>
    <row r="84" spans="1:8" x14ac:dyDescent="0.3">
      <c r="A84" t="s">
        <v>1229</v>
      </c>
      <c r="G84" t="s">
        <v>1229</v>
      </c>
    </row>
    <row r="85" spans="1:8" x14ac:dyDescent="0.3">
      <c r="B85" t="s">
        <v>1203</v>
      </c>
      <c r="H85" t="s">
        <v>1263</v>
      </c>
    </row>
    <row r="86" spans="1:8" x14ac:dyDescent="0.3">
      <c r="A86" t="s">
        <v>1230</v>
      </c>
      <c r="G86" t="s">
        <v>1230</v>
      </c>
    </row>
    <row r="87" spans="1:8" x14ac:dyDescent="0.3">
      <c r="A87" t="s">
        <v>1193</v>
      </c>
      <c r="H87" t="s">
        <v>1193</v>
      </c>
    </row>
    <row r="88" spans="1:8" x14ac:dyDescent="0.3">
      <c r="A88" t="s">
        <v>1231</v>
      </c>
      <c r="G88" t="s">
        <v>1231</v>
      </c>
    </row>
    <row r="89" spans="1:8" x14ac:dyDescent="0.3">
      <c r="A89" t="s">
        <v>1193</v>
      </c>
      <c r="H89" t="s">
        <v>1193</v>
      </c>
    </row>
    <row r="90" spans="1:8" x14ac:dyDescent="0.3">
      <c r="A90" t="s">
        <v>1232</v>
      </c>
      <c r="G90" t="s">
        <v>1232</v>
      </c>
    </row>
    <row r="91" spans="1:8" x14ac:dyDescent="0.3">
      <c r="A91" t="s">
        <v>1199</v>
      </c>
      <c r="H91" t="s">
        <v>1199</v>
      </c>
    </row>
    <row r="92" spans="1:8" x14ac:dyDescent="0.3">
      <c r="A92" t="s">
        <v>1233</v>
      </c>
      <c r="G92" t="s">
        <v>1233</v>
      </c>
    </row>
    <row r="93" spans="1:8" x14ac:dyDescent="0.3">
      <c r="A93" t="s">
        <v>1199</v>
      </c>
      <c r="H93" t="s">
        <v>1199</v>
      </c>
    </row>
    <row r="94" spans="1:8" x14ac:dyDescent="0.3">
      <c r="A94" t="s">
        <v>1234</v>
      </c>
      <c r="G94" t="s">
        <v>1234</v>
      </c>
    </row>
    <row r="95" spans="1:8" x14ac:dyDescent="0.3">
      <c r="B95" t="s">
        <v>1204</v>
      </c>
      <c r="H95" t="s">
        <v>1264</v>
      </c>
    </row>
    <row r="96" spans="1:8" x14ac:dyDescent="0.3">
      <c r="A96" t="s">
        <v>1235</v>
      </c>
      <c r="G96" t="s">
        <v>1235</v>
      </c>
    </row>
    <row r="97" spans="1:8" x14ac:dyDescent="0.3">
      <c r="A97" t="s">
        <v>1199</v>
      </c>
      <c r="H97" t="s">
        <v>1199</v>
      </c>
    </row>
    <row r="98" spans="1:8" x14ac:dyDescent="0.3">
      <c r="A98" t="s">
        <v>1236</v>
      </c>
      <c r="G98" t="s">
        <v>1236</v>
      </c>
    </row>
    <row r="99" spans="1:8" x14ac:dyDescent="0.3">
      <c r="A99" t="s">
        <v>1199</v>
      </c>
      <c r="H99" t="s">
        <v>1199</v>
      </c>
    </row>
    <row r="100" spans="1:8" x14ac:dyDescent="0.3">
      <c r="A100" t="s">
        <v>1237</v>
      </c>
      <c r="G100" t="s">
        <v>1237</v>
      </c>
    </row>
    <row r="101" spans="1:8" x14ac:dyDescent="0.3">
      <c r="B101" t="s">
        <v>1205</v>
      </c>
      <c r="H101" t="s">
        <v>1265</v>
      </c>
    </row>
    <row r="102" spans="1:8" x14ac:dyDescent="0.3">
      <c r="A102" t="s">
        <v>1238</v>
      </c>
      <c r="G102" t="s">
        <v>1238</v>
      </c>
    </row>
    <row r="103" spans="1:8" x14ac:dyDescent="0.3">
      <c r="A103" t="s">
        <v>1199</v>
      </c>
      <c r="H103" t="s">
        <v>1199</v>
      </c>
    </row>
    <row r="104" spans="1:8" x14ac:dyDescent="0.3">
      <c r="A104" t="s">
        <v>1239</v>
      </c>
      <c r="G104" t="s">
        <v>1239</v>
      </c>
    </row>
    <row r="105" spans="1:8" x14ac:dyDescent="0.3">
      <c r="A105" t="s">
        <v>1199</v>
      </c>
      <c r="H105" t="s">
        <v>1199</v>
      </c>
    </row>
    <row r="106" spans="1:8" x14ac:dyDescent="0.3">
      <c r="A106" t="s">
        <v>1240</v>
      </c>
      <c r="G106" t="s">
        <v>1240</v>
      </c>
    </row>
    <row r="107" spans="1:8" x14ac:dyDescent="0.3">
      <c r="A107" t="s">
        <v>1199</v>
      </c>
      <c r="H107" t="s">
        <v>1199</v>
      </c>
    </row>
    <row r="108" spans="1:8" x14ac:dyDescent="0.3">
      <c r="A108" t="s">
        <v>1241</v>
      </c>
      <c r="G108" t="s">
        <v>1241</v>
      </c>
    </row>
    <row r="109" spans="1:8" x14ac:dyDescent="0.3">
      <c r="A109" t="s">
        <v>1199</v>
      </c>
      <c r="H109" t="s">
        <v>1199</v>
      </c>
    </row>
    <row r="110" spans="1:8" x14ac:dyDescent="0.3">
      <c r="A110" t="s">
        <v>1242</v>
      </c>
      <c r="G110" t="s">
        <v>1242</v>
      </c>
    </row>
    <row r="111" spans="1:8" x14ac:dyDescent="0.3">
      <c r="B111" t="s">
        <v>1206</v>
      </c>
      <c r="H111" t="s">
        <v>1266</v>
      </c>
    </row>
    <row r="112" spans="1:8" x14ac:dyDescent="0.3">
      <c r="A112" t="s">
        <v>1243</v>
      </c>
      <c r="G112" t="s">
        <v>1243</v>
      </c>
    </row>
    <row r="113" spans="1:8" x14ac:dyDescent="0.3">
      <c r="B113" t="s">
        <v>1207</v>
      </c>
      <c r="H113" t="s">
        <v>1267</v>
      </c>
    </row>
    <row r="114" spans="1:8" x14ac:dyDescent="0.3">
      <c r="A114" t="s">
        <v>1244</v>
      </c>
      <c r="G114" t="s">
        <v>1244</v>
      </c>
    </row>
    <row r="115" spans="1:8" x14ac:dyDescent="0.3">
      <c r="B115" t="s">
        <v>1208</v>
      </c>
      <c r="H115" t="s">
        <v>1268</v>
      </c>
    </row>
    <row r="116" spans="1:8" x14ac:dyDescent="0.3">
      <c r="A116" t="s">
        <v>1245</v>
      </c>
      <c r="G116" t="s">
        <v>1245</v>
      </c>
    </row>
    <row r="117" spans="1:8" x14ac:dyDescent="0.3">
      <c r="A117" t="s">
        <v>1199</v>
      </c>
      <c r="H117" t="s">
        <v>1199</v>
      </c>
    </row>
    <row r="118" spans="1:8" x14ac:dyDescent="0.3">
      <c r="A118" t="s">
        <v>1246</v>
      </c>
      <c r="G118" t="s">
        <v>1246</v>
      </c>
    </row>
    <row r="119" spans="1:8" x14ac:dyDescent="0.3">
      <c r="A119" t="s">
        <v>1199</v>
      </c>
      <c r="H119" t="s">
        <v>1199</v>
      </c>
    </row>
    <row r="120" spans="1:8" x14ac:dyDescent="0.3">
      <c r="A120" t="s">
        <v>1247</v>
      </c>
      <c r="G120" t="s">
        <v>1247</v>
      </c>
    </row>
    <row r="121" spans="1:8" x14ac:dyDescent="0.3">
      <c r="B121" t="s">
        <v>1209</v>
      </c>
      <c r="H121" t="s">
        <v>1269</v>
      </c>
    </row>
    <row r="122" spans="1:8" x14ac:dyDescent="0.3">
      <c r="A122" t="s">
        <v>1248</v>
      </c>
      <c r="G122" t="s">
        <v>1248</v>
      </c>
    </row>
    <row r="123" spans="1:8" x14ac:dyDescent="0.3">
      <c r="B123" t="s">
        <v>1210</v>
      </c>
      <c r="H123" t="s">
        <v>1270</v>
      </c>
    </row>
    <row r="124" spans="1:8" x14ac:dyDescent="0.3">
      <c r="A124" t="s">
        <v>1249</v>
      </c>
      <c r="G124" t="s">
        <v>1249</v>
      </c>
    </row>
    <row r="125" spans="1:8" x14ac:dyDescent="0.3">
      <c r="B125" t="s">
        <v>1211</v>
      </c>
      <c r="H125" t="s">
        <v>1271</v>
      </c>
    </row>
    <row r="126" spans="1:8" x14ac:dyDescent="0.3">
      <c r="A126" t="s">
        <v>1250</v>
      </c>
      <c r="G126" t="s">
        <v>1250</v>
      </c>
    </row>
    <row r="127" spans="1:8" x14ac:dyDescent="0.3">
      <c r="B127" t="s">
        <v>1212</v>
      </c>
      <c r="H127" t="s">
        <v>1272</v>
      </c>
    </row>
    <row r="128" spans="1:8" x14ac:dyDescent="0.3">
      <c r="A128" t="s">
        <v>1251</v>
      </c>
      <c r="G128" t="s">
        <v>1251</v>
      </c>
    </row>
    <row r="129" spans="1:8" x14ac:dyDescent="0.3">
      <c r="B129" t="s">
        <v>1213</v>
      </c>
      <c r="H129" t="s">
        <v>1273</v>
      </c>
    </row>
    <row r="131" spans="1:8" x14ac:dyDescent="0.3">
      <c r="A131" t="s">
        <v>1252</v>
      </c>
      <c r="G131" t="s">
        <v>1274</v>
      </c>
    </row>
    <row r="133" spans="1:8" x14ac:dyDescent="0.3">
      <c r="A133" t="s">
        <v>1253</v>
      </c>
      <c r="G133" t="s">
        <v>1275</v>
      </c>
    </row>
    <row r="135" spans="1:8" x14ac:dyDescent="0.3">
      <c r="G135" t="s">
        <v>1276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8BAC-ACBB-4429-9C84-8CBEDE63B1B6}">
  <dimension ref="A1:BC317"/>
  <sheetViews>
    <sheetView topLeftCell="G1" zoomScale="55" zoomScaleNormal="55" workbookViewId="0">
      <selection activeCell="AD13" sqref="AD13"/>
    </sheetView>
  </sheetViews>
  <sheetFormatPr defaultRowHeight="14.7" customHeight="1" x14ac:dyDescent="0.3"/>
  <cols>
    <col min="2" max="2" width="8.88671875" style="9"/>
    <col min="3" max="4" width="16" style="11" bestFit="1" customWidth="1"/>
    <col min="9" max="9" width="16.33203125" style="11" bestFit="1" customWidth="1"/>
    <col min="10" max="10" width="12.44140625" style="11" bestFit="1" customWidth="1"/>
    <col min="20" max="20" width="8.88671875" style="11"/>
    <col min="45" max="45" width="16.33203125" bestFit="1" customWidth="1"/>
    <col min="51" max="51" width="16.33203125" bestFit="1" customWidth="1"/>
  </cols>
  <sheetData>
    <row r="1" spans="1:55" ht="25.8" x14ac:dyDescent="0.3">
      <c r="A1" t="s">
        <v>24</v>
      </c>
      <c r="T1" s="13" t="s">
        <v>27</v>
      </c>
    </row>
    <row r="2" spans="1:55" ht="14.4" customHeight="1" x14ac:dyDescent="0.3">
      <c r="B2" s="36">
        <v>1</v>
      </c>
      <c r="C2" s="37">
        <f>AVERAGE(E2:E19)</f>
        <v>2.6427777777777783</v>
      </c>
      <c r="D2" s="37">
        <f>AVERAGE(E2:E4)</f>
        <v>2.68</v>
      </c>
      <c r="E2" s="6">
        <v>2.66</v>
      </c>
      <c r="F2" s="38">
        <v>1</v>
      </c>
      <c r="H2" s="36">
        <v>1</v>
      </c>
      <c r="I2" s="37">
        <f>AVERAGE(K2:K25)</f>
        <v>2.6095833333333327</v>
      </c>
      <c r="J2" s="37">
        <f>AVERAGE(K2:K4)</f>
        <v>2.6599999999999997</v>
      </c>
      <c r="K2" s="6">
        <v>2.65</v>
      </c>
      <c r="L2" s="38">
        <v>1</v>
      </c>
      <c r="T2" s="11">
        <v>88.53</v>
      </c>
      <c r="AR2" s="36">
        <v>1</v>
      </c>
      <c r="AS2" s="37">
        <f>AVERAGE(AU2:AU13)</f>
        <v>15.175833333333332</v>
      </c>
      <c r="AT2" s="37">
        <f>AVERAGE(AU2:AU3)</f>
        <v>15.045</v>
      </c>
      <c r="AU2" s="6">
        <v>14.94</v>
      </c>
      <c r="AV2" s="38">
        <v>1</v>
      </c>
      <c r="AW2" s="22"/>
      <c r="AX2" s="36">
        <v>1</v>
      </c>
      <c r="AY2" s="37">
        <f>AVERAGE(BA2:BA13)</f>
        <v>15.056666666666667</v>
      </c>
      <c r="AZ2" s="37">
        <f>AVERAGE(BA2:BA3)</f>
        <v>15.135</v>
      </c>
      <c r="BA2" s="6">
        <v>15.11</v>
      </c>
      <c r="BB2" s="38">
        <v>1</v>
      </c>
      <c r="BC2" s="22"/>
    </row>
    <row r="3" spans="1:55" ht="14.4" customHeight="1" x14ac:dyDescent="0.3">
      <c r="B3" s="36"/>
      <c r="C3" s="37"/>
      <c r="D3" s="37"/>
      <c r="E3" s="6">
        <v>2.66</v>
      </c>
      <c r="F3" s="38"/>
      <c r="H3" s="36"/>
      <c r="I3" s="37"/>
      <c r="J3" s="37"/>
      <c r="K3" s="6">
        <v>2.62</v>
      </c>
      <c r="L3" s="38"/>
      <c r="Q3" s="8"/>
      <c r="T3" s="11">
        <v>88.02</v>
      </c>
      <c r="AR3" s="36"/>
      <c r="AS3" s="37"/>
      <c r="AT3" s="37"/>
      <c r="AU3" s="6">
        <v>15.15</v>
      </c>
      <c r="AV3" s="38"/>
      <c r="AW3" s="22"/>
      <c r="AX3" s="36"/>
      <c r="AY3" s="37"/>
      <c r="AZ3" s="37"/>
      <c r="BA3" s="6">
        <v>15.16</v>
      </c>
      <c r="BB3" s="38"/>
      <c r="BC3" s="22"/>
    </row>
    <row r="4" spans="1:55" ht="14.4" customHeight="1" x14ac:dyDescent="0.3">
      <c r="B4" s="36"/>
      <c r="C4" s="37"/>
      <c r="D4" s="37"/>
      <c r="E4" s="6">
        <v>2.72</v>
      </c>
      <c r="F4" s="38"/>
      <c r="H4" s="36"/>
      <c r="I4" s="37"/>
      <c r="J4" s="37"/>
      <c r="K4" s="6">
        <v>2.71</v>
      </c>
      <c r="L4" s="38"/>
      <c r="T4" s="11">
        <v>88.52</v>
      </c>
      <c r="AR4" s="36"/>
      <c r="AS4" s="37"/>
      <c r="AT4" s="37">
        <f t="shared" ref="AT4" si="0">AVERAGE(AU4:AU5)</f>
        <v>15.2</v>
      </c>
      <c r="AU4" s="7">
        <v>15.16</v>
      </c>
      <c r="AV4" s="38">
        <v>2</v>
      </c>
      <c r="AW4" s="22"/>
      <c r="AX4" s="36"/>
      <c r="AY4" s="37"/>
      <c r="AZ4" s="37">
        <f t="shared" ref="AZ4" si="1">AVERAGE(BA4:BA5)</f>
        <v>15.094999999999999</v>
      </c>
      <c r="BA4" s="7">
        <v>15.17</v>
      </c>
      <c r="BB4" s="38">
        <v>2</v>
      </c>
      <c r="BC4" s="22"/>
    </row>
    <row r="5" spans="1:55" ht="14.4" customHeight="1" x14ac:dyDescent="0.3">
      <c r="B5" s="36"/>
      <c r="C5" s="37"/>
      <c r="D5" s="37">
        <f>AVERAGE(E5:E7)</f>
        <v>2.6466666666666665</v>
      </c>
      <c r="E5" s="7">
        <v>2.64</v>
      </c>
      <c r="F5" s="38">
        <v>2</v>
      </c>
      <c r="H5" s="36"/>
      <c r="I5" s="37"/>
      <c r="J5" s="37">
        <f>AVERAGE(K5:K7)</f>
        <v>2.6733333333333338</v>
      </c>
      <c r="K5" s="7">
        <v>2.66</v>
      </c>
      <c r="L5" s="38">
        <v>2</v>
      </c>
      <c r="T5" s="11">
        <v>88.25</v>
      </c>
      <c r="AR5" s="36"/>
      <c r="AS5" s="37"/>
      <c r="AT5" s="37"/>
      <c r="AU5" s="7">
        <v>15.24</v>
      </c>
      <c r="AV5" s="38"/>
      <c r="AW5" s="22"/>
      <c r="AX5" s="36"/>
      <c r="AY5" s="37"/>
      <c r="AZ5" s="37"/>
      <c r="BA5" s="7">
        <v>15.02</v>
      </c>
      <c r="BB5" s="38"/>
      <c r="BC5" s="22"/>
    </row>
    <row r="6" spans="1:55" ht="14.4" customHeight="1" x14ac:dyDescent="0.3">
      <c r="B6" s="36"/>
      <c r="C6" s="37"/>
      <c r="D6" s="37"/>
      <c r="E6" s="7">
        <v>2.63</v>
      </c>
      <c r="F6" s="38"/>
      <c r="H6" s="36"/>
      <c r="I6" s="37"/>
      <c r="J6" s="37"/>
      <c r="K6" s="7">
        <v>2.64</v>
      </c>
      <c r="L6" s="38"/>
      <c r="T6" s="11">
        <v>88.43</v>
      </c>
      <c r="AR6" s="36"/>
      <c r="AS6" s="37"/>
      <c r="AT6" s="37">
        <f t="shared" ref="AT6" si="2">AVERAGE(AU6:AU7)</f>
        <v>15.24</v>
      </c>
      <c r="AU6" s="6">
        <v>15.24</v>
      </c>
      <c r="AV6" s="38">
        <v>3</v>
      </c>
      <c r="AW6" s="22"/>
      <c r="AX6" s="36"/>
      <c r="AY6" s="37"/>
      <c r="AZ6" s="37">
        <f t="shared" ref="AZ6" si="3">AVERAGE(BA6:BA7)</f>
        <v>15.015000000000001</v>
      </c>
      <c r="BA6" s="6">
        <v>15.04</v>
      </c>
      <c r="BB6" s="38">
        <v>3</v>
      </c>
      <c r="BC6" s="22"/>
    </row>
    <row r="7" spans="1:55" ht="14.4" customHeight="1" x14ac:dyDescent="0.3">
      <c r="B7" s="36"/>
      <c r="C7" s="37"/>
      <c r="D7" s="37"/>
      <c r="E7" s="7">
        <v>2.67</v>
      </c>
      <c r="F7" s="38"/>
      <c r="H7" s="36"/>
      <c r="I7" s="37"/>
      <c r="J7" s="37"/>
      <c r="K7" s="7">
        <v>2.72</v>
      </c>
      <c r="L7" s="38"/>
      <c r="T7" s="11">
        <v>88.68</v>
      </c>
      <c r="AA7" s="31"/>
      <c r="AR7" s="36"/>
      <c r="AS7" s="37"/>
      <c r="AT7" s="37"/>
      <c r="AU7" s="6">
        <v>15.24</v>
      </c>
      <c r="AV7" s="38"/>
      <c r="AW7" s="22"/>
      <c r="AX7" s="36"/>
      <c r="AY7" s="37"/>
      <c r="AZ7" s="37"/>
      <c r="BA7" s="6">
        <v>14.99</v>
      </c>
      <c r="BB7" s="38"/>
      <c r="BC7" s="22"/>
    </row>
    <row r="8" spans="1:55" ht="14.4" customHeight="1" x14ac:dyDescent="0.3">
      <c r="B8" s="36"/>
      <c r="C8" s="37"/>
      <c r="D8" s="37">
        <f>AVERAGE(E8:E10)</f>
        <v>2.63</v>
      </c>
      <c r="E8" s="6">
        <v>2.63</v>
      </c>
      <c r="F8" s="38">
        <v>3</v>
      </c>
      <c r="H8" s="36"/>
      <c r="I8" s="37"/>
      <c r="J8" s="37">
        <f>AVERAGE(K8:K10)</f>
        <v>2.6599999999999997</v>
      </c>
      <c r="K8" s="6">
        <v>2.7</v>
      </c>
      <c r="L8" s="38">
        <v>3</v>
      </c>
      <c r="T8" s="11">
        <v>88.4</v>
      </c>
      <c r="AA8" s="32"/>
      <c r="AC8" s="2"/>
      <c r="AR8" s="36"/>
      <c r="AS8" s="37"/>
      <c r="AT8" s="37">
        <f t="shared" ref="AT8" si="4">AVERAGE(AU8:AU9)</f>
        <v>15.23</v>
      </c>
      <c r="AU8" s="7">
        <v>15.24</v>
      </c>
      <c r="AV8" s="38">
        <v>4</v>
      </c>
      <c r="AW8" s="22"/>
      <c r="AX8" s="36"/>
      <c r="AY8" s="37"/>
      <c r="AZ8" s="37">
        <f t="shared" ref="AZ8" si="5">AVERAGE(BA8:BA9)</f>
        <v>14.965</v>
      </c>
      <c r="BA8" s="7">
        <v>15</v>
      </c>
      <c r="BB8" s="38">
        <v>4</v>
      </c>
      <c r="BC8" s="22"/>
    </row>
    <row r="9" spans="1:55" ht="14.4" customHeight="1" x14ac:dyDescent="0.3">
      <c r="B9" s="36"/>
      <c r="C9" s="37"/>
      <c r="D9" s="37"/>
      <c r="E9" s="6">
        <v>2.64</v>
      </c>
      <c r="F9" s="38"/>
      <c r="H9" s="36"/>
      <c r="I9" s="37"/>
      <c r="J9" s="37"/>
      <c r="K9" s="6">
        <v>2.65</v>
      </c>
      <c r="L9" s="38"/>
      <c r="T9" s="11">
        <v>88.75</v>
      </c>
      <c r="AA9" s="33"/>
      <c r="AC9" s="2"/>
      <c r="AR9" s="36"/>
      <c r="AS9" s="37"/>
      <c r="AT9" s="37"/>
      <c r="AU9" s="7">
        <v>15.22</v>
      </c>
      <c r="AV9" s="38"/>
      <c r="AW9" s="22"/>
      <c r="AX9" s="36"/>
      <c r="AY9" s="37"/>
      <c r="AZ9" s="37"/>
      <c r="BA9" s="7">
        <v>14.93</v>
      </c>
      <c r="BB9" s="38"/>
      <c r="BC9" s="22"/>
    </row>
    <row r="10" spans="1:55" ht="14.4" customHeight="1" x14ac:dyDescent="0.3">
      <c r="B10" s="36"/>
      <c r="C10" s="37"/>
      <c r="D10" s="37"/>
      <c r="E10" s="6">
        <v>2.62</v>
      </c>
      <c r="F10" s="38"/>
      <c r="H10" s="36"/>
      <c r="I10" s="37"/>
      <c r="J10" s="37"/>
      <c r="K10" s="6">
        <v>2.63</v>
      </c>
      <c r="L10" s="38"/>
      <c r="T10" s="11">
        <v>88.5</v>
      </c>
      <c r="AR10" s="36"/>
      <c r="AS10" s="37"/>
      <c r="AT10" s="37">
        <f t="shared" ref="AT10" si="6">AVERAGE(AU10:AU11)</f>
        <v>15.164999999999999</v>
      </c>
      <c r="AU10" s="6">
        <v>15.15</v>
      </c>
      <c r="AV10" s="38">
        <v>5</v>
      </c>
      <c r="AW10" s="22"/>
      <c r="AX10" s="36"/>
      <c r="AY10" s="37"/>
      <c r="AZ10" s="37">
        <f t="shared" ref="AZ10" si="7">AVERAGE(BA10:BA11)</f>
        <v>15.025</v>
      </c>
      <c r="BA10" s="6">
        <v>14.97</v>
      </c>
      <c r="BB10" s="38">
        <v>5</v>
      </c>
      <c r="BC10" s="22"/>
    </row>
    <row r="11" spans="1:55" ht="14.4" customHeight="1" x14ac:dyDescent="0.3">
      <c r="B11" s="36"/>
      <c r="C11" s="37"/>
      <c r="D11" s="37">
        <f>AVERAGE(E11:E13)</f>
        <v>2.6066666666666665</v>
      </c>
      <c r="E11" s="7">
        <v>2.61</v>
      </c>
      <c r="F11" s="38">
        <v>4</v>
      </c>
      <c r="H11" s="36"/>
      <c r="I11" s="37"/>
      <c r="J11" s="37">
        <f>AVERAGE(K11:K13)</f>
        <v>2.6199999999999997</v>
      </c>
      <c r="K11" s="7">
        <v>2.61</v>
      </c>
      <c r="L11" s="38">
        <v>4</v>
      </c>
      <c r="T11" s="11">
        <v>89.05</v>
      </c>
      <c r="AR11" s="36"/>
      <c r="AS11" s="37"/>
      <c r="AT11" s="37"/>
      <c r="AU11" s="6">
        <v>15.18</v>
      </c>
      <c r="AV11" s="38"/>
      <c r="AW11" s="22"/>
      <c r="AX11" s="36"/>
      <c r="AY11" s="37"/>
      <c r="AZ11" s="37"/>
      <c r="BA11" s="6">
        <v>15.08</v>
      </c>
      <c r="BB11" s="38"/>
      <c r="BC11" s="22"/>
    </row>
    <row r="12" spans="1:55" ht="14.4" customHeight="1" x14ac:dyDescent="0.3">
      <c r="B12" s="36"/>
      <c r="C12" s="37"/>
      <c r="D12" s="37"/>
      <c r="E12" s="7">
        <v>2.58</v>
      </c>
      <c r="F12" s="38"/>
      <c r="H12" s="36"/>
      <c r="I12" s="37"/>
      <c r="J12" s="37"/>
      <c r="K12" s="7">
        <v>2.58</v>
      </c>
      <c r="L12" s="38"/>
      <c r="T12" s="11">
        <v>88.04</v>
      </c>
      <c r="AR12" s="36"/>
      <c r="AS12" s="37"/>
      <c r="AT12" s="37">
        <f t="shared" ref="AT12" si="8">AVERAGE(AU12:AU13)</f>
        <v>15.175000000000001</v>
      </c>
      <c r="AU12" s="7">
        <v>15.18</v>
      </c>
      <c r="AV12" s="38">
        <v>6</v>
      </c>
      <c r="AW12" s="22"/>
      <c r="AX12" s="36"/>
      <c r="AY12" s="37"/>
      <c r="AZ12" s="37">
        <f t="shared" ref="AZ12" si="9">AVERAGE(BA12:BA13)</f>
        <v>15.105</v>
      </c>
      <c r="BA12" s="7">
        <v>15.14</v>
      </c>
      <c r="BB12" s="38">
        <v>6</v>
      </c>
      <c r="BC12" s="22"/>
    </row>
    <row r="13" spans="1:55" ht="14.4" customHeight="1" x14ac:dyDescent="0.3">
      <c r="B13" s="36"/>
      <c r="C13" s="37"/>
      <c r="D13" s="37"/>
      <c r="E13" s="7">
        <v>2.63</v>
      </c>
      <c r="F13" s="38"/>
      <c r="H13" s="36"/>
      <c r="I13" s="37"/>
      <c r="J13" s="37"/>
      <c r="K13" s="7">
        <v>2.67</v>
      </c>
      <c r="L13" s="38"/>
      <c r="T13" s="11">
        <v>87.59</v>
      </c>
      <c r="AR13" s="36"/>
      <c r="AS13" s="37"/>
      <c r="AT13" s="37"/>
      <c r="AU13" s="7">
        <v>15.17</v>
      </c>
      <c r="AV13" s="38"/>
      <c r="AW13" s="22"/>
      <c r="AX13" s="36"/>
      <c r="AY13" s="37"/>
      <c r="AZ13" s="37"/>
      <c r="BA13" s="7">
        <v>15.07</v>
      </c>
      <c r="BB13" s="38"/>
      <c r="BC13" s="22"/>
    </row>
    <row r="14" spans="1:55" ht="14.4" customHeight="1" x14ac:dyDescent="0.3">
      <c r="B14" s="36"/>
      <c r="C14" s="37"/>
      <c r="D14" s="37">
        <f>AVERAGE(E14:E16)</f>
        <v>2.6166666666666667</v>
      </c>
      <c r="E14" s="6">
        <v>2.62</v>
      </c>
      <c r="F14" s="38">
        <v>5</v>
      </c>
      <c r="H14" s="36"/>
      <c r="I14" s="37"/>
      <c r="J14" s="37">
        <f>AVERAGE(K14:K16)</f>
        <v>2.6266666666666669</v>
      </c>
      <c r="K14" s="6">
        <v>2.62</v>
      </c>
      <c r="L14" s="38">
        <v>5</v>
      </c>
      <c r="T14" s="11">
        <v>88.31</v>
      </c>
      <c r="AR14" s="36">
        <v>2</v>
      </c>
      <c r="AS14" s="37">
        <f t="shared" ref="AS14" si="10">AVERAGE(AU14:AU25)</f>
        <v>15.18</v>
      </c>
      <c r="AT14" s="37">
        <f t="shared" ref="AT14" si="11">AVERAGE(AU14:AU15)</f>
        <v>15.094999999999999</v>
      </c>
      <c r="AU14" s="6">
        <v>15.07</v>
      </c>
      <c r="AV14" s="38">
        <v>1</v>
      </c>
      <c r="AW14" s="22"/>
      <c r="AX14" s="36">
        <v>2</v>
      </c>
      <c r="AY14" s="37">
        <f t="shared" ref="AY14" si="12">AVERAGE(BA14:BA25)</f>
        <v>15.101666666666667</v>
      </c>
      <c r="AZ14" s="37">
        <f t="shared" ref="AZ14" si="13">AVERAGE(BA14:BA15)</f>
        <v>15.100000000000001</v>
      </c>
      <c r="BA14" s="6">
        <v>15.07</v>
      </c>
      <c r="BB14" s="38">
        <v>1</v>
      </c>
      <c r="BC14" s="22"/>
    </row>
    <row r="15" spans="1:55" ht="14.4" customHeight="1" x14ac:dyDescent="0.3">
      <c r="B15" s="36"/>
      <c r="C15" s="37"/>
      <c r="D15" s="37"/>
      <c r="E15" s="6">
        <v>2.59</v>
      </c>
      <c r="F15" s="38"/>
      <c r="H15" s="36"/>
      <c r="I15" s="37"/>
      <c r="J15" s="37"/>
      <c r="K15" s="6">
        <v>2.62</v>
      </c>
      <c r="L15" s="38"/>
      <c r="T15" s="11">
        <v>88.58</v>
      </c>
      <c r="AR15" s="36"/>
      <c r="AS15" s="37"/>
      <c r="AT15" s="37"/>
      <c r="AU15" s="6">
        <v>15.12</v>
      </c>
      <c r="AV15" s="38"/>
      <c r="AW15" s="22"/>
      <c r="AX15" s="36"/>
      <c r="AY15" s="37"/>
      <c r="AZ15" s="37"/>
      <c r="BA15" s="6">
        <v>15.13</v>
      </c>
      <c r="BB15" s="38"/>
      <c r="BC15" s="22"/>
    </row>
    <row r="16" spans="1:55" ht="14.4" customHeight="1" x14ac:dyDescent="0.3">
      <c r="B16" s="36"/>
      <c r="C16" s="37"/>
      <c r="D16" s="37"/>
      <c r="E16" s="6">
        <v>2.64</v>
      </c>
      <c r="F16" s="38"/>
      <c r="H16" s="36"/>
      <c r="I16" s="37"/>
      <c r="J16" s="37"/>
      <c r="K16" s="6">
        <v>2.64</v>
      </c>
      <c r="L16" s="38"/>
      <c r="T16" s="11">
        <v>88.12</v>
      </c>
      <c r="AR16" s="36"/>
      <c r="AS16" s="37"/>
      <c r="AT16" s="37">
        <f t="shared" ref="AT16" si="14">AVERAGE(AU16:AU17)</f>
        <v>15.17</v>
      </c>
      <c r="AU16" s="7">
        <v>15.18</v>
      </c>
      <c r="AV16" s="38">
        <v>2</v>
      </c>
      <c r="AW16" s="22"/>
      <c r="AX16" s="36"/>
      <c r="AY16" s="37"/>
      <c r="AZ16" s="37">
        <f t="shared" ref="AZ16" si="15">AVERAGE(BA16:BA17)</f>
        <v>15.05</v>
      </c>
      <c r="BA16" s="7">
        <v>15</v>
      </c>
      <c r="BB16" s="38">
        <v>2</v>
      </c>
      <c r="BC16" s="22"/>
    </row>
    <row r="17" spans="2:55" ht="14.4" customHeight="1" x14ac:dyDescent="0.3">
      <c r="B17" s="36"/>
      <c r="C17" s="37"/>
      <c r="D17" s="37">
        <f>AVERAGE(E17:E19)</f>
        <v>2.6766666666666672</v>
      </c>
      <c r="E17" s="7">
        <v>2.7</v>
      </c>
      <c r="F17" s="38">
        <v>6</v>
      </c>
      <c r="H17" s="36"/>
      <c r="I17" s="37"/>
      <c r="J17" s="37">
        <f>AVERAGE(K17:K19)</f>
        <v>2.6133333333333333</v>
      </c>
      <c r="K17" s="7">
        <v>2.58</v>
      </c>
      <c r="L17" s="38">
        <v>6</v>
      </c>
      <c r="T17" s="11">
        <v>88.31</v>
      </c>
      <c r="AR17" s="36"/>
      <c r="AS17" s="37"/>
      <c r="AT17" s="37"/>
      <c r="AU17" s="7">
        <v>15.16</v>
      </c>
      <c r="AV17" s="38"/>
      <c r="AW17" s="22"/>
      <c r="AX17" s="36"/>
      <c r="AY17" s="37"/>
      <c r="AZ17" s="37"/>
      <c r="BA17" s="7">
        <v>15.1</v>
      </c>
      <c r="BB17" s="38"/>
      <c r="BC17" s="22"/>
    </row>
    <row r="18" spans="2:55" ht="14.4" customHeight="1" x14ac:dyDescent="0.3">
      <c r="B18" s="36"/>
      <c r="C18" s="37"/>
      <c r="D18" s="37"/>
      <c r="E18" s="7">
        <v>2.66</v>
      </c>
      <c r="F18" s="38"/>
      <c r="H18" s="36"/>
      <c r="I18" s="37"/>
      <c r="J18" s="37"/>
      <c r="K18" s="7">
        <v>2.61</v>
      </c>
      <c r="L18" s="38"/>
      <c r="T18" s="11">
        <v>88.18</v>
      </c>
      <c r="AR18" s="36"/>
      <c r="AS18" s="37"/>
      <c r="AT18" s="37">
        <f t="shared" ref="AT18" si="16">AVERAGE(AU18:AU19)</f>
        <v>15.175000000000001</v>
      </c>
      <c r="AU18" s="6">
        <v>15.18</v>
      </c>
      <c r="AV18" s="38">
        <v>3</v>
      </c>
      <c r="AW18" s="22"/>
      <c r="AX18" s="36"/>
      <c r="AY18" s="37"/>
      <c r="AZ18" s="37">
        <f t="shared" ref="AZ18" si="17">AVERAGE(BA18:BA19)</f>
        <v>15.105</v>
      </c>
      <c r="BA18" s="6">
        <v>15.05</v>
      </c>
      <c r="BB18" s="38">
        <v>3</v>
      </c>
      <c r="BC18" s="22"/>
    </row>
    <row r="19" spans="2:55" ht="14.4" customHeight="1" x14ac:dyDescent="0.3">
      <c r="B19" s="36"/>
      <c r="C19" s="37"/>
      <c r="D19" s="37"/>
      <c r="E19" s="7">
        <v>2.67</v>
      </c>
      <c r="F19" s="38"/>
      <c r="H19" s="36"/>
      <c r="I19" s="37"/>
      <c r="J19" s="37"/>
      <c r="K19" s="7">
        <v>2.65</v>
      </c>
      <c r="L19" s="38"/>
      <c r="M19" s="12" t="s">
        <v>25</v>
      </c>
      <c r="N19" s="12" t="s">
        <v>26</v>
      </c>
      <c r="T19" s="11">
        <v>88.61</v>
      </c>
      <c r="AR19" s="36"/>
      <c r="AS19" s="37"/>
      <c r="AT19" s="37"/>
      <c r="AU19" s="6">
        <v>15.17</v>
      </c>
      <c r="AV19" s="38"/>
      <c r="AW19" s="22"/>
      <c r="AX19" s="36"/>
      <c r="AY19" s="37"/>
      <c r="AZ19" s="37"/>
      <c r="BA19" s="6">
        <v>15.16</v>
      </c>
      <c r="BB19" s="38"/>
      <c r="BC19" s="22"/>
    </row>
    <row r="20" spans="2:55" ht="14.4" customHeight="1" x14ac:dyDescent="0.3">
      <c r="B20" s="36">
        <v>2</v>
      </c>
      <c r="C20" s="37">
        <f>AVERAGE(E20:E37)</f>
        <v>2.6422222222222227</v>
      </c>
      <c r="D20" s="37">
        <f>AVERAGE(E20:E22)</f>
        <v>2.67</v>
      </c>
      <c r="E20" s="6">
        <v>2.65</v>
      </c>
      <c r="F20" s="38">
        <v>1</v>
      </c>
      <c r="H20" s="36"/>
      <c r="I20" s="37"/>
      <c r="J20" s="37">
        <f>AVERAGE(K20:K22)</f>
        <v>2.52</v>
      </c>
      <c r="K20" s="6">
        <v>2.5</v>
      </c>
      <c r="L20" s="38">
        <v>7</v>
      </c>
      <c r="M20" s="40">
        <v>46.99</v>
      </c>
      <c r="N20" s="39">
        <v>9.74</v>
      </c>
      <c r="T20" s="11">
        <v>88.5</v>
      </c>
      <c r="AR20" s="36"/>
      <c r="AS20" s="37"/>
      <c r="AT20" s="37">
        <f t="shared" ref="AT20" si="18">AVERAGE(AU20:AU21)</f>
        <v>15.190000000000001</v>
      </c>
      <c r="AU20" s="7">
        <v>15.13</v>
      </c>
      <c r="AV20" s="38">
        <v>4</v>
      </c>
      <c r="AW20" s="22"/>
      <c r="AX20" s="36"/>
      <c r="AY20" s="37"/>
      <c r="AZ20" s="37">
        <f t="shared" ref="AZ20" si="19">AVERAGE(BA20:BA21)</f>
        <v>15.145</v>
      </c>
      <c r="BA20" s="7">
        <v>15.16</v>
      </c>
      <c r="BB20" s="38">
        <v>4</v>
      </c>
      <c r="BC20" s="22"/>
    </row>
    <row r="21" spans="2:55" ht="14.4" customHeight="1" x14ac:dyDescent="0.3">
      <c r="B21" s="36"/>
      <c r="C21" s="37"/>
      <c r="D21" s="37"/>
      <c r="E21" s="6">
        <v>2.64</v>
      </c>
      <c r="F21" s="38"/>
      <c r="H21" s="36"/>
      <c r="I21" s="37"/>
      <c r="J21" s="37"/>
      <c r="K21" s="6">
        <v>2.52</v>
      </c>
      <c r="L21" s="38"/>
      <c r="M21" s="40"/>
      <c r="N21" s="39"/>
      <c r="T21" s="11">
        <v>88.78</v>
      </c>
      <c r="AR21" s="36"/>
      <c r="AS21" s="37"/>
      <c r="AT21" s="37"/>
      <c r="AU21" s="7">
        <v>15.25</v>
      </c>
      <c r="AV21" s="38"/>
      <c r="AW21" s="22"/>
      <c r="AX21" s="36"/>
      <c r="AY21" s="37"/>
      <c r="AZ21" s="37"/>
      <c r="BA21" s="7">
        <v>15.13</v>
      </c>
      <c r="BB21" s="38"/>
      <c r="BC21" s="22"/>
    </row>
    <row r="22" spans="2:55" ht="14.4" customHeight="1" x14ac:dyDescent="0.3">
      <c r="B22" s="36"/>
      <c r="C22" s="37"/>
      <c r="D22" s="37"/>
      <c r="E22" s="6">
        <v>2.72</v>
      </c>
      <c r="F22" s="38"/>
      <c r="H22" s="36"/>
      <c r="I22" s="37"/>
      <c r="J22" s="37"/>
      <c r="K22" s="6">
        <v>2.54</v>
      </c>
      <c r="L22" s="38"/>
      <c r="M22" s="40"/>
      <c r="N22" s="39"/>
      <c r="T22" s="11">
        <v>88.4</v>
      </c>
      <c r="AR22" s="36"/>
      <c r="AS22" s="37"/>
      <c r="AT22" s="37">
        <f t="shared" ref="AT22" si="20">AVERAGE(AU22:AU23)</f>
        <v>15.2</v>
      </c>
      <c r="AU22" s="6">
        <v>15.21</v>
      </c>
      <c r="AV22" s="38">
        <v>5</v>
      </c>
      <c r="AW22" s="22"/>
      <c r="AX22" s="36"/>
      <c r="AY22" s="37"/>
      <c r="AZ22" s="37">
        <f t="shared" ref="AZ22" si="21">AVERAGE(BA22:BA23)</f>
        <v>15.149999999999999</v>
      </c>
      <c r="BA22" s="6">
        <v>15.1</v>
      </c>
      <c r="BB22" s="38">
        <v>5</v>
      </c>
      <c r="BC22" s="22"/>
    </row>
    <row r="23" spans="2:55" ht="14.4" customHeight="1" x14ac:dyDescent="0.3">
      <c r="B23" s="36"/>
      <c r="C23" s="37"/>
      <c r="D23" s="37">
        <f>AVERAGE(E23:E25)</f>
        <v>2.64</v>
      </c>
      <c r="E23" s="7">
        <v>2.65</v>
      </c>
      <c r="F23" s="38">
        <v>2</v>
      </c>
      <c r="H23" s="36"/>
      <c r="I23" s="37"/>
      <c r="J23" s="37">
        <f>AVERAGE(K23:K25)</f>
        <v>2.5033333333333334</v>
      </c>
      <c r="K23" s="7">
        <v>2.5</v>
      </c>
      <c r="L23" s="38">
        <v>8</v>
      </c>
      <c r="M23" s="41">
        <v>46.88</v>
      </c>
      <c r="N23" s="39"/>
      <c r="T23" s="11">
        <v>87.9</v>
      </c>
      <c r="AR23" s="36"/>
      <c r="AS23" s="37"/>
      <c r="AT23" s="37"/>
      <c r="AU23" s="6">
        <v>15.19</v>
      </c>
      <c r="AV23" s="38"/>
      <c r="AW23" s="22"/>
      <c r="AX23" s="36"/>
      <c r="AY23" s="37"/>
      <c r="AZ23" s="37"/>
      <c r="BA23" s="6">
        <v>15.2</v>
      </c>
      <c r="BB23" s="38"/>
      <c r="BC23" s="22"/>
    </row>
    <row r="24" spans="2:55" ht="14.4" customHeight="1" x14ac:dyDescent="0.3">
      <c r="B24" s="36"/>
      <c r="C24" s="37"/>
      <c r="D24" s="37"/>
      <c r="E24" s="7">
        <v>2.62</v>
      </c>
      <c r="F24" s="38"/>
      <c r="H24" s="36"/>
      <c r="I24" s="37"/>
      <c r="J24" s="37"/>
      <c r="K24" s="7">
        <v>2.5099999999999998</v>
      </c>
      <c r="L24" s="38"/>
      <c r="M24" s="41"/>
      <c r="N24" s="39"/>
      <c r="T24" s="11">
        <v>87.77</v>
      </c>
      <c r="AR24" s="36"/>
      <c r="AS24" s="37"/>
      <c r="AT24" s="37">
        <f t="shared" ref="AT24" si="22">AVERAGE(AU24:AU25)</f>
        <v>15.25</v>
      </c>
      <c r="AU24" s="7">
        <v>15.26</v>
      </c>
      <c r="AV24" s="38">
        <v>6</v>
      </c>
      <c r="AW24" s="22"/>
      <c r="AX24" s="36"/>
      <c r="AY24" s="37"/>
      <c r="AZ24" s="37">
        <f t="shared" ref="AZ24" si="23">AVERAGE(BA24:BA25)</f>
        <v>15.059999999999999</v>
      </c>
      <c r="BA24" s="6">
        <v>15.04</v>
      </c>
      <c r="BB24" s="38">
        <v>6</v>
      </c>
      <c r="BC24" s="22"/>
    </row>
    <row r="25" spans="2:55" ht="14.4" customHeight="1" x14ac:dyDescent="0.3">
      <c r="B25" s="36"/>
      <c r="C25" s="37"/>
      <c r="D25" s="37"/>
      <c r="E25" s="7">
        <v>2.65</v>
      </c>
      <c r="F25" s="38"/>
      <c r="H25" s="36"/>
      <c r="I25" s="37"/>
      <c r="J25" s="37"/>
      <c r="K25" s="7">
        <v>2.5</v>
      </c>
      <c r="L25" s="38"/>
      <c r="M25" s="41"/>
      <c r="N25" s="39"/>
      <c r="T25" s="11">
        <v>87.81</v>
      </c>
      <c r="AR25" s="36"/>
      <c r="AS25" s="37"/>
      <c r="AT25" s="37"/>
      <c r="AU25" s="7">
        <v>15.24</v>
      </c>
      <c r="AV25" s="38"/>
      <c r="AW25" s="22"/>
      <c r="AX25" s="36"/>
      <c r="AY25" s="37"/>
      <c r="AZ25" s="37"/>
      <c r="BA25" s="6">
        <v>15.08</v>
      </c>
      <c r="BB25" s="38"/>
      <c r="BC25" s="22"/>
    </row>
    <row r="26" spans="2:55" ht="14.4" customHeight="1" x14ac:dyDescent="0.3">
      <c r="B26" s="36"/>
      <c r="C26" s="37"/>
      <c r="D26" s="37">
        <f>AVERAGE(E26:E28)</f>
        <v>2.6299999999999994</v>
      </c>
      <c r="E26" s="6">
        <v>2.67</v>
      </c>
      <c r="F26" s="38">
        <v>3</v>
      </c>
      <c r="H26" s="36">
        <v>2</v>
      </c>
      <c r="I26" s="37">
        <f>AVERAGE(K26:K49)</f>
        <v>2.6170833333333339</v>
      </c>
      <c r="J26" s="37">
        <f>AVERAGE(K26:K28)</f>
        <v>2.6433333333333331</v>
      </c>
      <c r="K26" s="6">
        <v>2.64</v>
      </c>
      <c r="L26" s="38">
        <v>1</v>
      </c>
      <c r="T26" s="11">
        <v>87.88</v>
      </c>
      <c r="AR26" s="36">
        <v>3</v>
      </c>
      <c r="AS26" s="37">
        <f t="shared" ref="AS26" si="24">AVERAGE(AU26:AU37)</f>
        <v>15.094166666666666</v>
      </c>
      <c r="AT26" s="37">
        <f t="shared" ref="AT26" si="25">AVERAGE(AU26:AU27)</f>
        <v>15.164999999999999</v>
      </c>
      <c r="AU26" s="6">
        <v>15.2</v>
      </c>
      <c r="AV26" s="38">
        <v>1</v>
      </c>
      <c r="AW26" s="22"/>
      <c r="AX26" s="36">
        <v>3</v>
      </c>
      <c r="AY26" s="37">
        <f t="shared" ref="AY26" si="26">AVERAGE(BA26:BA37)</f>
        <v>15.139166666666668</v>
      </c>
      <c r="AZ26" s="37">
        <f t="shared" ref="AZ26" si="27">AVERAGE(BA26:BA27)</f>
        <v>15.085000000000001</v>
      </c>
      <c r="BA26" s="6">
        <v>15.14</v>
      </c>
      <c r="BB26" s="38">
        <v>1</v>
      </c>
      <c r="BC26" s="22"/>
    </row>
    <row r="27" spans="2:55" ht="14.4" customHeight="1" x14ac:dyDescent="0.3">
      <c r="B27" s="36"/>
      <c r="C27" s="37"/>
      <c r="D27" s="37"/>
      <c r="E27" s="6">
        <v>2.61</v>
      </c>
      <c r="F27" s="38"/>
      <c r="H27" s="36"/>
      <c r="I27" s="37"/>
      <c r="J27" s="37"/>
      <c r="K27" s="6">
        <v>2.64</v>
      </c>
      <c r="L27" s="38"/>
      <c r="T27" s="11">
        <v>88.36</v>
      </c>
      <c r="AR27" s="36"/>
      <c r="AS27" s="37"/>
      <c r="AT27" s="37"/>
      <c r="AU27" s="6">
        <v>15.13</v>
      </c>
      <c r="AV27" s="38"/>
      <c r="AW27" s="22"/>
      <c r="AX27" s="36"/>
      <c r="AY27" s="37"/>
      <c r="AZ27" s="37"/>
      <c r="BA27" s="6">
        <v>15.03</v>
      </c>
      <c r="BB27" s="38"/>
      <c r="BC27" s="22"/>
    </row>
    <row r="28" spans="2:55" ht="14.4" customHeight="1" x14ac:dyDescent="0.3">
      <c r="B28" s="36"/>
      <c r="C28" s="37"/>
      <c r="D28" s="37"/>
      <c r="E28" s="6">
        <v>2.61</v>
      </c>
      <c r="F28" s="38"/>
      <c r="H28" s="36"/>
      <c r="I28" s="37"/>
      <c r="J28" s="37"/>
      <c r="K28" s="6">
        <v>2.65</v>
      </c>
      <c r="L28" s="38"/>
      <c r="T28" s="11">
        <v>88.19</v>
      </c>
      <c r="AR28" s="36"/>
      <c r="AS28" s="37"/>
      <c r="AT28" s="37">
        <f t="shared" ref="AT28" si="28">AVERAGE(AU28:AU29)</f>
        <v>15.105</v>
      </c>
      <c r="AU28" s="7">
        <v>15.13</v>
      </c>
      <c r="AV28" s="38">
        <v>2</v>
      </c>
      <c r="AW28" s="22"/>
      <c r="AX28" s="36"/>
      <c r="AY28" s="37"/>
      <c r="AZ28" s="37">
        <f t="shared" ref="AZ28" si="29">AVERAGE(BA28:BA29)</f>
        <v>15.09</v>
      </c>
      <c r="BA28" s="7">
        <v>15.08</v>
      </c>
      <c r="BB28" s="38">
        <v>2</v>
      </c>
      <c r="BC28" s="22"/>
    </row>
    <row r="29" spans="2:55" ht="14.4" customHeight="1" x14ac:dyDescent="0.3">
      <c r="B29" s="36"/>
      <c r="C29" s="37"/>
      <c r="D29" s="37">
        <f>AVERAGE(E29:E31)</f>
        <v>2.6066666666666665</v>
      </c>
      <c r="E29" s="7">
        <v>2.6</v>
      </c>
      <c r="F29" s="38">
        <v>4</v>
      </c>
      <c r="H29" s="36"/>
      <c r="I29" s="37"/>
      <c r="J29" s="37">
        <f>AVERAGE(K29:K31)</f>
        <v>2.6366666666666667</v>
      </c>
      <c r="K29" s="7">
        <v>2.62</v>
      </c>
      <c r="L29" s="38">
        <v>2</v>
      </c>
      <c r="AR29" s="36"/>
      <c r="AS29" s="37"/>
      <c r="AT29" s="37"/>
      <c r="AU29" s="7">
        <v>15.08</v>
      </c>
      <c r="AV29" s="38"/>
      <c r="AW29" s="22"/>
      <c r="AX29" s="36"/>
      <c r="AY29" s="37"/>
      <c r="AZ29" s="37"/>
      <c r="BA29" s="7">
        <v>15.1</v>
      </c>
      <c r="BB29" s="38"/>
      <c r="BC29" s="22"/>
    </row>
    <row r="30" spans="2:55" ht="14.4" customHeight="1" x14ac:dyDescent="0.3">
      <c r="B30" s="36"/>
      <c r="C30" s="37"/>
      <c r="D30" s="37"/>
      <c r="E30" s="7">
        <v>2.59</v>
      </c>
      <c r="F30" s="38"/>
      <c r="H30" s="36"/>
      <c r="I30" s="37"/>
      <c r="J30" s="37"/>
      <c r="K30" s="7">
        <v>2.65</v>
      </c>
      <c r="L30" s="38"/>
      <c r="AR30" s="36"/>
      <c r="AS30" s="37"/>
      <c r="AT30" s="37">
        <f t="shared" ref="AT30" si="30">AVERAGE(AU30:AU31)</f>
        <v>15.07</v>
      </c>
      <c r="AU30" s="6">
        <v>15.06</v>
      </c>
      <c r="AV30" s="38">
        <v>3</v>
      </c>
      <c r="AW30" s="22"/>
      <c r="AX30" s="36"/>
      <c r="AY30" s="37"/>
      <c r="AZ30" s="37">
        <f t="shared" ref="AZ30" si="31">AVERAGE(BA30:BA31)</f>
        <v>15.125</v>
      </c>
      <c r="BA30" s="6">
        <v>15.11</v>
      </c>
      <c r="BB30" s="38">
        <v>3</v>
      </c>
      <c r="BC30" s="22"/>
    </row>
    <row r="31" spans="2:55" ht="14.4" customHeight="1" x14ac:dyDescent="0.3">
      <c r="B31" s="36"/>
      <c r="C31" s="37"/>
      <c r="D31" s="37"/>
      <c r="E31" s="7">
        <v>2.63</v>
      </c>
      <c r="F31" s="38"/>
      <c r="H31" s="36"/>
      <c r="I31" s="37"/>
      <c r="J31" s="37"/>
      <c r="K31" s="7">
        <v>2.64</v>
      </c>
      <c r="L31" s="38"/>
      <c r="T31" s="14">
        <f>AVERAGE(T2:T28)</f>
        <v>88.313333333333347</v>
      </c>
      <c r="AR31" s="36"/>
      <c r="AS31" s="37"/>
      <c r="AT31" s="37"/>
      <c r="AU31" s="6">
        <v>15.08</v>
      </c>
      <c r="AV31" s="38"/>
      <c r="AW31" s="22"/>
      <c r="AX31" s="36"/>
      <c r="AY31" s="37"/>
      <c r="AZ31" s="37"/>
      <c r="BA31" s="6">
        <v>15.14</v>
      </c>
      <c r="BB31" s="38"/>
      <c r="BC31" s="22"/>
    </row>
    <row r="32" spans="2:55" ht="14.4" customHeight="1" x14ac:dyDescent="0.3">
      <c r="B32" s="36"/>
      <c r="C32" s="37"/>
      <c r="D32" s="37">
        <f>AVERAGE(E32:E34)</f>
        <v>2.6233333333333335</v>
      </c>
      <c r="E32" s="6">
        <v>2.63</v>
      </c>
      <c r="F32" s="38">
        <v>5</v>
      </c>
      <c r="H32" s="36"/>
      <c r="I32" s="37"/>
      <c r="J32" s="37">
        <f>AVERAGE(K32:K34)</f>
        <v>2.6233333333333335</v>
      </c>
      <c r="K32" s="6">
        <v>2.61</v>
      </c>
      <c r="L32" s="38">
        <v>3</v>
      </c>
      <c r="AR32" s="36"/>
      <c r="AS32" s="37"/>
      <c r="AT32" s="37">
        <f t="shared" ref="AT32" si="32">AVERAGE(AU32:AU33)</f>
        <v>15.14</v>
      </c>
      <c r="AU32" s="7">
        <v>15.16</v>
      </c>
      <c r="AV32" s="38">
        <v>4</v>
      </c>
      <c r="AW32" s="22"/>
      <c r="AX32" s="36"/>
      <c r="AY32" s="37"/>
      <c r="AZ32" s="37">
        <f t="shared" ref="AZ32" si="33">AVERAGE(BA32:BA33)</f>
        <v>15.17</v>
      </c>
      <c r="BA32" s="7">
        <v>15.16</v>
      </c>
      <c r="BB32" s="38">
        <v>4</v>
      </c>
      <c r="BC32" s="22"/>
    </row>
    <row r="33" spans="2:55" ht="14.4" customHeight="1" x14ac:dyDescent="0.3">
      <c r="B33" s="36"/>
      <c r="C33" s="37"/>
      <c r="D33" s="37"/>
      <c r="E33" s="6">
        <v>2.61</v>
      </c>
      <c r="F33" s="38"/>
      <c r="H33" s="36"/>
      <c r="I33" s="37"/>
      <c r="J33" s="37"/>
      <c r="K33" s="6">
        <v>2.6</v>
      </c>
      <c r="L33" s="38"/>
      <c r="AR33" s="36"/>
      <c r="AS33" s="37"/>
      <c r="AT33" s="37"/>
      <c r="AU33" s="7">
        <v>15.12</v>
      </c>
      <c r="AV33" s="38"/>
      <c r="AW33" s="22"/>
      <c r="AX33" s="36"/>
      <c r="AY33" s="37"/>
      <c r="AZ33" s="37"/>
      <c r="BA33" s="7">
        <v>15.18</v>
      </c>
      <c r="BB33" s="38"/>
      <c r="BC33" s="22"/>
    </row>
    <row r="34" spans="2:55" ht="14.4" customHeight="1" x14ac:dyDescent="0.3">
      <c r="B34" s="36"/>
      <c r="C34" s="37"/>
      <c r="D34" s="37"/>
      <c r="E34" s="6">
        <v>2.63</v>
      </c>
      <c r="F34" s="38"/>
      <c r="H34" s="36"/>
      <c r="I34" s="37"/>
      <c r="J34" s="37"/>
      <c r="K34" s="6">
        <v>2.66</v>
      </c>
      <c r="L34" s="38"/>
      <c r="AR34" s="36"/>
      <c r="AS34" s="37"/>
      <c r="AT34" s="37">
        <f t="shared" ref="AT34" si="34">AVERAGE(AU34:AU35)</f>
        <v>15.04</v>
      </c>
      <c r="AU34" s="6">
        <v>15.05</v>
      </c>
      <c r="AV34" s="38">
        <v>5</v>
      </c>
      <c r="AW34" s="22"/>
      <c r="AX34" s="36"/>
      <c r="AY34" s="37"/>
      <c r="AZ34" s="37">
        <f t="shared" ref="AZ34" si="35">AVERAGE(BA34:BA35)</f>
        <v>15.234999999999999</v>
      </c>
      <c r="BA34" s="6">
        <v>15.25</v>
      </c>
      <c r="BB34" s="38">
        <v>5</v>
      </c>
      <c r="BC34" s="22"/>
    </row>
    <row r="35" spans="2:55" ht="14.4" customHeight="1" x14ac:dyDescent="0.3">
      <c r="B35" s="36"/>
      <c r="C35" s="37"/>
      <c r="D35" s="37">
        <f>AVERAGE(E35:E37)</f>
        <v>2.6833333333333336</v>
      </c>
      <c r="E35" s="7">
        <v>2.71</v>
      </c>
      <c r="F35" s="38">
        <v>6</v>
      </c>
      <c r="H35" s="36"/>
      <c r="I35" s="37"/>
      <c r="J35" s="37">
        <f>AVERAGE(K35:K37)</f>
        <v>2.6666666666666665</v>
      </c>
      <c r="K35" s="7">
        <v>2.66</v>
      </c>
      <c r="L35" s="38">
        <v>4</v>
      </c>
      <c r="AR35" s="36"/>
      <c r="AS35" s="37"/>
      <c r="AT35" s="37"/>
      <c r="AU35" s="6">
        <v>15.03</v>
      </c>
      <c r="AV35" s="38"/>
      <c r="AW35" s="22"/>
      <c r="AX35" s="36"/>
      <c r="AY35" s="37"/>
      <c r="AZ35" s="37"/>
      <c r="BA35" s="6">
        <v>15.22</v>
      </c>
      <c r="BB35" s="38"/>
      <c r="BC35" s="22"/>
    </row>
    <row r="36" spans="2:55" ht="14.4" customHeight="1" x14ac:dyDescent="0.3">
      <c r="B36" s="36"/>
      <c r="C36" s="37"/>
      <c r="D36" s="37"/>
      <c r="E36" s="7">
        <v>2.67</v>
      </c>
      <c r="F36" s="38"/>
      <c r="H36" s="36"/>
      <c r="I36" s="37"/>
      <c r="J36" s="37"/>
      <c r="K36" s="7">
        <v>2.64</v>
      </c>
      <c r="L36" s="38"/>
      <c r="AR36" s="36"/>
      <c r="AS36" s="37"/>
      <c r="AT36" s="37">
        <f t="shared" ref="AT36" si="36">AVERAGE(AU36:AU37)</f>
        <v>15.045</v>
      </c>
      <c r="AU36" s="7">
        <v>15.05</v>
      </c>
      <c r="AV36" s="38">
        <v>6</v>
      </c>
      <c r="AW36" s="22"/>
      <c r="AX36" s="36"/>
      <c r="AY36" s="37"/>
      <c r="AZ36" s="37">
        <f t="shared" ref="AZ36" si="37">AVERAGE(BA36:BA37)</f>
        <v>15.129999999999999</v>
      </c>
      <c r="BA36" s="7">
        <v>15.14</v>
      </c>
      <c r="BB36" s="38">
        <v>6</v>
      </c>
      <c r="BC36" s="22"/>
    </row>
    <row r="37" spans="2:55" ht="14.4" customHeight="1" x14ac:dyDescent="0.3">
      <c r="B37" s="36"/>
      <c r="C37" s="37"/>
      <c r="D37" s="37"/>
      <c r="E37" s="7">
        <v>2.67</v>
      </c>
      <c r="F37" s="38"/>
      <c r="H37" s="36"/>
      <c r="I37" s="37"/>
      <c r="J37" s="37"/>
      <c r="K37" s="7">
        <v>2.7</v>
      </c>
      <c r="L37" s="38"/>
      <c r="AR37" s="36"/>
      <c r="AS37" s="37"/>
      <c r="AT37" s="37"/>
      <c r="AU37" s="7">
        <v>15.04</v>
      </c>
      <c r="AV37" s="38"/>
      <c r="AW37" s="22"/>
      <c r="AX37" s="36"/>
      <c r="AY37" s="37"/>
      <c r="AZ37" s="37"/>
      <c r="BA37" s="7">
        <v>15.12</v>
      </c>
      <c r="BB37" s="38"/>
      <c r="BC37" s="22"/>
    </row>
    <row r="38" spans="2:55" ht="14.4" customHeight="1" x14ac:dyDescent="0.3">
      <c r="B38" s="36">
        <v>3</v>
      </c>
      <c r="C38" s="37">
        <f>AVERAGE(E38:E55)</f>
        <v>2.653888888888889</v>
      </c>
      <c r="D38" s="37">
        <f>AVERAGE(E38:E40)</f>
        <v>2.6766666666666672</v>
      </c>
      <c r="E38" s="6">
        <v>2.68</v>
      </c>
      <c r="F38" s="38">
        <v>1</v>
      </c>
      <c r="H38" s="36"/>
      <c r="I38" s="37"/>
      <c r="J38" s="37">
        <f>AVERAGE(K38:K40)</f>
        <v>2.6833333333333336</v>
      </c>
      <c r="K38" s="6">
        <v>2.68</v>
      </c>
      <c r="L38" s="38">
        <v>5</v>
      </c>
      <c r="AR38" s="36">
        <v>4</v>
      </c>
      <c r="AS38" s="37">
        <f t="shared" ref="AS38" si="38">AVERAGE(AU38:AU49)</f>
        <v>15.169166666666667</v>
      </c>
      <c r="AT38" s="37">
        <f t="shared" ref="AT38" si="39">AVERAGE(AU38:AU39)</f>
        <v>15.129999999999999</v>
      </c>
      <c r="AU38" s="6">
        <v>15.1</v>
      </c>
      <c r="AV38" s="38">
        <v>1</v>
      </c>
      <c r="AW38" s="22"/>
      <c r="AX38" s="36">
        <v>4</v>
      </c>
      <c r="AY38" s="37">
        <f t="shared" ref="AY38" si="40">AVERAGE(BA38:BA49)</f>
        <v>15.189166666666667</v>
      </c>
      <c r="AZ38" s="37">
        <f t="shared" ref="AZ38" si="41">AVERAGE(BA38:BA39)</f>
        <v>15.154999999999999</v>
      </c>
      <c r="BA38" s="6">
        <v>15.2</v>
      </c>
      <c r="BB38" s="38">
        <v>1</v>
      </c>
      <c r="BC38" s="22"/>
    </row>
    <row r="39" spans="2:55" ht="14.4" customHeight="1" x14ac:dyDescent="0.3">
      <c r="B39" s="36"/>
      <c r="C39" s="37"/>
      <c r="D39" s="37"/>
      <c r="E39" s="6">
        <v>2.63</v>
      </c>
      <c r="F39" s="38"/>
      <c r="H39" s="36"/>
      <c r="I39" s="37"/>
      <c r="J39" s="37"/>
      <c r="K39" s="6">
        <v>2.64</v>
      </c>
      <c r="L39" s="38"/>
      <c r="AR39" s="36"/>
      <c r="AS39" s="37"/>
      <c r="AT39" s="37"/>
      <c r="AU39" s="6">
        <v>15.16</v>
      </c>
      <c r="AV39" s="38"/>
      <c r="AW39" s="22"/>
      <c r="AX39" s="36"/>
      <c r="AY39" s="37"/>
      <c r="AZ39" s="37"/>
      <c r="BA39" s="6">
        <v>15.11</v>
      </c>
      <c r="BB39" s="38"/>
      <c r="BC39" s="22"/>
    </row>
    <row r="40" spans="2:55" ht="14.4" customHeight="1" x14ac:dyDescent="0.3">
      <c r="B40" s="36"/>
      <c r="C40" s="37"/>
      <c r="D40" s="37"/>
      <c r="E40" s="6">
        <v>2.72</v>
      </c>
      <c r="F40" s="38"/>
      <c r="H40" s="36"/>
      <c r="I40" s="37"/>
      <c r="J40" s="37"/>
      <c r="K40" s="6">
        <v>2.73</v>
      </c>
      <c r="L40" s="38"/>
      <c r="AR40" s="36"/>
      <c r="AS40" s="37"/>
      <c r="AT40" s="37">
        <f t="shared" ref="AT40" si="42">AVERAGE(AU40:AU41)</f>
        <v>15.21</v>
      </c>
      <c r="AU40" s="7">
        <v>15.24</v>
      </c>
      <c r="AV40" s="38">
        <v>2</v>
      </c>
      <c r="AW40" s="22"/>
      <c r="AX40" s="36"/>
      <c r="AY40" s="37"/>
      <c r="AZ40" s="37">
        <f t="shared" ref="AZ40" si="43">AVERAGE(BA40:BA41)</f>
        <v>15.15</v>
      </c>
      <c r="BA40" s="7">
        <v>15.15</v>
      </c>
      <c r="BB40" s="38">
        <v>2</v>
      </c>
      <c r="BC40" s="22"/>
    </row>
    <row r="41" spans="2:55" ht="14.4" customHeight="1" x14ac:dyDescent="0.3">
      <c r="B41" s="36"/>
      <c r="C41" s="37"/>
      <c r="D41" s="37">
        <f>AVERAGE(E41:E43)</f>
        <v>2.6533333333333333</v>
      </c>
      <c r="E41" s="7">
        <v>2.67</v>
      </c>
      <c r="F41" s="38">
        <v>2</v>
      </c>
      <c r="H41" s="36"/>
      <c r="I41" s="37"/>
      <c r="J41" s="37">
        <f>AVERAGE(K41:K43)</f>
        <v>2.6533333333333338</v>
      </c>
      <c r="K41" s="7">
        <v>2.68</v>
      </c>
      <c r="L41" s="38">
        <v>6</v>
      </c>
      <c r="AR41" s="36"/>
      <c r="AS41" s="37"/>
      <c r="AT41" s="37"/>
      <c r="AU41" s="7">
        <v>15.18</v>
      </c>
      <c r="AV41" s="38"/>
      <c r="AW41" s="22"/>
      <c r="AX41" s="36"/>
      <c r="AY41" s="37"/>
      <c r="AZ41" s="37"/>
      <c r="BA41" s="7">
        <v>15.15</v>
      </c>
      <c r="BB41" s="38"/>
      <c r="BC41" s="22"/>
    </row>
    <row r="42" spans="2:55" ht="14.4" customHeight="1" x14ac:dyDescent="0.3">
      <c r="B42" s="36"/>
      <c r="C42" s="37"/>
      <c r="D42" s="37"/>
      <c r="E42" s="7">
        <v>2.63</v>
      </c>
      <c r="F42" s="38"/>
      <c r="H42" s="36"/>
      <c r="I42" s="37"/>
      <c r="J42" s="37"/>
      <c r="K42" s="7">
        <v>2.63</v>
      </c>
      <c r="L42" s="38"/>
      <c r="AR42" s="36"/>
      <c r="AS42" s="37"/>
      <c r="AT42" s="37">
        <f t="shared" ref="AT42" si="44">AVERAGE(AU42:AU43)</f>
        <v>15.23</v>
      </c>
      <c r="AU42" s="6">
        <v>15.16</v>
      </c>
      <c r="AV42" s="38">
        <v>3</v>
      </c>
      <c r="AW42" s="22"/>
      <c r="AX42" s="36"/>
      <c r="AY42" s="37"/>
      <c r="AZ42" s="37">
        <f t="shared" ref="AZ42" si="45">AVERAGE(BA42:BA43)</f>
        <v>15.205</v>
      </c>
      <c r="BA42" s="6">
        <v>15.2</v>
      </c>
      <c r="BB42" s="38">
        <v>3</v>
      </c>
      <c r="BC42" s="22"/>
    </row>
    <row r="43" spans="2:55" ht="14.4" customHeight="1" x14ac:dyDescent="0.3">
      <c r="B43" s="36"/>
      <c r="C43" s="37"/>
      <c r="D43" s="37"/>
      <c r="E43" s="7">
        <v>2.66</v>
      </c>
      <c r="F43" s="38"/>
      <c r="H43" s="36"/>
      <c r="I43" s="37"/>
      <c r="J43" s="37"/>
      <c r="K43" s="7">
        <v>2.65</v>
      </c>
      <c r="L43" s="38"/>
      <c r="M43" s="12" t="s">
        <v>25</v>
      </c>
      <c r="N43" s="12" t="s">
        <v>26</v>
      </c>
      <c r="AR43" s="36"/>
      <c r="AS43" s="37"/>
      <c r="AT43" s="37"/>
      <c r="AU43" s="6">
        <v>15.3</v>
      </c>
      <c r="AV43" s="38"/>
      <c r="AW43" s="22"/>
      <c r="AX43" s="36"/>
      <c r="AY43" s="37"/>
      <c r="AZ43" s="37"/>
      <c r="BA43" s="6">
        <v>15.21</v>
      </c>
      <c r="BB43" s="38"/>
      <c r="BC43" s="22"/>
    </row>
    <row r="44" spans="2:55" ht="14.4" customHeight="1" x14ac:dyDescent="0.3">
      <c r="B44" s="36"/>
      <c r="C44" s="37"/>
      <c r="D44" s="37">
        <f>AVERAGE(E44:E46)</f>
        <v>2.66</v>
      </c>
      <c r="E44" s="6">
        <v>2.68</v>
      </c>
      <c r="F44" s="38">
        <v>3</v>
      </c>
      <c r="H44" s="36"/>
      <c r="I44" s="37"/>
      <c r="J44" s="37">
        <f>AVERAGE(K44:K46)</f>
        <v>2.52</v>
      </c>
      <c r="K44" s="6">
        <v>2.52</v>
      </c>
      <c r="L44" s="38">
        <v>7</v>
      </c>
      <c r="M44" s="40">
        <v>47.1</v>
      </c>
      <c r="N44" s="39">
        <v>9.76</v>
      </c>
      <c r="AR44" s="36"/>
      <c r="AS44" s="37"/>
      <c r="AT44" s="37">
        <f t="shared" ref="AT44" si="46">AVERAGE(AU44:AU45)</f>
        <v>15.120000000000001</v>
      </c>
      <c r="AU44" s="7">
        <v>15.13</v>
      </c>
      <c r="AV44" s="38">
        <v>4</v>
      </c>
      <c r="AW44" s="22"/>
      <c r="AX44" s="36"/>
      <c r="AY44" s="37"/>
      <c r="AZ44" s="37">
        <f t="shared" ref="AZ44" si="47">AVERAGE(BA44:BA45)</f>
        <v>15.190000000000001</v>
      </c>
      <c r="BA44" s="7">
        <v>15.13</v>
      </c>
      <c r="BB44" s="38">
        <v>4</v>
      </c>
      <c r="BC44" s="22"/>
    </row>
    <row r="45" spans="2:55" ht="14.4" customHeight="1" x14ac:dyDescent="0.3">
      <c r="B45" s="36"/>
      <c r="C45" s="37"/>
      <c r="D45" s="37"/>
      <c r="E45" s="6">
        <v>2.62</v>
      </c>
      <c r="F45" s="38"/>
      <c r="H45" s="36"/>
      <c r="I45" s="37"/>
      <c r="J45" s="37"/>
      <c r="K45" s="6">
        <v>2.52</v>
      </c>
      <c r="L45" s="38"/>
      <c r="M45" s="40"/>
      <c r="N45" s="39"/>
      <c r="AR45" s="36"/>
      <c r="AS45" s="37"/>
      <c r="AT45" s="37"/>
      <c r="AU45" s="7">
        <v>15.11</v>
      </c>
      <c r="AV45" s="38"/>
      <c r="AW45" s="22"/>
      <c r="AX45" s="36"/>
      <c r="AY45" s="37"/>
      <c r="AZ45" s="37"/>
      <c r="BA45" s="7">
        <v>15.25</v>
      </c>
      <c r="BB45" s="38"/>
      <c r="BC45" s="22"/>
    </row>
    <row r="46" spans="2:55" ht="14.4" customHeight="1" x14ac:dyDescent="0.3">
      <c r="B46" s="36"/>
      <c r="C46" s="37"/>
      <c r="D46" s="37"/>
      <c r="E46" s="6">
        <v>2.68</v>
      </c>
      <c r="F46" s="38"/>
      <c r="H46" s="36"/>
      <c r="I46" s="37"/>
      <c r="J46" s="37"/>
      <c r="K46" s="6">
        <v>2.52</v>
      </c>
      <c r="L46" s="38"/>
      <c r="M46" s="40"/>
      <c r="N46" s="39"/>
      <c r="AR46" s="36"/>
      <c r="AS46" s="37"/>
      <c r="AT46" s="37">
        <f t="shared" ref="AT46" si="48">AVERAGE(AU46:AU47)</f>
        <v>15.115</v>
      </c>
      <c r="AU46" s="6">
        <v>15.15</v>
      </c>
      <c r="AV46" s="38">
        <v>5</v>
      </c>
      <c r="AW46" s="22"/>
      <c r="AX46" s="36"/>
      <c r="AY46" s="37"/>
      <c r="AZ46" s="37">
        <f t="shared" ref="AZ46" si="49">AVERAGE(BA46:BA47)</f>
        <v>15.324999999999999</v>
      </c>
      <c r="BA46" s="6">
        <v>15.35</v>
      </c>
      <c r="BB46" s="38">
        <v>5</v>
      </c>
      <c r="BC46" s="22"/>
    </row>
    <row r="47" spans="2:55" ht="14.4" customHeight="1" x14ac:dyDescent="0.3">
      <c r="B47" s="36"/>
      <c r="C47" s="37"/>
      <c r="D47" s="37">
        <f>AVERAGE(E47:E49)</f>
        <v>2.6233333333333335</v>
      </c>
      <c r="E47" s="7">
        <v>2.65</v>
      </c>
      <c r="F47" s="38">
        <v>4</v>
      </c>
      <c r="H47" s="36"/>
      <c r="I47" s="37"/>
      <c r="J47" s="37">
        <f>AVERAGE(K47:K49)</f>
        <v>2.5099999999999998</v>
      </c>
      <c r="K47" s="7">
        <v>2.5299999999999998</v>
      </c>
      <c r="L47" s="38">
        <v>8</v>
      </c>
      <c r="M47" s="41">
        <v>47.01</v>
      </c>
      <c r="N47" s="39"/>
      <c r="AR47" s="36"/>
      <c r="AS47" s="37"/>
      <c r="AT47" s="37"/>
      <c r="AU47" s="6">
        <v>15.08</v>
      </c>
      <c r="AV47" s="38"/>
      <c r="AW47" s="22"/>
      <c r="AX47" s="36"/>
      <c r="AY47" s="37"/>
      <c r="AZ47" s="37"/>
      <c r="BA47" s="6">
        <v>15.3</v>
      </c>
      <c r="BB47" s="38"/>
      <c r="BC47" s="22"/>
    </row>
    <row r="48" spans="2:55" ht="14.4" customHeight="1" x14ac:dyDescent="0.3">
      <c r="B48" s="36"/>
      <c r="C48" s="37"/>
      <c r="D48" s="37"/>
      <c r="E48" s="7">
        <v>2.6</v>
      </c>
      <c r="F48" s="38"/>
      <c r="H48" s="36"/>
      <c r="I48" s="37"/>
      <c r="J48" s="37"/>
      <c r="K48" s="7">
        <v>2.52</v>
      </c>
      <c r="L48" s="38"/>
      <c r="M48" s="41"/>
      <c r="N48" s="39"/>
      <c r="AR48" s="36"/>
      <c r="AS48" s="37"/>
      <c r="AT48" s="37">
        <f t="shared" ref="AT48" si="50">AVERAGE(AU48:AU49)</f>
        <v>15.21</v>
      </c>
      <c r="AU48" s="7">
        <v>15.25</v>
      </c>
      <c r="AV48" s="38">
        <v>6</v>
      </c>
      <c r="AW48" s="22"/>
      <c r="AX48" s="36"/>
      <c r="AY48" s="37"/>
      <c r="AZ48" s="37">
        <f t="shared" ref="AZ48" si="51">AVERAGE(BA48:BA49)</f>
        <v>15.11</v>
      </c>
      <c r="BA48" s="7">
        <v>15.12</v>
      </c>
      <c r="BB48" s="38">
        <v>6</v>
      </c>
      <c r="BC48" s="22"/>
    </row>
    <row r="49" spans="2:55" ht="14.4" customHeight="1" x14ac:dyDescent="0.3">
      <c r="B49" s="36"/>
      <c r="C49" s="37"/>
      <c r="D49" s="37"/>
      <c r="E49" s="7">
        <v>2.62</v>
      </c>
      <c r="F49" s="38"/>
      <c r="H49" s="36"/>
      <c r="I49" s="37"/>
      <c r="J49" s="37"/>
      <c r="K49" s="7">
        <v>2.48</v>
      </c>
      <c r="L49" s="38"/>
      <c r="M49" s="41"/>
      <c r="N49" s="39"/>
      <c r="AR49" s="36"/>
      <c r="AS49" s="37"/>
      <c r="AT49" s="37"/>
      <c r="AU49" s="7">
        <v>15.17</v>
      </c>
      <c r="AV49" s="38"/>
      <c r="AW49" s="22"/>
      <c r="AX49" s="36"/>
      <c r="AY49" s="37"/>
      <c r="AZ49" s="37"/>
      <c r="BA49" s="7">
        <v>15.1</v>
      </c>
      <c r="BB49" s="38"/>
      <c r="BC49" s="22"/>
    </row>
    <row r="50" spans="2:55" ht="14.4" customHeight="1" x14ac:dyDescent="0.3">
      <c r="B50" s="36"/>
      <c r="C50" s="37"/>
      <c r="D50" s="37">
        <f>AVERAGE(E50:E52)</f>
        <v>2.6333333333333333</v>
      </c>
      <c r="E50" s="6">
        <v>2.63</v>
      </c>
      <c r="F50" s="38">
        <v>5</v>
      </c>
      <c r="H50" s="36">
        <v>3</v>
      </c>
      <c r="I50" s="37">
        <f>AVERAGE(K50:K73)</f>
        <v>2.6270833333333328</v>
      </c>
      <c r="J50" s="37">
        <f>AVERAGE(K50:K52)</f>
        <v>2.6366666666666667</v>
      </c>
      <c r="K50" s="6">
        <v>2.62</v>
      </c>
      <c r="L50" s="38">
        <v>1</v>
      </c>
      <c r="AR50" s="36">
        <v>5</v>
      </c>
      <c r="AS50" s="37">
        <f t="shared" ref="AS50" si="52">AVERAGE(AU50:AU61)</f>
        <v>15.074999999999998</v>
      </c>
      <c r="AT50" s="37">
        <f t="shared" ref="AT50" si="53">AVERAGE(AU50:AU51)</f>
        <v>15.04</v>
      </c>
      <c r="AU50" s="6">
        <v>14.98</v>
      </c>
      <c r="AV50" s="38">
        <v>1</v>
      </c>
      <c r="AW50" s="22"/>
      <c r="AX50" s="36">
        <v>5</v>
      </c>
      <c r="AY50" s="37">
        <f t="shared" ref="AY50" si="54">AVERAGE(BA50:BA61)</f>
        <v>15.168333333333335</v>
      </c>
      <c r="AZ50" s="37">
        <f t="shared" ref="AZ50" si="55">AVERAGE(BA50:BA51)</f>
        <v>15.18</v>
      </c>
      <c r="BA50" s="6">
        <v>15.12</v>
      </c>
      <c r="BB50" s="38">
        <v>1</v>
      </c>
      <c r="BC50" s="22"/>
    </row>
    <row r="51" spans="2:55" ht="14.4" customHeight="1" x14ac:dyDescent="0.3">
      <c r="B51" s="36"/>
      <c r="C51" s="37"/>
      <c r="D51" s="37"/>
      <c r="E51" s="6">
        <v>2.62</v>
      </c>
      <c r="F51" s="38"/>
      <c r="H51" s="36"/>
      <c r="I51" s="37"/>
      <c r="J51" s="37"/>
      <c r="K51" s="6">
        <v>2.62</v>
      </c>
      <c r="L51" s="38"/>
      <c r="AR51" s="36"/>
      <c r="AS51" s="37"/>
      <c r="AT51" s="37"/>
      <c r="AU51" s="6">
        <v>15.1</v>
      </c>
      <c r="AV51" s="38"/>
      <c r="AW51" s="22"/>
      <c r="AX51" s="36"/>
      <c r="AY51" s="37"/>
      <c r="AZ51" s="37"/>
      <c r="BA51" s="6">
        <v>15.24</v>
      </c>
      <c r="BB51" s="38"/>
      <c r="BC51" s="22"/>
    </row>
    <row r="52" spans="2:55" ht="14.4" customHeight="1" x14ac:dyDescent="0.3">
      <c r="B52" s="36"/>
      <c r="C52" s="37"/>
      <c r="D52" s="37"/>
      <c r="E52" s="6">
        <v>2.65</v>
      </c>
      <c r="F52" s="38"/>
      <c r="H52" s="36"/>
      <c r="I52" s="37"/>
      <c r="J52" s="37"/>
      <c r="K52" s="6">
        <v>2.67</v>
      </c>
      <c r="L52" s="38"/>
      <c r="AR52" s="36"/>
      <c r="AS52" s="37"/>
      <c r="AT52" s="37">
        <f t="shared" ref="AT52" si="56">AVERAGE(AU52:AU53)</f>
        <v>15.125</v>
      </c>
      <c r="AU52" s="7">
        <v>15.16</v>
      </c>
      <c r="AV52" s="38">
        <v>2</v>
      </c>
      <c r="AW52" s="22"/>
      <c r="AX52" s="36"/>
      <c r="AY52" s="37"/>
      <c r="AZ52" s="37">
        <f t="shared" ref="AZ52" si="57">AVERAGE(BA52:BA53)</f>
        <v>15.185</v>
      </c>
      <c r="BA52" s="7">
        <v>15.22</v>
      </c>
      <c r="BB52" s="38">
        <v>2</v>
      </c>
      <c r="BC52" s="22"/>
    </row>
    <row r="53" spans="2:55" ht="14.4" customHeight="1" x14ac:dyDescent="0.3">
      <c r="B53" s="36"/>
      <c r="C53" s="37"/>
      <c r="D53" s="37">
        <f>AVERAGE(E53:E55)</f>
        <v>2.6766666666666663</v>
      </c>
      <c r="E53" s="7">
        <v>2.69</v>
      </c>
      <c r="F53" s="38">
        <v>6</v>
      </c>
      <c r="H53" s="36"/>
      <c r="I53" s="37"/>
      <c r="J53" s="37">
        <f>AVERAGE(K53:K55)</f>
        <v>2.64</v>
      </c>
      <c r="K53" s="7">
        <v>2.64</v>
      </c>
      <c r="L53" s="38">
        <v>2</v>
      </c>
      <c r="AR53" s="36"/>
      <c r="AS53" s="37"/>
      <c r="AT53" s="37"/>
      <c r="AU53" s="7">
        <v>15.09</v>
      </c>
      <c r="AV53" s="38"/>
      <c r="AW53" s="22"/>
      <c r="AX53" s="36"/>
      <c r="AY53" s="37"/>
      <c r="AZ53" s="37"/>
      <c r="BA53" s="7">
        <v>15.15</v>
      </c>
      <c r="BB53" s="38"/>
      <c r="BC53" s="22"/>
    </row>
    <row r="54" spans="2:55" ht="14.4" customHeight="1" x14ac:dyDescent="0.3">
      <c r="B54" s="36"/>
      <c r="C54" s="37"/>
      <c r="D54" s="37"/>
      <c r="E54" s="7">
        <v>2.66</v>
      </c>
      <c r="F54" s="38"/>
      <c r="H54" s="36"/>
      <c r="I54" s="37"/>
      <c r="J54" s="37"/>
      <c r="K54" s="7">
        <v>2.63</v>
      </c>
      <c r="L54" s="38"/>
      <c r="AR54" s="36"/>
      <c r="AS54" s="37"/>
      <c r="AT54" s="37">
        <f t="shared" ref="AT54" si="58">AVERAGE(AU54:AU55)</f>
        <v>15.11</v>
      </c>
      <c r="AU54" s="6">
        <v>15.12</v>
      </c>
      <c r="AV54" s="38">
        <v>3</v>
      </c>
      <c r="AW54" s="22"/>
      <c r="AX54" s="36"/>
      <c r="AY54" s="37"/>
      <c r="AZ54" s="37">
        <f t="shared" ref="AZ54" si="59">AVERAGE(BA54:BA55)</f>
        <v>15.145</v>
      </c>
      <c r="BA54" s="6">
        <v>15.19</v>
      </c>
      <c r="BB54" s="38">
        <v>3</v>
      </c>
      <c r="BC54" s="22"/>
    </row>
    <row r="55" spans="2:55" ht="14.4" customHeight="1" x14ac:dyDescent="0.3">
      <c r="B55" s="36"/>
      <c r="C55" s="37"/>
      <c r="D55" s="37"/>
      <c r="E55" s="7">
        <v>2.68</v>
      </c>
      <c r="F55" s="38"/>
      <c r="H55" s="36"/>
      <c r="I55" s="37"/>
      <c r="J55" s="37"/>
      <c r="K55" s="7">
        <v>2.65</v>
      </c>
      <c r="L55" s="38"/>
      <c r="AR55" s="36"/>
      <c r="AS55" s="37"/>
      <c r="AT55" s="37"/>
      <c r="AU55" s="6">
        <v>15.1</v>
      </c>
      <c r="AV55" s="38"/>
      <c r="AW55" s="22"/>
      <c r="AX55" s="36"/>
      <c r="AY55" s="37"/>
      <c r="AZ55" s="37"/>
      <c r="BA55" s="6">
        <v>15.1</v>
      </c>
      <c r="BB55" s="38"/>
      <c r="BC55" s="22"/>
    </row>
    <row r="56" spans="2:55" ht="14.4" customHeight="1" x14ac:dyDescent="0.3">
      <c r="B56" s="36">
        <v>4</v>
      </c>
      <c r="C56" s="37">
        <f>AVERAGE(E56:E73)</f>
        <v>2.6383333333333332</v>
      </c>
      <c r="D56" s="37">
        <f>AVERAGE(E56:E58)</f>
        <v>2.6666666666666665</v>
      </c>
      <c r="E56" s="6">
        <v>2.66</v>
      </c>
      <c r="F56" s="38">
        <v>1</v>
      </c>
      <c r="H56" s="36"/>
      <c r="I56" s="37"/>
      <c r="J56" s="37">
        <f>AVERAGE(K56:K58)</f>
        <v>2.63</v>
      </c>
      <c r="K56" s="6">
        <v>2.59</v>
      </c>
      <c r="L56" s="38">
        <v>3</v>
      </c>
      <c r="AR56" s="36"/>
      <c r="AS56" s="37"/>
      <c r="AT56" s="37">
        <f t="shared" ref="AT56" si="60">AVERAGE(AU56:AU57)</f>
        <v>15.09</v>
      </c>
      <c r="AU56" s="7">
        <v>15.09</v>
      </c>
      <c r="AV56" s="38">
        <v>4</v>
      </c>
      <c r="AW56" s="22"/>
      <c r="AX56" s="36"/>
      <c r="AY56" s="37"/>
      <c r="AZ56" s="37">
        <f t="shared" ref="AZ56" si="61">AVERAGE(BA56:BA57)</f>
        <v>15.175000000000001</v>
      </c>
      <c r="BA56" s="7">
        <v>15.2</v>
      </c>
      <c r="BB56" s="38">
        <v>4</v>
      </c>
      <c r="BC56" s="22"/>
    </row>
    <row r="57" spans="2:55" ht="14.4" customHeight="1" x14ac:dyDescent="0.3">
      <c r="B57" s="36"/>
      <c r="C57" s="37"/>
      <c r="D57" s="37"/>
      <c r="E57" s="6">
        <v>2.62</v>
      </c>
      <c r="F57" s="38"/>
      <c r="H57" s="36"/>
      <c r="I57" s="37"/>
      <c r="J57" s="37"/>
      <c r="K57" s="6">
        <v>2.63</v>
      </c>
      <c r="L57" s="38"/>
      <c r="AR57" s="36"/>
      <c r="AS57" s="37"/>
      <c r="AT57" s="37"/>
      <c r="AU57" s="7">
        <v>15.09</v>
      </c>
      <c r="AV57" s="38"/>
      <c r="AW57" s="22"/>
      <c r="AX57" s="36"/>
      <c r="AY57" s="37"/>
      <c r="AZ57" s="37"/>
      <c r="BA57" s="7">
        <v>15.15</v>
      </c>
      <c r="BB57" s="38"/>
      <c r="BC57" s="22"/>
    </row>
    <row r="58" spans="2:55" ht="14.4" customHeight="1" x14ac:dyDescent="0.3">
      <c r="B58" s="36"/>
      <c r="C58" s="37"/>
      <c r="D58" s="37"/>
      <c r="E58" s="6">
        <v>2.72</v>
      </c>
      <c r="F58" s="38"/>
      <c r="H58" s="36"/>
      <c r="I58" s="37"/>
      <c r="J58" s="37"/>
      <c r="K58" s="6">
        <v>2.67</v>
      </c>
      <c r="L58" s="38"/>
      <c r="AR58" s="36"/>
      <c r="AS58" s="37"/>
      <c r="AT58" s="37">
        <f t="shared" ref="AT58" si="62">AVERAGE(AU58:AU59)</f>
        <v>15.065000000000001</v>
      </c>
      <c r="AU58" s="6">
        <v>15.06</v>
      </c>
      <c r="AV58" s="38">
        <v>5</v>
      </c>
      <c r="AW58" s="22"/>
      <c r="AX58" s="36"/>
      <c r="AY58" s="37"/>
      <c r="AZ58" s="37">
        <f t="shared" ref="AZ58" si="63">AVERAGE(BA58:BA59)</f>
        <v>15.16</v>
      </c>
      <c r="BA58" s="6">
        <v>15.14</v>
      </c>
      <c r="BB58" s="38">
        <v>5</v>
      </c>
      <c r="BC58" s="22"/>
    </row>
    <row r="59" spans="2:55" ht="14.4" customHeight="1" x14ac:dyDescent="0.3">
      <c r="B59" s="36"/>
      <c r="C59" s="37"/>
      <c r="D59" s="37">
        <f>AVERAGE(E59:E61)</f>
        <v>2.64</v>
      </c>
      <c r="E59" s="7">
        <v>2.64</v>
      </c>
      <c r="F59" s="38">
        <v>2</v>
      </c>
      <c r="H59" s="36"/>
      <c r="I59" s="37"/>
      <c r="J59" s="37">
        <f>AVERAGE(K59:K61)</f>
        <v>2.6799999999999997</v>
      </c>
      <c r="K59" s="7">
        <v>2.65</v>
      </c>
      <c r="L59" s="38">
        <v>4</v>
      </c>
      <c r="AR59" s="36"/>
      <c r="AS59" s="37"/>
      <c r="AT59" s="37"/>
      <c r="AU59" s="6">
        <v>15.07</v>
      </c>
      <c r="AV59" s="38"/>
      <c r="AW59" s="22"/>
      <c r="AX59" s="36"/>
      <c r="AY59" s="37"/>
      <c r="AZ59" s="37"/>
      <c r="BA59" s="6">
        <v>15.18</v>
      </c>
      <c r="BB59" s="38"/>
      <c r="BC59" s="22"/>
    </row>
    <row r="60" spans="2:55" ht="14.4" customHeight="1" x14ac:dyDescent="0.3">
      <c r="B60" s="36"/>
      <c r="C60" s="37"/>
      <c r="D60" s="37"/>
      <c r="E60" s="7">
        <v>2.63</v>
      </c>
      <c r="F60" s="38"/>
      <c r="H60" s="36"/>
      <c r="I60" s="37"/>
      <c r="J60" s="37"/>
      <c r="K60" s="7">
        <v>2.68</v>
      </c>
      <c r="L60" s="38"/>
      <c r="AR60" s="36"/>
      <c r="AS60" s="37"/>
      <c r="AT60" s="37">
        <f t="shared" ref="AT60" si="64">AVERAGE(AU60:AU61)</f>
        <v>15.02</v>
      </c>
      <c r="AU60" s="7">
        <v>15.03</v>
      </c>
      <c r="AV60" s="38">
        <v>6</v>
      </c>
      <c r="AW60" s="22"/>
      <c r="AX60" s="36"/>
      <c r="AY60" s="37"/>
      <c r="AZ60" s="37">
        <f t="shared" ref="AZ60" si="65">AVERAGE(BA60:BA61)</f>
        <v>15.164999999999999</v>
      </c>
      <c r="BA60" s="7">
        <v>15.18</v>
      </c>
      <c r="BB60" s="38">
        <v>6</v>
      </c>
      <c r="BC60" s="22"/>
    </row>
    <row r="61" spans="2:55" ht="14.4" customHeight="1" x14ac:dyDescent="0.3">
      <c r="B61" s="36"/>
      <c r="C61" s="37"/>
      <c r="D61" s="37"/>
      <c r="E61" s="7">
        <v>2.65</v>
      </c>
      <c r="F61" s="38"/>
      <c r="H61" s="36"/>
      <c r="I61" s="37"/>
      <c r="J61" s="37"/>
      <c r="K61" s="7">
        <v>2.71</v>
      </c>
      <c r="L61" s="38"/>
      <c r="AR61" s="36"/>
      <c r="AS61" s="37"/>
      <c r="AT61" s="37"/>
      <c r="AU61" s="7">
        <v>15.01</v>
      </c>
      <c r="AV61" s="38"/>
      <c r="AW61" s="22"/>
      <c r="AX61" s="36"/>
      <c r="AY61" s="37"/>
      <c r="AZ61" s="37"/>
      <c r="BA61" s="7">
        <v>15.15</v>
      </c>
      <c r="BB61" s="38"/>
      <c r="BC61" s="22"/>
    </row>
    <row r="62" spans="2:55" ht="14.4" customHeight="1" x14ac:dyDescent="0.3">
      <c r="B62" s="36"/>
      <c r="C62" s="37"/>
      <c r="D62" s="37">
        <f>AVERAGE(E62:E64)</f>
        <v>2.6366666666666667</v>
      </c>
      <c r="E62" s="6">
        <v>2.64</v>
      </c>
      <c r="F62" s="38">
        <v>3</v>
      </c>
      <c r="H62" s="36"/>
      <c r="I62" s="37"/>
      <c r="J62" s="37">
        <f>AVERAGE(K62:K64)</f>
        <v>2.6933333333333334</v>
      </c>
      <c r="K62" s="6">
        <v>2.68</v>
      </c>
      <c r="L62" s="38">
        <v>5</v>
      </c>
      <c r="AR62" s="36">
        <v>6</v>
      </c>
      <c r="AS62" s="37">
        <f t="shared" ref="AS62" si="66">AVERAGE(AU62:AU73)</f>
        <v>15.11</v>
      </c>
      <c r="AT62" s="37">
        <f t="shared" ref="AT62" si="67">AVERAGE(AU62:AU63)</f>
        <v>15.004999999999999</v>
      </c>
      <c r="AU62" s="6">
        <v>14.91</v>
      </c>
      <c r="AV62" s="38">
        <v>1</v>
      </c>
      <c r="AW62" s="22"/>
      <c r="AX62" s="36">
        <v>6</v>
      </c>
      <c r="AY62" s="37">
        <f t="shared" ref="AY62" si="68">AVERAGE(BA62:BA73)</f>
        <v>15.125</v>
      </c>
      <c r="AZ62" s="37">
        <f t="shared" ref="AZ62" si="69">AVERAGE(BA62:BA63)</f>
        <v>15.059999999999999</v>
      </c>
      <c r="BA62" s="6">
        <v>15.03</v>
      </c>
      <c r="BB62" s="38">
        <v>1</v>
      </c>
      <c r="BC62" s="22"/>
    </row>
    <row r="63" spans="2:55" ht="14.4" customHeight="1" x14ac:dyDescent="0.3">
      <c r="B63" s="36"/>
      <c r="C63" s="37"/>
      <c r="D63" s="37"/>
      <c r="E63" s="6">
        <v>2.61</v>
      </c>
      <c r="F63" s="38"/>
      <c r="H63" s="36"/>
      <c r="I63" s="37"/>
      <c r="J63" s="37"/>
      <c r="K63" s="6">
        <v>2.66</v>
      </c>
      <c r="L63" s="38"/>
      <c r="AR63" s="36"/>
      <c r="AS63" s="37"/>
      <c r="AT63" s="37"/>
      <c r="AU63" s="6">
        <v>15.1</v>
      </c>
      <c r="AV63" s="38"/>
      <c r="AW63" s="22"/>
      <c r="AX63" s="36"/>
      <c r="AY63" s="37"/>
      <c r="AZ63" s="37"/>
      <c r="BA63" s="6">
        <v>15.09</v>
      </c>
      <c r="BB63" s="38"/>
      <c r="BC63" s="22"/>
    </row>
    <row r="64" spans="2:55" ht="14.4" customHeight="1" x14ac:dyDescent="0.3">
      <c r="B64" s="36"/>
      <c r="C64" s="37"/>
      <c r="D64" s="37"/>
      <c r="E64" s="6">
        <v>2.66</v>
      </c>
      <c r="F64" s="38"/>
      <c r="H64" s="36"/>
      <c r="I64" s="37"/>
      <c r="J64" s="37"/>
      <c r="K64" s="6">
        <v>2.74</v>
      </c>
      <c r="L64" s="38"/>
      <c r="AR64" s="36"/>
      <c r="AS64" s="37"/>
      <c r="AT64" s="37">
        <f t="shared" ref="AT64" si="70">AVERAGE(AU64:AU65)</f>
        <v>15.105</v>
      </c>
      <c r="AU64" s="7">
        <v>15.11</v>
      </c>
      <c r="AV64" s="38">
        <v>2</v>
      </c>
      <c r="AW64" s="22"/>
      <c r="AX64" s="36"/>
      <c r="AY64" s="37"/>
      <c r="AZ64" s="37">
        <f t="shared" ref="AZ64" si="71">AVERAGE(BA64:BA65)</f>
        <v>15.04</v>
      </c>
      <c r="BA64" s="7">
        <v>15</v>
      </c>
      <c r="BB64" s="38">
        <v>2</v>
      </c>
      <c r="BC64" s="22"/>
    </row>
    <row r="65" spans="2:55" ht="14.4" customHeight="1" x14ac:dyDescent="0.3">
      <c r="B65" s="36"/>
      <c r="C65" s="37"/>
      <c r="D65" s="37">
        <f>AVERAGE(E65:E67)</f>
        <v>2.6166666666666667</v>
      </c>
      <c r="E65" s="7">
        <v>2.62</v>
      </c>
      <c r="F65" s="38">
        <v>4</v>
      </c>
      <c r="H65" s="36"/>
      <c r="I65" s="37"/>
      <c r="J65" s="37">
        <f>AVERAGE(K65:K67)</f>
        <v>2.6666666666666665</v>
      </c>
      <c r="K65" s="7">
        <v>2.72</v>
      </c>
      <c r="L65" s="38">
        <v>6</v>
      </c>
      <c r="AR65" s="36"/>
      <c r="AS65" s="37"/>
      <c r="AT65" s="37"/>
      <c r="AU65" s="7">
        <v>15.1</v>
      </c>
      <c r="AV65" s="38"/>
      <c r="AW65" s="22"/>
      <c r="AX65" s="36"/>
      <c r="AY65" s="37"/>
      <c r="AZ65" s="37"/>
      <c r="BA65" s="7">
        <v>15.08</v>
      </c>
      <c r="BB65" s="38"/>
      <c r="BC65" s="22"/>
    </row>
    <row r="66" spans="2:55" ht="14.4" customHeight="1" x14ac:dyDescent="0.3">
      <c r="B66" s="36"/>
      <c r="C66" s="37"/>
      <c r="D66" s="37"/>
      <c r="E66" s="7">
        <v>2.6</v>
      </c>
      <c r="F66" s="38"/>
      <c r="H66" s="36"/>
      <c r="I66" s="37"/>
      <c r="J66" s="37"/>
      <c r="K66" s="7">
        <v>2.66</v>
      </c>
      <c r="L66" s="38"/>
      <c r="AR66" s="36"/>
      <c r="AS66" s="37"/>
      <c r="AT66" s="37">
        <f t="shared" ref="AT66" si="72">AVERAGE(AU66:AU67)</f>
        <v>15.239999999999998</v>
      </c>
      <c r="AU66" s="6">
        <v>15.2</v>
      </c>
      <c r="AV66" s="38">
        <v>3</v>
      </c>
      <c r="AW66" s="22"/>
      <c r="AX66" s="36"/>
      <c r="AY66" s="37"/>
      <c r="AZ66" s="37">
        <f t="shared" ref="AZ66" si="73">AVERAGE(BA66:BA67)</f>
        <v>15.205</v>
      </c>
      <c r="BA66" s="6">
        <v>15.27</v>
      </c>
      <c r="BB66" s="38">
        <v>3</v>
      </c>
      <c r="BC66" s="22"/>
    </row>
    <row r="67" spans="2:55" ht="14.4" customHeight="1" x14ac:dyDescent="0.3">
      <c r="B67" s="36"/>
      <c r="C67" s="37"/>
      <c r="D67" s="37"/>
      <c r="E67" s="7">
        <v>2.63</v>
      </c>
      <c r="F67" s="38"/>
      <c r="H67" s="36"/>
      <c r="I67" s="37"/>
      <c r="J67" s="37"/>
      <c r="K67" s="7">
        <v>2.62</v>
      </c>
      <c r="L67" s="38"/>
      <c r="M67" s="12" t="s">
        <v>25</v>
      </c>
      <c r="N67" s="12" t="s">
        <v>26</v>
      </c>
      <c r="AR67" s="36"/>
      <c r="AS67" s="37"/>
      <c r="AT67" s="37"/>
      <c r="AU67" s="6">
        <v>15.28</v>
      </c>
      <c r="AV67" s="38"/>
      <c r="AW67" s="22"/>
      <c r="AX67" s="36"/>
      <c r="AY67" s="37"/>
      <c r="AZ67" s="37"/>
      <c r="BA67" s="6">
        <v>15.14</v>
      </c>
      <c r="BB67" s="38"/>
      <c r="BC67" s="22"/>
    </row>
    <row r="68" spans="2:55" ht="14.4" customHeight="1" x14ac:dyDescent="0.3">
      <c r="B68" s="36"/>
      <c r="C68" s="37"/>
      <c r="D68" s="37">
        <f>AVERAGE(E68:E70)</f>
        <v>2.61</v>
      </c>
      <c r="E68" s="6">
        <v>2.62</v>
      </c>
      <c r="F68" s="38">
        <v>5</v>
      </c>
      <c r="H68" s="36"/>
      <c r="I68" s="37"/>
      <c r="J68" s="37">
        <f>AVERAGE(K68:K70)</f>
        <v>2.5299999999999998</v>
      </c>
      <c r="K68" s="6">
        <v>2.54</v>
      </c>
      <c r="L68" s="38">
        <v>7</v>
      </c>
      <c r="M68" s="40">
        <v>46.79</v>
      </c>
      <c r="N68" s="39">
        <v>9.4700000000000006</v>
      </c>
      <c r="AR68" s="36"/>
      <c r="AS68" s="37"/>
      <c r="AT68" s="37">
        <f t="shared" ref="AT68" si="74">AVERAGE(AU68:AU69)</f>
        <v>15.120000000000001</v>
      </c>
      <c r="AU68" s="7">
        <v>15.18</v>
      </c>
      <c r="AV68" s="38">
        <v>4</v>
      </c>
      <c r="AW68" s="22"/>
      <c r="AX68" s="36"/>
      <c r="AY68" s="37"/>
      <c r="AZ68" s="37">
        <f t="shared" ref="AZ68" si="75">AVERAGE(BA68:BA69)</f>
        <v>15.155000000000001</v>
      </c>
      <c r="BA68" s="7">
        <v>15.15</v>
      </c>
      <c r="BB68" s="38">
        <v>4</v>
      </c>
      <c r="BC68" s="22"/>
    </row>
    <row r="69" spans="2:55" ht="14.4" customHeight="1" x14ac:dyDescent="0.3">
      <c r="B69" s="36"/>
      <c r="C69" s="37"/>
      <c r="D69" s="37"/>
      <c r="E69" s="6">
        <v>2.58</v>
      </c>
      <c r="F69" s="38"/>
      <c r="H69" s="36"/>
      <c r="I69" s="37"/>
      <c r="J69" s="37"/>
      <c r="K69" s="6">
        <v>2.54</v>
      </c>
      <c r="L69" s="38"/>
      <c r="M69" s="40"/>
      <c r="N69" s="39"/>
      <c r="AR69" s="36"/>
      <c r="AS69" s="37"/>
      <c r="AT69" s="37"/>
      <c r="AU69" s="7">
        <v>15.06</v>
      </c>
      <c r="AV69" s="38"/>
      <c r="AW69" s="22"/>
      <c r="AX69" s="36"/>
      <c r="AY69" s="37"/>
      <c r="AZ69" s="37"/>
      <c r="BA69" s="7">
        <v>15.16</v>
      </c>
      <c r="BB69" s="38"/>
      <c r="BC69" s="22"/>
    </row>
    <row r="70" spans="2:55" ht="14.4" customHeight="1" x14ac:dyDescent="0.3">
      <c r="B70" s="36"/>
      <c r="C70" s="37"/>
      <c r="D70" s="37"/>
      <c r="E70" s="6">
        <v>2.63</v>
      </c>
      <c r="F70" s="38"/>
      <c r="H70" s="36"/>
      <c r="I70" s="37"/>
      <c r="J70" s="37"/>
      <c r="K70" s="6">
        <v>2.5099999999999998</v>
      </c>
      <c r="L70" s="38"/>
      <c r="M70" s="40"/>
      <c r="N70" s="39"/>
      <c r="AR70" s="36"/>
      <c r="AS70" s="37"/>
      <c r="AT70" s="37">
        <f t="shared" ref="AT70" si="76">AVERAGE(AU70:AU71)</f>
        <v>15.09</v>
      </c>
      <c r="AU70" s="6">
        <v>15.13</v>
      </c>
      <c r="AV70" s="38">
        <v>5</v>
      </c>
      <c r="AW70" s="22"/>
      <c r="AX70" s="36"/>
      <c r="AY70" s="37"/>
      <c r="AZ70" s="37">
        <f t="shared" ref="AZ70" si="77">AVERAGE(BA70:BA71)</f>
        <v>15.17</v>
      </c>
      <c r="BA70" s="6">
        <v>15.18</v>
      </c>
      <c r="BB70" s="38">
        <v>5</v>
      </c>
      <c r="BC70" s="22"/>
    </row>
    <row r="71" spans="2:55" ht="14.4" customHeight="1" x14ac:dyDescent="0.3">
      <c r="B71" s="36"/>
      <c r="C71" s="37"/>
      <c r="D71" s="37">
        <f>AVERAGE(E71:E73)</f>
        <v>2.66</v>
      </c>
      <c r="E71" s="7">
        <v>2.69</v>
      </c>
      <c r="F71" s="38">
        <v>6</v>
      </c>
      <c r="H71" s="36"/>
      <c r="I71" s="37"/>
      <c r="J71" s="37">
        <f>AVERAGE(K71:K73)</f>
        <v>2.5399999999999996</v>
      </c>
      <c r="K71" s="7">
        <v>2.5499999999999998</v>
      </c>
      <c r="L71" s="38">
        <v>8</v>
      </c>
      <c r="M71" s="41">
        <v>47.02</v>
      </c>
      <c r="N71" s="39"/>
      <c r="AR71" s="36"/>
      <c r="AS71" s="37"/>
      <c r="AT71" s="37"/>
      <c r="AU71" s="6">
        <v>15.05</v>
      </c>
      <c r="AV71" s="38"/>
      <c r="AW71" s="22"/>
      <c r="AX71" s="36"/>
      <c r="AY71" s="37"/>
      <c r="AZ71" s="37"/>
      <c r="BA71" s="6">
        <v>15.16</v>
      </c>
      <c r="BB71" s="38"/>
      <c r="BC71" s="22"/>
    </row>
    <row r="72" spans="2:55" ht="14.4" customHeight="1" x14ac:dyDescent="0.3">
      <c r="B72" s="36"/>
      <c r="C72" s="37"/>
      <c r="D72" s="37"/>
      <c r="E72" s="7">
        <v>2.63</v>
      </c>
      <c r="F72" s="38"/>
      <c r="H72" s="36"/>
      <c r="I72" s="37"/>
      <c r="J72" s="37"/>
      <c r="K72" s="7">
        <v>2.5499999999999998</v>
      </c>
      <c r="L72" s="38"/>
      <c r="M72" s="41"/>
      <c r="N72" s="39"/>
      <c r="AR72" s="36"/>
      <c r="AS72" s="37"/>
      <c r="AT72" s="37">
        <f t="shared" ref="AT72" si="78">AVERAGE(AU72:AU73)</f>
        <v>15.1</v>
      </c>
      <c r="AU72" s="7">
        <v>15.1</v>
      </c>
      <c r="AV72" s="38">
        <v>6</v>
      </c>
      <c r="AW72" s="22"/>
      <c r="AX72" s="36"/>
      <c r="AY72" s="37"/>
      <c r="AZ72" s="37">
        <f t="shared" ref="AZ72" si="79">AVERAGE(BA72:BA73)</f>
        <v>15.12</v>
      </c>
      <c r="BA72" s="7">
        <v>15.12</v>
      </c>
      <c r="BB72" s="38">
        <v>6</v>
      </c>
      <c r="BC72" s="22"/>
    </row>
    <row r="73" spans="2:55" ht="14.4" customHeight="1" x14ac:dyDescent="0.3">
      <c r="B73" s="36"/>
      <c r="C73" s="37"/>
      <c r="D73" s="37"/>
      <c r="E73" s="7">
        <v>2.66</v>
      </c>
      <c r="F73" s="38"/>
      <c r="H73" s="36"/>
      <c r="I73" s="37"/>
      <c r="J73" s="37"/>
      <c r="K73" s="7">
        <v>2.52</v>
      </c>
      <c r="L73" s="38"/>
      <c r="M73" s="41"/>
      <c r="N73" s="39"/>
      <c r="AR73" s="36"/>
      <c r="AS73" s="37"/>
      <c r="AT73" s="37"/>
      <c r="AU73" s="7">
        <v>15.1</v>
      </c>
      <c r="AV73" s="38"/>
      <c r="AW73" s="22"/>
      <c r="AX73" s="36"/>
      <c r="AY73" s="37"/>
      <c r="AZ73" s="37"/>
      <c r="BA73" s="7">
        <v>15.12</v>
      </c>
      <c r="BB73" s="38"/>
      <c r="BC73" s="22"/>
    </row>
    <row r="74" spans="2:55" ht="14.7" customHeight="1" x14ac:dyDescent="0.3">
      <c r="B74" s="36">
        <v>5</v>
      </c>
      <c r="C74" s="37">
        <f>AVERAGE(E74:E91)</f>
        <v>2.6366666666666667</v>
      </c>
      <c r="D74" s="37">
        <f>AVERAGE(E74:E76)</f>
        <v>2.6766666666666672</v>
      </c>
      <c r="E74" s="6">
        <v>2.69</v>
      </c>
      <c r="F74" s="38">
        <v>1</v>
      </c>
      <c r="H74" s="36">
        <v>4</v>
      </c>
      <c r="I74" s="37">
        <f>AVERAGE(K74:K97)</f>
        <v>2.6158333333333332</v>
      </c>
      <c r="J74" s="37">
        <f>AVERAGE(K74:K76)</f>
        <v>2.6333333333333333</v>
      </c>
      <c r="K74" s="6">
        <v>2.64</v>
      </c>
      <c r="L74" s="38">
        <v>1</v>
      </c>
      <c r="AX74" s="36">
        <v>7</v>
      </c>
      <c r="AY74" s="37">
        <f t="shared" ref="AY74" si="80">AVERAGE(BA74:BA85)</f>
        <v>15.163333333333332</v>
      </c>
      <c r="AZ74" s="37">
        <f t="shared" ref="AZ74" si="81">AVERAGE(BA74:BA75)</f>
        <v>15.08</v>
      </c>
      <c r="BA74" s="6">
        <v>15.11</v>
      </c>
      <c r="BB74" s="38">
        <v>1</v>
      </c>
    </row>
    <row r="75" spans="2:55" ht="14.7" customHeight="1" x14ac:dyDescent="0.3">
      <c r="B75" s="36"/>
      <c r="C75" s="37"/>
      <c r="D75" s="37"/>
      <c r="E75" s="6">
        <v>2.63</v>
      </c>
      <c r="F75" s="38"/>
      <c r="H75" s="36"/>
      <c r="I75" s="37"/>
      <c r="J75" s="37"/>
      <c r="K75" s="6">
        <v>2.6</v>
      </c>
      <c r="L75" s="38"/>
      <c r="AX75" s="36"/>
      <c r="AY75" s="37"/>
      <c r="AZ75" s="37"/>
      <c r="BA75" s="6">
        <v>15.05</v>
      </c>
      <c r="BB75" s="38"/>
    </row>
    <row r="76" spans="2:55" ht="14.7" customHeight="1" x14ac:dyDescent="0.3">
      <c r="B76" s="36"/>
      <c r="C76" s="37"/>
      <c r="D76" s="37"/>
      <c r="E76" s="6">
        <v>2.71</v>
      </c>
      <c r="F76" s="38"/>
      <c r="H76" s="36"/>
      <c r="I76" s="37"/>
      <c r="J76" s="37"/>
      <c r="K76" s="6">
        <v>2.66</v>
      </c>
      <c r="L76" s="38"/>
      <c r="AX76" s="36"/>
      <c r="AY76" s="37"/>
      <c r="AZ76" s="37">
        <f t="shared" ref="AZ76" si="82">AVERAGE(BA76:BA77)</f>
        <v>15.079999999999998</v>
      </c>
      <c r="BA76" s="7">
        <v>15.04</v>
      </c>
      <c r="BB76" s="38">
        <v>2</v>
      </c>
    </row>
    <row r="77" spans="2:55" ht="14.7" customHeight="1" x14ac:dyDescent="0.3">
      <c r="B77" s="36"/>
      <c r="C77" s="37"/>
      <c r="D77" s="37">
        <f>AVERAGE(E77:E79)</f>
        <v>2.6599999999999997</v>
      </c>
      <c r="E77" s="7">
        <v>2.66</v>
      </c>
      <c r="F77" s="38">
        <v>2</v>
      </c>
      <c r="H77" s="36"/>
      <c r="I77" s="37"/>
      <c r="J77" s="37">
        <f>AVERAGE(K77:K79)</f>
        <v>2.62</v>
      </c>
      <c r="K77" s="7">
        <v>2.62</v>
      </c>
      <c r="L77" s="38">
        <v>2</v>
      </c>
      <c r="AX77" s="36"/>
      <c r="AY77" s="37"/>
      <c r="AZ77" s="37"/>
      <c r="BA77" s="7">
        <v>15.12</v>
      </c>
      <c r="BB77" s="38"/>
    </row>
    <row r="78" spans="2:55" ht="14.7" customHeight="1" x14ac:dyDescent="0.3">
      <c r="B78" s="36"/>
      <c r="C78" s="37"/>
      <c r="D78" s="37"/>
      <c r="E78" s="7">
        <v>2.61</v>
      </c>
      <c r="F78" s="38"/>
      <c r="H78" s="36"/>
      <c r="I78" s="37"/>
      <c r="J78" s="37"/>
      <c r="K78" s="7">
        <v>2.61</v>
      </c>
      <c r="L78" s="38"/>
      <c r="AX78" s="36"/>
      <c r="AY78" s="37"/>
      <c r="AZ78" s="37">
        <f t="shared" ref="AZ78" si="83">AVERAGE(BA78:BA79)</f>
        <v>15.215</v>
      </c>
      <c r="BA78" s="6">
        <v>15.28</v>
      </c>
      <c r="BB78" s="38">
        <v>3</v>
      </c>
    </row>
    <row r="79" spans="2:55" ht="14.7" customHeight="1" x14ac:dyDescent="0.3">
      <c r="B79" s="36"/>
      <c r="C79" s="37"/>
      <c r="D79" s="37"/>
      <c r="E79" s="7">
        <v>2.71</v>
      </c>
      <c r="F79" s="38"/>
      <c r="H79" s="36"/>
      <c r="I79" s="37"/>
      <c r="J79" s="37"/>
      <c r="K79" s="7">
        <v>2.63</v>
      </c>
      <c r="L79" s="38"/>
      <c r="AS79" s="26">
        <f>AVERAGE(AS2:AS74)</f>
        <v>15.134027777777776</v>
      </c>
      <c r="AX79" s="36"/>
      <c r="AY79" s="37"/>
      <c r="AZ79" s="37"/>
      <c r="BA79" s="6">
        <v>15.15</v>
      </c>
      <c r="BB79" s="38"/>
    </row>
    <row r="80" spans="2:55" ht="14.7" customHeight="1" x14ac:dyDescent="0.3">
      <c r="B80" s="36"/>
      <c r="C80" s="37"/>
      <c r="D80" s="37">
        <f>AVERAGE(E80:E82)</f>
        <v>2.6433333333333331</v>
      </c>
      <c r="E80" s="6">
        <v>2.65</v>
      </c>
      <c r="F80" s="38">
        <v>3</v>
      </c>
      <c r="H80" s="36"/>
      <c r="I80" s="37"/>
      <c r="J80" s="37">
        <f>AVERAGE(K80:K82)</f>
        <v>2.6233333333333335</v>
      </c>
      <c r="K80" s="6">
        <v>2.62</v>
      </c>
      <c r="L80" s="38">
        <v>3</v>
      </c>
      <c r="AX80" s="36"/>
      <c r="AY80" s="37"/>
      <c r="AZ80" s="37">
        <f t="shared" ref="AZ80" si="84">AVERAGE(BA80:BA81)</f>
        <v>15.185</v>
      </c>
      <c r="BA80" s="7">
        <v>15.13</v>
      </c>
      <c r="BB80" s="38">
        <v>4</v>
      </c>
    </row>
    <row r="81" spans="2:54" ht="14.7" customHeight="1" x14ac:dyDescent="0.3">
      <c r="B81" s="36"/>
      <c r="C81" s="37"/>
      <c r="D81" s="37"/>
      <c r="E81" s="6">
        <v>2.64</v>
      </c>
      <c r="F81" s="38"/>
      <c r="H81" s="36"/>
      <c r="I81" s="37"/>
      <c r="J81" s="37"/>
      <c r="K81" s="6">
        <v>2.59</v>
      </c>
      <c r="L81" s="38"/>
      <c r="AX81" s="36"/>
      <c r="AY81" s="37"/>
      <c r="AZ81" s="37"/>
      <c r="BA81" s="7">
        <v>15.24</v>
      </c>
      <c r="BB81" s="38"/>
    </row>
    <row r="82" spans="2:54" ht="14.7" customHeight="1" x14ac:dyDescent="0.3">
      <c r="B82" s="36"/>
      <c r="C82" s="37"/>
      <c r="D82" s="37"/>
      <c r="E82" s="6">
        <v>2.64</v>
      </c>
      <c r="F82" s="38"/>
      <c r="H82" s="36"/>
      <c r="I82" s="37"/>
      <c r="J82" s="37"/>
      <c r="K82" s="6">
        <v>2.66</v>
      </c>
      <c r="L82" s="38"/>
      <c r="AX82" s="36"/>
      <c r="AY82" s="37"/>
      <c r="AZ82" s="37">
        <f t="shared" ref="AZ82" si="85">AVERAGE(BA82:BA83)</f>
        <v>15.27</v>
      </c>
      <c r="BA82" s="6">
        <v>15.29</v>
      </c>
      <c r="BB82" s="38">
        <v>5</v>
      </c>
    </row>
    <row r="83" spans="2:54" ht="14.7" customHeight="1" x14ac:dyDescent="0.3">
      <c r="B83" s="36"/>
      <c r="C83" s="37"/>
      <c r="D83" s="37">
        <f>AVERAGE(E83:E85)</f>
        <v>2.6233333333333335</v>
      </c>
      <c r="E83" s="7">
        <v>2.62</v>
      </c>
      <c r="F83" s="38">
        <v>4</v>
      </c>
      <c r="H83" s="36"/>
      <c r="I83" s="37"/>
      <c r="J83" s="37">
        <f>AVERAGE(K83:K85)</f>
        <v>2.6833333333333336</v>
      </c>
      <c r="K83" s="7">
        <v>2.66</v>
      </c>
      <c r="L83" s="38">
        <v>4</v>
      </c>
      <c r="AX83" s="36"/>
      <c r="AY83" s="37"/>
      <c r="AZ83" s="37"/>
      <c r="BA83" s="6">
        <v>15.25</v>
      </c>
      <c r="BB83" s="38"/>
    </row>
    <row r="84" spans="2:54" ht="14.7" customHeight="1" x14ac:dyDescent="0.3">
      <c r="B84" s="36"/>
      <c r="C84" s="37"/>
      <c r="D84" s="37"/>
      <c r="E84" s="7">
        <v>2.6</v>
      </c>
      <c r="F84" s="38"/>
      <c r="H84" s="36"/>
      <c r="I84" s="37"/>
      <c r="J84" s="37"/>
      <c r="K84" s="7">
        <v>2.67</v>
      </c>
      <c r="L84" s="38"/>
      <c r="AX84" s="36"/>
      <c r="AY84" s="37"/>
      <c r="AZ84" s="37">
        <f t="shared" ref="AZ84" si="86">AVERAGE(BA84:BA85)</f>
        <v>15.15</v>
      </c>
      <c r="BA84" s="7">
        <v>15.17</v>
      </c>
      <c r="BB84" s="38">
        <v>6</v>
      </c>
    </row>
    <row r="85" spans="2:54" ht="14.7" customHeight="1" x14ac:dyDescent="0.3">
      <c r="B85" s="36"/>
      <c r="C85" s="37"/>
      <c r="D85" s="37"/>
      <c r="E85" s="7">
        <v>2.65</v>
      </c>
      <c r="F85" s="38"/>
      <c r="H85" s="36"/>
      <c r="I85" s="37"/>
      <c r="J85" s="37"/>
      <c r="K85" s="7">
        <v>2.72</v>
      </c>
      <c r="L85" s="38"/>
      <c r="AX85" s="36"/>
      <c r="AY85" s="37"/>
      <c r="AZ85" s="37"/>
      <c r="BA85" s="7">
        <v>15.13</v>
      </c>
      <c r="BB85" s="38"/>
    </row>
    <row r="86" spans="2:54" ht="14.7" customHeight="1" x14ac:dyDescent="0.3">
      <c r="B86" s="36"/>
      <c r="C86" s="37"/>
      <c r="D86" s="37">
        <f>AVERAGE(E86:E88)</f>
        <v>2.6</v>
      </c>
      <c r="E86" s="6">
        <v>2.59</v>
      </c>
      <c r="F86" s="38">
        <v>5</v>
      </c>
      <c r="H86" s="36"/>
      <c r="I86" s="37"/>
      <c r="J86" s="37">
        <f>AVERAGE(K86:K88)</f>
        <v>2.69</v>
      </c>
      <c r="K86" s="6">
        <v>2.7</v>
      </c>
      <c r="L86" s="38">
        <v>5</v>
      </c>
      <c r="AX86" s="36">
        <v>8</v>
      </c>
      <c r="AY86" s="37">
        <f t="shared" ref="AY86" si="87">AVERAGE(BA86:BA97)</f>
        <v>15.172499999999998</v>
      </c>
      <c r="AZ86" s="37">
        <f t="shared" ref="AZ86" si="88">AVERAGE(BA86:BA87)</f>
        <v>15.114999999999998</v>
      </c>
      <c r="BA86" s="6">
        <v>15.12</v>
      </c>
      <c r="BB86" s="38">
        <v>1</v>
      </c>
    </row>
    <row r="87" spans="2:54" ht="14.7" customHeight="1" x14ac:dyDescent="0.3">
      <c r="B87" s="36"/>
      <c r="C87" s="37"/>
      <c r="D87" s="37"/>
      <c r="E87" s="6">
        <v>2.59</v>
      </c>
      <c r="F87" s="38"/>
      <c r="H87" s="36"/>
      <c r="I87" s="37"/>
      <c r="J87" s="37"/>
      <c r="K87" s="6">
        <v>2.65</v>
      </c>
      <c r="L87" s="38"/>
      <c r="AX87" s="36"/>
      <c r="AY87" s="37"/>
      <c r="AZ87" s="37"/>
      <c r="BA87" s="6">
        <v>15.11</v>
      </c>
      <c r="BB87" s="38"/>
    </row>
    <row r="88" spans="2:54" ht="14.7" customHeight="1" x14ac:dyDescent="0.3">
      <c r="B88" s="36"/>
      <c r="C88" s="37"/>
      <c r="D88" s="37"/>
      <c r="E88" s="6">
        <v>2.62</v>
      </c>
      <c r="F88" s="38"/>
      <c r="H88" s="36"/>
      <c r="I88" s="37"/>
      <c r="J88" s="37"/>
      <c r="K88" s="6">
        <v>2.72</v>
      </c>
      <c r="L88" s="38"/>
      <c r="AX88" s="36"/>
      <c r="AY88" s="37"/>
      <c r="AZ88" s="37">
        <f t="shared" ref="AZ88" si="89">AVERAGE(BA88:BA89)</f>
        <v>15.145</v>
      </c>
      <c r="BA88" s="7">
        <v>15.13</v>
      </c>
      <c r="BB88" s="38">
        <v>2</v>
      </c>
    </row>
    <row r="89" spans="2:54" ht="14.7" customHeight="1" x14ac:dyDescent="0.3">
      <c r="B89" s="36"/>
      <c r="C89" s="37"/>
      <c r="D89" s="37">
        <f>AVERAGE(E89:E91)</f>
        <v>2.6166666666666667</v>
      </c>
      <c r="E89" s="7">
        <v>2.61</v>
      </c>
      <c r="F89" s="38">
        <v>6</v>
      </c>
      <c r="H89" s="36"/>
      <c r="I89" s="37"/>
      <c r="J89" s="37">
        <f>AVERAGE(K89:K91)</f>
        <v>2.6633333333333336</v>
      </c>
      <c r="K89" s="7">
        <v>2.69</v>
      </c>
      <c r="L89" s="38">
        <v>6</v>
      </c>
      <c r="AX89" s="36"/>
      <c r="AY89" s="37"/>
      <c r="AZ89" s="37"/>
      <c r="BA89" s="7">
        <v>15.16</v>
      </c>
      <c r="BB89" s="38"/>
    </row>
    <row r="90" spans="2:54" ht="14.7" customHeight="1" x14ac:dyDescent="0.3">
      <c r="B90" s="36"/>
      <c r="C90" s="37"/>
      <c r="D90" s="37"/>
      <c r="E90" s="7">
        <v>2.59</v>
      </c>
      <c r="F90" s="38"/>
      <c r="H90" s="36"/>
      <c r="I90" s="37"/>
      <c r="J90" s="37"/>
      <c r="K90" s="7">
        <v>2.66</v>
      </c>
      <c r="L90" s="38"/>
      <c r="AX90" s="36"/>
      <c r="AY90" s="37"/>
      <c r="AZ90" s="37">
        <f t="shared" ref="AZ90" si="90">AVERAGE(BA90:BA91)</f>
        <v>15.18</v>
      </c>
      <c r="BA90" s="6">
        <v>15.18</v>
      </c>
      <c r="BB90" s="38">
        <v>3</v>
      </c>
    </row>
    <row r="91" spans="2:54" ht="14.7" customHeight="1" x14ac:dyDescent="0.3">
      <c r="B91" s="36"/>
      <c r="C91" s="37"/>
      <c r="D91" s="37"/>
      <c r="E91" s="7">
        <v>2.65</v>
      </c>
      <c r="F91" s="38"/>
      <c r="H91" s="36"/>
      <c r="I91" s="37"/>
      <c r="J91" s="37"/>
      <c r="K91" s="7">
        <v>2.64</v>
      </c>
      <c r="L91" s="38"/>
      <c r="M91" s="12" t="s">
        <v>25</v>
      </c>
      <c r="N91" s="12" t="s">
        <v>26</v>
      </c>
      <c r="AX91" s="36"/>
      <c r="AY91" s="37"/>
      <c r="AZ91" s="37"/>
      <c r="BA91" s="6">
        <v>15.18</v>
      </c>
      <c r="BB91" s="38"/>
    </row>
    <row r="92" spans="2:54" ht="14.7" customHeight="1" x14ac:dyDescent="0.3">
      <c r="B92" s="36">
        <v>6</v>
      </c>
      <c r="C92" s="37">
        <f>AVERAGE(E92:E109)</f>
        <v>2.6300000000000008</v>
      </c>
      <c r="D92" s="37">
        <f>AVERAGE(E92:E94)</f>
        <v>2.6566666666666667</v>
      </c>
      <c r="E92" s="6">
        <v>2.6</v>
      </c>
      <c r="F92" s="38">
        <v>1</v>
      </c>
      <c r="H92" s="36"/>
      <c r="I92" s="37"/>
      <c r="J92" s="37">
        <f>AVERAGE(K92:K94)</f>
        <v>2.5066666666666664</v>
      </c>
      <c r="K92" s="6">
        <v>2.52</v>
      </c>
      <c r="L92" s="38">
        <v>7</v>
      </c>
      <c r="M92" s="40">
        <v>47.08</v>
      </c>
      <c r="N92" s="39">
        <v>9.85</v>
      </c>
      <c r="AX92" s="36"/>
      <c r="AY92" s="37"/>
      <c r="AZ92" s="37">
        <f t="shared" ref="AZ92" si="91">AVERAGE(BA92:BA93)</f>
        <v>15.245000000000001</v>
      </c>
      <c r="BA92" s="7">
        <v>15.25</v>
      </c>
      <c r="BB92" s="38">
        <v>4</v>
      </c>
    </row>
    <row r="93" spans="2:54" ht="14.7" customHeight="1" x14ac:dyDescent="0.3">
      <c r="B93" s="36"/>
      <c r="C93" s="37"/>
      <c r="D93" s="37"/>
      <c r="E93" s="6">
        <v>2.61</v>
      </c>
      <c r="F93" s="38"/>
      <c r="H93" s="36"/>
      <c r="I93" s="37"/>
      <c r="J93" s="37"/>
      <c r="K93" s="6">
        <v>2.5299999999999998</v>
      </c>
      <c r="L93" s="38"/>
      <c r="M93" s="40"/>
      <c r="N93" s="39"/>
      <c r="AX93" s="36"/>
      <c r="AY93" s="37"/>
      <c r="AZ93" s="37"/>
      <c r="BA93" s="7">
        <v>15.24</v>
      </c>
      <c r="BB93" s="38"/>
    </row>
    <row r="94" spans="2:54" ht="14.7" customHeight="1" x14ac:dyDescent="0.3">
      <c r="B94" s="36"/>
      <c r="C94" s="37"/>
      <c r="D94" s="37"/>
      <c r="E94" s="6">
        <v>2.76</v>
      </c>
      <c r="F94" s="38"/>
      <c r="H94" s="36"/>
      <c r="I94" s="37"/>
      <c r="J94" s="37"/>
      <c r="K94" s="6">
        <v>2.4700000000000002</v>
      </c>
      <c r="L94" s="38"/>
      <c r="M94" s="40"/>
      <c r="N94" s="39"/>
      <c r="AX94" s="36"/>
      <c r="AY94" s="37"/>
      <c r="AZ94" s="37">
        <f t="shared" ref="AZ94" si="92">AVERAGE(BA94:BA95)</f>
        <v>15.245000000000001</v>
      </c>
      <c r="BA94" s="6">
        <v>15.21</v>
      </c>
      <c r="BB94" s="38">
        <v>5</v>
      </c>
    </row>
    <row r="95" spans="2:54" ht="14.7" customHeight="1" x14ac:dyDescent="0.3">
      <c r="B95" s="36"/>
      <c r="C95" s="37"/>
      <c r="D95" s="37">
        <f>AVERAGE(E95:E97)</f>
        <v>2.6333333333333333</v>
      </c>
      <c r="E95" s="7">
        <v>2.62</v>
      </c>
      <c r="F95" s="38">
        <v>2</v>
      </c>
      <c r="H95" s="36"/>
      <c r="I95" s="37"/>
      <c r="J95" s="37">
        <f>AVERAGE(K95:K97)</f>
        <v>2.5066666666666668</v>
      </c>
      <c r="K95" s="7">
        <v>2.4900000000000002</v>
      </c>
      <c r="L95" s="38">
        <v>8</v>
      </c>
      <c r="M95" s="41">
        <v>47.04</v>
      </c>
      <c r="N95" s="39"/>
      <c r="AX95" s="36"/>
      <c r="AY95" s="37"/>
      <c r="AZ95" s="37"/>
      <c r="BA95" s="6">
        <v>15.28</v>
      </c>
      <c r="BB95" s="38"/>
    </row>
    <row r="96" spans="2:54" ht="14.7" customHeight="1" x14ac:dyDescent="0.3">
      <c r="B96" s="36"/>
      <c r="C96" s="37"/>
      <c r="D96" s="37"/>
      <c r="E96" s="7">
        <v>2.63</v>
      </c>
      <c r="F96" s="38"/>
      <c r="H96" s="36"/>
      <c r="I96" s="37"/>
      <c r="J96" s="37"/>
      <c r="K96" s="7">
        <v>2.54</v>
      </c>
      <c r="L96" s="38"/>
      <c r="M96" s="41"/>
      <c r="N96" s="39"/>
      <c r="AX96" s="36"/>
      <c r="AY96" s="37"/>
      <c r="AZ96" s="37">
        <f t="shared" ref="AZ96" si="93">AVERAGE(BA96:BA97)</f>
        <v>15.105</v>
      </c>
      <c r="BA96" s="7">
        <v>15.11</v>
      </c>
      <c r="BB96" s="38">
        <v>6</v>
      </c>
    </row>
    <row r="97" spans="2:54" ht="14.7" customHeight="1" x14ac:dyDescent="0.3">
      <c r="B97" s="36"/>
      <c r="C97" s="37"/>
      <c r="D97" s="37"/>
      <c r="E97" s="7">
        <v>2.65</v>
      </c>
      <c r="F97" s="38"/>
      <c r="H97" s="36"/>
      <c r="I97" s="37"/>
      <c r="J97" s="37"/>
      <c r="K97" s="7">
        <v>2.4900000000000002</v>
      </c>
      <c r="L97" s="38"/>
      <c r="M97" s="41"/>
      <c r="N97" s="39"/>
      <c r="AX97" s="36"/>
      <c r="AY97" s="37"/>
      <c r="AZ97" s="37"/>
      <c r="BA97" s="7">
        <v>15.1</v>
      </c>
      <c r="BB97" s="38"/>
    </row>
    <row r="98" spans="2:54" ht="14.7" customHeight="1" x14ac:dyDescent="0.3">
      <c r="B98" s="36"/>
      <c r="C98" s="37"/>
      <c r="D98" s="37">
        <f>AVERAGE(E98:E100)</f>
        <v>2.6233333333333335</v>
      </c>
      <c r="E98" s="6">
        <v>2.61</v>
      </c>
      <c r="F98" s="38">
        <v>3</v>
      </c>
      <c r="H98" s="36">
        <v>5</v>
      </c>
      <c r="I98" s="37">
        <f>AVERAGE(K98:K121)</f>
        <v>2.6304166666666671</v>
      </c>
      <c r="J98" s="37">
        <f>AVERAGE(K98:K100)</f>
        <v>2.686666666666667</v>
      </c>
      <c r="K98" s="6">
        <v>2.68</v>
      </c>
      <c r="L98" s="38">
        <v>1</v>
      </c>
      <c r="AX98" s="36">
        <v>9</v>
      </c>
      <c r="AY98" s="37">
        <f t="shared" ref="AY98" si="94">AVERAGE(BA98:BA109)</f>
        <v>15.094166666666666</v>
      </c>
      <c r="AZ98" s="37">
        <f t="shared" ref="AZ98" si="95">AVERAGE(BA98:BA99)</f>
        <v>15.16</v>
      </c>
      <c r="BA98" s="6">
        <v>15.15</v>
      </c>
      <c r="BB98" s="38">
        <v>1</v>
      </c>
    </row>
    <row r="99" spans="2:54" ht="14.7" customHeight="1" x14ac:dyDescent="0.3">
      <c r="B99" s="36"/>
      <c r="C99" s="37"/>
      <c r="D99" s="37"/>
      <c r="E99" s="6">
        <v>2.6</v>
      </c>
      <c r="F99" s="38"/>
      <c r="H99" s="36"/>
      <c r="I99" s="37"/>
      <c r="J99" s="37"/>
      <c r="K99" s="6">
        <v>2.65</v>
      </c>
      <c r="L99" s="38"/>
      <c r="AX99" s="36"/>
      <c r="AY99" s="37"/>
      <c r="AZ99" s="37"/>
      <c r="BA99" s="6">
        <v>15.17</v>
      </c>
      <c r="BB99" s="38"/>
    </row>
    <row r="100" spans="2:54" ht="14.7" customHeight="1" x14ac:dyDescent="0.3">
      <c r="B100" s="36"/>
      <c r="C100" s="37"/>
      <c r="D100" s="37"/>
      <c r="E100" s="6">
        <v>2.66</v>
      </c>
      <c r="F100" s="38"/>
      <c r="H100" s="36"/>
      <c r="I100" s="37"/>
      <c r="J100" s="37"/>
      <c r="K100" s="6">
        <v>2.73</v>
      </c>
      <c r="L100" s="38"/>
      <c r="AX100" s="36"/>
      <c r="AY100" s="37"/>
      <c r="AZ100" s="37">
        <f t="shared" ref="AZ100" si="96">AVERAGE(BA100:BA101)</f>
        <v>15.094999999999999</v>
      </c>
      <c r="BA100" s="7">
        <v>15.11</v>
      </c>
      <c r="BB100" s="38">
        <v>2</v>
      </c>
    </row>
    <row r="101" spans="2:54" ht="14.7" customHeight="1" x14ac:dyDescent="0.3">
      <c r="B101" s="36"/>
      <c r="C101" s="37"/>
      <c r="D101" s="37">
        <f>AVERAGE(E101:E103)</f>
        <v>2.6066666666666665</v>
      </c>
      <c r="E101" s="7">
        <v>2.6</v>
      </c>
      <c r="F101" s="38">
        <v>4</v>
      </c>
      <c r="H101" s="36"/>
      <c r="I101" s="37"/>
      <c r="J101" s="37">
        <f>AVERAGE(K101:K103)</f>
        <v>2.6966666666666668</v>
      </c>
      <c r="K101" s="7">
        <v>2.68</v>
      </c>
      <c r="L101" s="38">
        <v>2</v>
      </c>
      <c r="AX101" s="36"/>
      <c r="AY101" s="37"/>
      <c r="AZ101" s="37"/>
      <c r="BA101" s="7">
        <v>15.08</v>
      </c>
      <c r="BB101" s="38"/>
    </row>
    <row r="102" spans="2:54" ht="14.7" customHeight="1" x14ac:dyDescent="0.3">
      <c r="B102" s="36"/>
      <c r="C102" s="37"/>
      <c r="D102" s="37"/>
      <c r="E102" s="7">
        <v>2.59</v>
      </c>
      <c r="F102" s="38"/>
      <c r="H102" s="36"/>
      <c r="I102" s="37"/>
      <c r="J102" s="37"/>
      <c r="K102" s="7">
        <v>2.66</v>
      </c>
      <c r="L102" s="38"/>
      <c r="AX102" s="36"/>
      <c r="AY102" s="37"/>
      <c r="AZ102" s="37">
        <f t="shared" ref="AZ102" si="97">AVERAGE(BA102:BA103)</f>
        <v>15.08</v>
      </c>
      <c r="BA102" s="6">
        <v>15.07</v>
      </c>
      <c r="BB102" s="38">
        <v>3</v>
      </c>
    </row>
    <row r="103" spans="2:54" ht="14.7" customHeight="1" x14ac:dyDescent="0.3">
      <c r="B103" s="36"/>
      <c r="C103" s="37"/>
      <c r="D103" s="37"/>
      <c r="E103" s="7">
        <v>2.63</v>
      </c>
      <c r="F103" s="38"/>
      <c r="H103" s="36"/>
      <c r="I103" s="37"/>
      <c r="J103" s="37"/>
      <c r="K103" s="7">
        <v>2.75</v>
      </c>
      <c r="L103" s="38"/>
      <c r="AX103" s="36"/>
      <c r="AY103" s="37"/>
      <c r="AZ103" s="37"/>
      <c r="BA103" s="6">
        <v>15.09</v>
      </c>
      <c r="BB103" s="38"/>
    </row>
    <row r="104" spans="2:54" ht="14.7" customHeight="1" x14ac:dyDescent="0.3">
      <c r="B104" s="36"/>
      <c r="C104" s="37"/>
      <c r="D104" s="37">
        <f>AVERAGE(E104:E106)</f>
        <v>2.61</v>
      </c>
      <c r="E104" s="6">
        <v>2.61</v>
      </c>
      <c r="F104" s="38">
        <v>5</v>
      </c>
      <c r="H104" s="36"/>
      <c r="I104" s="37"/>
      <c r="J104" s="37">
        <f>AVERAGE(K104:K106)</f>
        <v>2.6766666666666663</v>
      </c>
      <c r="K104" s="6">
        <v>2.71</v>
      </c>
      <c r="L104" s="38">
        <v>3</v>
      </c>
      <c r="AX104" s="36"/>
      <c r="AY104" s="37"/>
      <c r="AZ104" s="37">
        <f t="shared" ref="AZ104" si="98">AVERAGE(BA104:BA105)</f>
        <v>15.074999999999999</v>
      </c>
      <c r="BA104" s="7">
        <v>15.1</v>
      </c>
      <c r="BB104" s="38">
        <v>4</v>
      </c>
    </row>
    <row r="105" spans="2:54" ht="14.7" customHeight="1" x14ac:dyDescent="0.3">
      <c r="B105" s="36"/>
      <c r="C105" s="37"/>
      <c r="D105" s="37"/>
      <c r="E105" s="6">
        <v>2.59</v>
      </c>
      <c r="F105" s="38"/>
      <c r="H105" s="36"/>
      <c r="I105" s="37"/>
      <c r="J105" s="37"/>
      <c r="K105" s="6">
        <v>2.67</v>
      </c>
      <c r="L105" s="38"/>
      <c r="AX105" s="36"/>
      <c r="AY105" s="37"/>
      <c r="AZ105" s="37"/>
      <c r="BA105" s="7">
        <v>15.05</v>
      </c>
      <c r="BB105" s="38"/>
    </row>
    <row r="106" spans="2:54" ht="14.7" customHeight="1" x14ac:dyDescent="0.3">
      <c r="B106" s="36"/>
      <c r="C106" s="37"/>
      <c r="D106" s="37"/>
      <c r="E106" s="6">
        <v>2.63</v>
      </c>
      <c r="F106" s="38"/>
      <c r="H106" s="36"/>
      <c r="I106" s="37"/>
      <c r="J106" s="37"/>
      <c r="K106" s="6">
        <v>2.65</v>
      </c>
      <c r="L106" s="38"/>
      <c r="AX106" s="36"/>
      <c r="AY106" s="37"/>
      <c r="AZ106" s="37">
        <f t="shared" ref="AZ106" si="99">AVERAGE(BA106:BA107)</f>
        <v>15.06</v>
      </c>
      <c r="BA106" s="6">
        <v>15.05</v>
      </c>
      <c r="BB106" s="38">
        <v>5</v>
      </c>
    </row>
    <row r="107" spans="2:54" ht="14.7" customHeight="1" x14ac:dyDescent="0.3">
      <c r="B107" s="36"/>
      <c r="C107" s="37"/>
      <c r="D107" s="37">
        <f>AVERAGE(E107:E109)</f>
        <v>2.6500000000000004</v>
      </c>
      <c r="E107" s="7">
        <v>2.67</v>
      </c>
      <c r="F107" s="38">
        <v>6</v>
      </c>
      <c r="H107" s="36"/>
      <c r="I107" s="37"/>
      <c r="J107" s="37">
        <f>AVERAGE(K107:K109)</f>
        <v>2.6266666666666665</v>
      </c>
      <c r="K107" s="7">
        <v>2.64</v>
      </c>
      <c r="L107" s="38">
        <v>4</v>
      </c>
      <c r="AX107" s="36"/>
      <c r="AY107" s="37"/>
      <c r="AZ107" s="37"/>
      <c r="BA107" s="6">
        <v>15.07</v>
      </c>
      <c r="BB107" s="38"/>
    </row>
    <row r="108" spans="2:54" ht="14.7" customHeight="1" x14ac:dyDescent="0.3">
      <c r="B108" s="36"/>
      <c r="C108" s="37"/>
      <c r="D108" s="37"/>
      <c r="E108" s="7">
        <v>2.64</v>
      </c>
      <c r="F108" s="38"/>
      <c r="H108" s="36"/>
      <c r="I108" s="37"/>
      <c r="J108" s="37"/>
      <c r="K108" s="7">
        <v>2.5299999999999998</v>
      </c>
      <c r="L108" s="38"/>
      <c r="AX108" s="36"/>
      <c r="AY108" s="37"/>
      <c r="AZ108" s="37">
        <f t="shared" ref="AZ108" si="100">AVERAGE(BA108:BA109)</f>
        <v>15.095000000000001</v>
      </c>
      <c r="BA108" s="7">
        <v>15.06</v>
      </c>
      <c r="BB108" s="38">
        <v>6</v>
      </c>
    </row>
    <row r="109" spans="2:54" ht="14.7" customHeight="1" x14ac:dyDescent="0.3">
      <c r="B109" s="36"/>
      <c r="C109" s="37"/>
      <c r="D109" s="37"/>
      <c r="E109" s="7">
        <v>2.64</v>
      </c>
      <c r="F109" s="38"/>
      <c r="H109" s="36"/>
      <c r="I109" s="37"/>
      <c r="J109" s="37"/>
      <c r="K109" s="7">
        <v>2.71</v>
      </c>
      <c r="L109" s="38"/>
      <c r="AX109" s="36"/>
      <c r="AY109" s="37"/>
      <c r="AZ109" s="37"/>
      <c r="BA109" s="7">
        <v>15.13</v>
      </c>
      <c r="BB109" s="38"/>
    </row>
    <row r="110" spans="2:54" ht="14.7" customHeight="1" x14ac:dyDescent="0.3">
      <c r="F110" s="10"/>
      <c r="H110" s="36"/>
      <c r="I110" s="37"/>
      <c r="J110" s="37">
        <f>AVERAGE(K110:K112)</f>
        <v>2.6566666666666667</v>
      </c>
      <c r="K110" s="6">
        <v>2.66</v>
      </c>
      <c r="L110" s="38">
        <v>5</v>
      </c>
      <c r="AX110" s="36">
        <v>10</v>
      </c>
      <c r="AY110" s="37">
        <f t="shared" ref="AY110" si="101">AVERAGE(BA110:BA121)</f>
        <v>15.138333333333334</v>
      </c>
      <c r="AZ110" s="37">
        <f t="shared" ref="AZ110" si="102">AVERAGE(BA110:BA111)</f>
        <v>15.17</v>
      </c>
      <c r="BA110" s="6">
        <v>15.15</v>
      </c>
      <c r="BB110" s="38">
        <v>1</v>
      </c>
    </row>
    <row r="111" spans="2:54" ht="14.7" customHeight="1" x14ac:dyDescent="0.3">
      <c r="F111" s="10"/>
      <c r="H111" s="36"/>
      <c r="I111" s="37"/>
      <c r="J111" s="37"/>
      <c r="K111" s="6">
        <v>2.65</v>
      </c>
      <c r="L111" s="38"/>
      <c r="AX111" s="36"/>
      <c r="AY111" s="37"/>
      <c r="AZ111" s="37"/>
      <c r="BA111" s="6">
        <v>15.19</v>
      </c>
      <c r="BB111" s="38"/>
    </row>
    <row r="112" spans="2:54" ht="14.7" customHeight="1" x14ac:dyDescent="0.3">
      <c r="F112" s="10"/>
      <c r="H112" s="36"/>
      <c r="I112" s="37"/>
      <c r="J112" s="37"/>
      <c r="K112" s="6">
        <v>2.66</v>
      </c>
      <c r="L112" s="38"/>
      <c r="AX112" s="36"/>
      <c r="AY112" s="37"/>
      <c r="AZ112" s="37">
        <f t="shared" ref="AZ112" si="103">AVERAGE(BA112:BA113)</f>
        <v>15.09</v>
      </c>
      <c r="BA112" s="7">
        <v>15.08</v>
      </c>
      <c r="BB112" s="38">
        <v>2</v>
      </c>
    </row>
    <row r="113" spans="3:54" ht="14.7" customHeight="1" x14ac:dyDescent="0.3">
      <c r="C113" s="14">
        <f>AVERAGE(C2:C109)</f>
        <v>2.6406481481481485</v>
      </c>
      <c r="D113" s="14"/>
      <c r="E113" s="14">
        <f t="shared" ref="E113" si="104">AVERAGE(E2:E109)</f>
        <v>2.6406481481481485</v>
      </c>
      <c r="F113" s="10"/>
      <c r="H113" s="36"/>
      <c r="I113" s="37"/>
      <c r="J113" s="37">
        <f>AVERAGE(K113:K115)</f>
        <v>2.66</v>
      </c>
      <c r="K113" s="7">
        <v>2.63</v>
      </c>
      <c r="L113" s="38">
        <v>6</v>
      </c>
      <c r="AX113" s="36"/>
      <c r="AY113" s="37"/>
      <c r="AZ113" s="37"/>
      <c r="BA113" s="7">
        <v>15.1</v>
      </c>
      <c r="BB113" s="38"/>
    </row>
    <row r="114" spans="3:54" ht="14.7" customHeight="1" x14ac:dyDescent="0.3">
      <c r="F114" s="10"/>
      <c r="H114" s="36"/>
      <c r="I114" s="37"/>
      <c r="J114" s="37"/>
      <c r="K114" s="7">
        <v>2.67</v>
      </c>
      <c r="L114" s="38"/>
      <c r="AX114" s="36"/>
      <c r="AY114" s="37"/>
      <c r="AZ114" s="37">
        <f t="shared" ref="AZ114" si="105">AVERAGE(BA114:BA115)</f>
        <v>15.17</v>
      </c>
      <c r="BA114" s="6">
        <v>15.14</v>
      </c>
      <c r="BB114" s="38">
        <v>3</v>
      </c>
    </row>
    <row r="115" spans="3:54" ht="14.7" customHeight="1" x14ac:dyDescent="0.3">
      <c r="F115" s="10"/>
      <c r="H115" s="36"/>
      <c r="I115" s="37"/>
      <c r="J115" s="37"/>
      <c r="K115" s="7">
        <v>2.68</v>
      </c>
      <c r="L115" s="38"/>
      <c r="M115" s="12" t="s">
        <v>25</v>
      </c>
      <c r="N115" s="12" t="s">
        <v>26</v>
      </c>
      <c r="AX115" s="36"/>
      <c r="AY115" s="37"/>
      <c r="AZ115" s="37"/>
      <c r="BA115" s="6">
        <v>15.2</v>
      </c>
      <c r="BB115" s="38"/>
    </row>
    <row r="116" spans="3:54" ht="14.7" customHeight="1" x14ac:dyDescent="0.3">
      <c r="F116" s="10"/>
      <c r="H116" s="36"/>
      <c r="I116" s="37"/>
      <c r="J116" s="37">
        <f>AVERAGE(K116:K118)</f>
        <v>2.5099999999999998</v>
      </c>
      <c r="K116" s="6">
        <v>2.46</v>
      </c>
      <c r="L116" s="38">
        <v>7</v>
      </c>
      <c r="M116" s="40">
        <v>47.06</v>
      </c>
      <c r="N116" s="39">
        <v>9.61</v>
      </c>
      <c r="AX116" s="36"/>
      <c r="AY116" s="37"/>
      <c r="AZ116" s="37">
        <f t="shared" ref="AZ116" si="106">AVERAGE(BA116:BA117)</f>
        <v>15.149999999999999</v>
      </c>
      <c r="BA116" s="7">
        <v>15.12</v>
      </c>
      <c r="BB116" s="38">
        <v>4</v>
      </c>
    </row>
    <row r="117" spans="3:54" ht="14.7" customHeight="1" x14ac:dyDescent="0.3">
      <c r="F117" s="10"/>
      <c r="H117" s="36"/>
      <c r="I117" s="37"/>
      <c r="J117" s="37"/>
      <c r="K117" s="6">
        <v>2.54</v>
      </c>
      <c r="L117" s="38"/>
      <c r="M117" s="40"/>
      <c r="N117" s="39"/>
      <c r="AX117" s="36"/>
      <c r="AY117" s="37"/>
      <c r="AZ117" s="37"/>
      <c r="BA117" s="7">
        <v>15.18</v>
      </c>
      <c r="BB117" s="38"/>
    </row>
    <row r="118" spans="3:54" ht="14.7" customHeight="1" x14ac:dyDescent="0.3">
      <c r="F118" s="10"/>
      <c r="H118" s="36"/>
      <c r="I118" s="37"/>
      <c r="J118" s="37"/>
      <c r="K118" s="6">
        <v>2.5299999999999998</v>
      </c>
      <c r="L118" s="38"/>
      <c r="M118" s="40"/>
      <c r="N118" s="39"/>
      <c r="AX118" s="36"/>
      <c r="AY118" s="37"/>
      <c r="AZ118" s="37">
        <f t="shared" ref="AZ118" si="107">AVERAGE(BA118:BA119)</f>
        <v>15.17</v>
      </c>
      <c r="BA118" s="6">
        <v>15.18</v>
      </c>
      <c r="BB118" s="38">
        <v>5</v>
      </c>
    </row>
    <row r="119" spans="3:54" ht="14.7" customHeight="1" x14ac:dyDescent="0.3">
      <c r="H119" s="36"/>
      <c r="I119" s="37"/>
      <c r="J119" s="37">
        <f>AVERAGE(K119:K121)</f>
        <v>2.5299999999999998</v>
      </c>
      <c r="K119" s="7">
        <v>2.54</v>
      </c>
      <c r="L119" s="38">
        <v>8</v>
      </c>
      <c r="M119" s="41">
        <v>46.81</v>
      </c>
      <c r="N119" s="39"/>
      <c r="AX119" s="36"/>
      <c r="AY119" s="37"/>
      <c r="AZ119" s="37"/>
      <c r="BA119" s="6">
        <v>15.16</v>
      </c>
      <c r="BB119" s="38"/>
    </row>
    <row r="120" spans="3:54" ht="14.7" customHeight="1" x14ac:dyDescent="0.3">
      <c r="H120" s="36"/>
      <c r="I120" s="37"/>
      <c r="J120" s="37"/>
      <c r="K120" s="7">
        <v>2.5299999999999998</v>
      </c>
      <c r="L120" s="38"/>
      <c r="M120" s="41"/>
      <c r="N120" s="39"/>
      <c r="AX120" s="36"/>
      <c r="AY120" s="37"/>
      <c r="AZ120" s="37">
        <f t="shared" ref="AZ120" si="108">AVERAGE(BA120:BA121)</f>
        <v>15.08</v>
      </c>
      <c r="BA120" s="7">
        <v>15.09</v>
      </c>
      <c r="BB120" s="38">
        <v>6</v>
      </c>
    </row>
    <row r="121" spans="3:54" ht="14.7" customHeight="1" x14ac:dyDescent="0.3">
      <c r="H121" s="36"/>
      <c r="I121" s="37"/>
      <c r="J121" s="37"/>
      <c r="K121" s="7">
        <v>2.52</v>
      </c>
      <c r="L121" s="38"/>
      <c r="M121" s="41"/>
      <c r="N121" s="39"/>
      <c r="AX121" s="36"/>
      <c r="AY121" s="37"/>
      <c r="AZ121" s="37"/>
      <c r="BA121" s="7">
        <v>15.07</v>
      </c>
      <c r="BB121" s="38"/>
    </row>
    <row r="122" spans="3:54" ht="14.7" customHeight="1" x14ac:dyDescent="0.3">
      <c r="H122" s="36">
        <v>6</v>
      </c>
      <c r="I122" s="37">
        <f>AVERAGE(K122:K145)</f>
        <v>2.6329166666666666</v>
      </c>
      <c r="J122" s="37">
        <f>AVERAGE(K122:K124)</f>
        <v>2.66</v>
      </c>
      <c r="K122" s="6">
        <v>2.67</v>
      </c>
      <c r="L122" s="38">
        <v>1</v>
      </c>
      <c r="AX122" s="36">
        <v>11</v>
      </c>
      <c r="AY122" s="37">
        <f t="shared" ref="AY122" si="109">AVERAGE(BA122:BA133)</f>
        <v>15.035833333333334</v>
      </c>
      <c r="AZ122" s="37">
        <f t="shared" ref="AZ122" si="110">AVERAGE(BA122:BA123)</f>
        <v>15.07</v>
      </c>
      <c r="BA122" s="6">
        <v>15.09</v>
      </c>
      <c r="BB122" s="38">
        <v>1</v>
      </c>
    </row>
    <row r="123" spans="3:54" ht="14.7" customHeight="1" x14ac:dyDescent="0.3">
      <c r="H123" s="36"/>
      <c r="I123" s="37"/>
      <c r="J123" s="37"/>
      <c r="K123" s="6">
        <v>2.64</v>
      </c>
      <c r="L123" s="38"/>
      <c r="AX123" s="36"/>
      <c r="AY123" s="37"/>
      <c r="AZ123" s="37"/>
      <c r="BA123" s="6">
        <v>15.05</v>
      </c>
      <c r="BB123" s="38"/>
    </row>
    <row r="124" spans="3:54" ht="14.7" customHeight="1" x14ac:dyDescent="0.3">
      <c r="H124" s="36"/>
      <c r="I124" s="37"/>
      <c r="J124" s="37"/>
      <c r="K124" s="6">
        <v>2.67</v>
      </c>
      <c r="L124" s="38"/>
      <c r="AX124" s="36"/>
      <c r="AY124" s="37"/>
      <c r="AZ124" s="37">
        <f t="shared" ref="AZ124" si="111">AVERAGE(BA124:BA125)</f>
        <v>15.045</v>
      </c>
      <c r="BA124" s="7">
        <v>15.03</v>
      </c>
      <c r="BB124" s="38">
        <v>2</v>
      </c>
    </row>
    <row r="125" spans="3:54" ht="14.7" customHeight="1" x14ac:dyDescent="0.3">
      <c r="H125" s="36"/>
      <c r="I125" s="37"/>
      <c r="J125" s="37">
        <f>AVERAGE(K125:K127)</f>
        <v>2.6466666666666669</v>
      </c>
      <c r="K125" s="7">
        <v>2.66</v>
      </c>
      <c r="L125" s="38">
        <v>2</v>
      </c>
      <c r="AX125" s="36"/>
      <c r="AY125" s="37"/>
      <c r="AZ125" s="37"/>
      <c r="BA125" s="7">
        <v>15.06</v>
      </c>
      <c r="BB125" s="38"/>
    </row>
    <row r="126" spans="3:54" ht="14.7" customHeight="1" x14ac:dyDescent="0.3">
      <c r="H126" s="36"/>
      <c r="I126" s="37"/>
      <c r="J126" s="37"/>
      <c r="K126" s="7">
        <v>2.66</v>
      </c>
      <c r="L126" s="38"/>
      <c r="AX126" s="36"/>
      <c r="AY126" s="37"/>
      <c r="AZ126" s="37">
        <f t="shared" ref="AZ126" si="112">AVERAGE(BA126:BA127)</f>
        <v>15.03</v>
      </c>
      <c r="BA126" s="6">
        <v>15.04</v>
      </c>
      <c r="BB126" s="38">
        <v>3</v>
      </c>
    </row>
    <row r="127" spans="3:54" ht="14.7" customHeight="1" x14ac:dyDescent="0.3">
      <c r="H127" s="36"/>
      <c r="I127" s="37"/>
      <c r="J127" s="37"/>
      <c r="K127" s="7">
        <v>2.62</v>
      </c>
      <c r="L127" s="38"/>
      <c r="AX127" s="36"/>
      <c r="AY127" s="37"/>
      <c r="AZ127" s="37"/>
      <c r="BA127" s="6">
        <v>15.02</v>
      </c>
      <c r="BB127" s="38"/>
    </row>
    <row r="128" spans="3:54" ht="14.7" customHeight="1" x14ac:dyDescent="0.3">
      <c r="H128" s="36"/>
      <c r="I128" s="37"/>
      <c r="J128" s="37">
        <f>AVERAGE(K128:K130)</f>
        <v>2.67</v>
      </c>
      <c r="K128" s="6">
        <v>2.65</v>
      </c>
      <c r="L128" s="38">
        <v>3</v>
      </c>
      <c r="AX128" s="36"/>
      <c r="AY128" s="37"/>
      <c r="AZ128" s="37">
        <f t="shared" ref="AZ128" si="113">AVERAGE(BA128:BA129)</f>
        <v>15.04</v>
      </c>
      <c r="BA128" s="7">
        <v>15.01</v>
      </c>
      <c r="BB128" s="38">
        <v>4</v>
      </c>
    </row>
    <row r="129" spans="8:54" ht="14.7" customHeight="1" x14ac:dyDescent="0.3">
      <c r="H129" s="36"/>
      <c r="I129" s="37"/>
      <c r="J129" s="37"/>
      <c r="K129" s="6">
        <v>2.68</v>
      </c>
      <c r="L129" s="38"/>
      <c r="AX129" s="36"/>
      <c r="AY129" s="37"/>
      <c r="AZ129" s="37"/>
      <c r="BA129" s="7">
        <v>15.07</v>
      </c>
      <c r="BB129" s="38"/>
    </row>
    <row r="130" spans="8:54" ht="14.7" customHeight="1" x14ac:dyDescent="0.3">
      <c r="H130" s="36"/>
      <c r="I130" s="37"/>
      <c r="J130" s="37"/>
      <c r="K130" s="6">
        <v>2.68</v>
      </c>
      <c r="L130" s="38"/>
      <c r="AX130" s="36"/>
      <c r="AY130" s="37"/>
      <c r="AZ130" s="37">
        <f t="shared" ref="AZ130" si="114">AVERAGE(BA130:BA131)</f>
        <v>14.984999999999999</v>
      </c>
      <c r="BA130" s="6">
        <v>15.05</v>
      </c>
      <c r="BB130" s="38">
        <v>5</v>
      </c>
    </row>
    <row r="131" spans="8:54" ht="14.7" customHeight="1" x14ac:dyDescent="0.3">
      <c r="H131" s="36"/>
      <c r="I131" s="37"/>
      <c r="J131" s="37">
        <f>AVERAGE(K131:K133)</f>
        <v>2.6933333333333334</v>
      </c>
      <c r="K131" s="7">
        <v>2.66</v>
      </c>
      <c r="L131" s="38">
        <v>4</v>
      </c>
      <c r="AX131" s="36"/>
      <c r="AY131" s="37"/>
      <c r="AZ131" s="37"/>
      <c r="BA131" s="6">
        <v>14.92</v>
      </c>
      <c r="BB131" s="38"/>
    </row>
    <row r="132" spans="8:54" ht="14.7" customHeight="1" x14ac:dyDescent="0.3">
      <c r="H132" s="36"/>
      <c r="I132" s="37"/>
      <c r="J132" s="37"/>
      <c r="K132" s="7">
        <v>2.73</v>
      </c>
      <c r="L132" s="38"/>
      <c r="AX132" s="36"/>
      <c r="AY132" s="37"/>
      <c r="AZ132" s="37">
        <f t="shared" ref="AZ132" si="115">AVERAGE(BA132:BA133)</f>
        <v>15.045</v>
      </c>
      <c r="BA132" s="7">
        <v>15.05</v>
      </c>
      <c r="BB132" s="38">
        <v>6</v>
      </c>
    </row>
    <row r="133" spans="8:54" ht="14.7" customHeight="1" x14ac:dyDescent="0.3">
      <c r="H133" s="36"/>
      <c r="I133" s="37"/>
      <c r="J133" s="37"/>
      <c r="K133" s="7">
        <v>2.69</v>
      </c>
      <c r="L133" s="38"/>
      <c r="AX133" s="36"/>
      <c r="AY133" s="37"/>
      <c r="AZ133" s="37"/>
      <c r="BA133" s="7">
        <v>15.04</v>
      </c>
      <c r="BB133" s="38"/>
    </row>
    <row r="134" spans="8:54" ht="14.7" customHeight="1" x14ac:dyDescent="0.3">
      <c r="H134" s="36"/>
      <c r="I134" s="37"/>
      <c r="J134" s="37">
        <f>AVERAGE(K134:K136)</f>
        <v>2.706666666666667</v>
      </c>
      <c r="K134" s="6">
        <v>2.66</v>
      </c>
      <c r="L134" s="38">
        <v>5</v>
      </c>
      <c r="AX134" s="36">
        <v>12</v>
      </c>
      <c r="AY134" s="37">
        <f t="shared" ref="AY134" si="116">AVERAGE(BA134:BA145)</f>
        <v>15.167500000000002</v>
      </c>
      <c r="AZ134" s="37">
        <f t="shared" ref="AZ134" si="117">AVERAGE(BA134:BA135)</f>
        <v>15.114999999999998</v>
      </c>
      <c r="BA134" s="6">
        <v>15.12</v>
      </c>
      <c r="BB134" s="38">
        <v>1</v>
      </c>
    </row>
    <row r="135" spans="8:54" ht="14.7" customHeight="1" x14ac:dyDescent="0.3">
      <c r="H135" s="36"/>
      <c r="I135" s="37"/>
      <c r="J135" s="37"/>
      <c r="K135" s="6">
        <v>2.74</v>
      </c>
      <c r="L135" s="38"/>
      <c r="AX135" s="36"/>
      <c r="AY135" s="37"/>
      <c r="AZ135" s="37"/>
      <c r="BA135" s="6">
        <v>15.11</v>
      </c>
      <c r="BB135" s="38"/>
    </row>
    <row r="136" spans="8:54" ht="14.7" customHeight="1" x14ac:dyDescent="0.3">
      <c r="H136" s="36"/>
      <c r="I136" s="37"/>
      <c r="J136" s="37"/>
      <c r="K136" s="6">
        <v>2.72</v>
      </c>
      <c r="L136" s="38"/>
      <c r="AX136" s="36"/>
      <c r="AY136" s="37"/>
      <c r="AZ136" s="37">
        <f t="shared" ref="AZ136" si="118">AVERAGE(BA136:BA137)</f>
        <v>15.245000000000001</v>
      </c>
      <c r="BA136" s="7">
        <v>15.27</v>
      </c>
      <c r="BB136" s="38">
        <v>2</v>
      </c>
    </row>
    <row r="137" spans="8:54" ht="14.7" customHeight="1" x14ac:dyDescent="0.3">
      <c r="H137" s="36"/>
      <c r="I137" s="37"/>
      <c r="J137" s="37">
        <f>AVERAGE(K137:K139)</f>
        <v>2.63</v>
      </c>
      <c r="K137" s="7">
        <v>2.68</v>
      </c>
      <c r="L137" s="38">
        <v>6</v>
      </c>
      <c r="AX137" s="36"/>
      <c r="AY137" s="37"/>
      <c r="AZ137" s="37"/>
      <c r="BA137" s="7">
        <v>15.22</v>
      </c>
      <c r="BB137" s="38"/>
    </row>
    <row r="138" spans="8:54" ht="14.7" customHeight="1" x14ac:dyDescent="0.3">
      <c r="H138" s="36"/>
      <c r="I138" s="37"/>
      <c r="J138" s="37"/>
      <c r="K138" s="7">
        <v>2.67</v>
      </c>
      <c r="L138" s="38"/>
      <c r="AX138" s="36"/>
      <c r="AY138" s="37"/>
      <c r="AZ138" s="37">
        <f t="shared" ref="AZ138" si="119">AVERAGE(BA138:BA139)</f>
        <v>15.175000000000001</v>
      </c>
      <c r="BA138" s="6">
        <v>15.23</v>
      </c>
      <c r="BB138" s="38">
        <v>3</v>
      </c>
    </row>
    <row r="139" spans="8:54" ht="14.7" customHeight="1" x14ac:dyDescent="0.3">
      <c r="H139" s="36"/>
      <c r="I139" s="37"/>
      <c r="J139" s="37"/>
      <c r="K139" s="7">
        <v>2.54</v>
      </c>
      <c r="L139" s="38"/>
      <c r="M139" s="12" t="s">
        <v>25</v>
      </c>
      <c r="N139" s="12" t="s">
        <v>26</v>
      </c>
      <c r="AX139" s="36"/>
      <c r="AY139" s="37"/>
      <c r="AZ139" s="37"/>
      <c r="BA139" s="6">
        <v>15.12</v>
      </c>
      <c r="BB139" s="38"/>
    </row>
    <row r="140" spans="8:54" ht="14.7" customHeight="1" x14ac:dyDescent="0.3">
      <c r="H140" s="36"/>
      <c r="I140" s="37"/>
      <c r="J140" s="37">
        <f>AVERAGE(K140:K142)</f>
        <v>2.5299999999999998</v>
      </c>
      <c r="K140" s="6">
        <v>2.5499999999999998</v>
      </c>
      <c r="L140" s="38">
        <v>7</v>
      </c>
      <c r="M140" s="40">
        <v>47.01</v>
      </c>
      <c r="N140" s="39">
        <v>9.4</v>
      </c>
      <c r="AX140" s="36"/>
      <c r="AY140" s="37"/>
      <c r="AZ140" s="37">
        <f t="shared" ref="AZ140" si="120">AVERAGE(BA140:BA141)</f>
        <v>15.12</v>
      </c>
      <c r="BA140" s="7">
        <v>15.04</v>
      </c>
      <c r="BB140" s="38">
        <v>4</v>
      </c>
    </row>
    <row r="141" spans="8:54" ht="14.7" customHeight="1" x14ac:dyDescent="0.3">
      <c r="H141" s="36"/>
      <c r="I141" s="37"/>
      <c r="J141" s="37"/>
      <c r="K141" s="6">
        <v>2.5099999999999998</v>
      </c>
      <c r="L141" s="38"/>
      <c r="M141" s="40"/>
      <c r="N141" s="39"/>
      <c r="AX141" s="36"/>
      <c r="AY141" s="37"/>
      <c r="AZ141" s="37"/>
      <c r="BA141" s="7">
        <v>15.2</v>
      </c>
      <c r="BB141" s="38"/>
    </row>
    <row r="142" spans="8:54" ht="14.7" customHeight="1" x14ac:dyDescent="0.3">
      <c r="H142" s="36"/>
      <c r="I142" s="37"/>
      <c r="J142" s="37"/>
      <c r="K142" s="6">
        <v>2.5299999999999998</v>
      </c>
      <c r="L142" s="38"/>
      <c r="M142" s="40"/>
      <c r="N142" s="39"/>
      <c r="AX142" s="36"/>
      <c r="AY142" s="37"/>
      <c r="AZ142" s="37">
        <f t="shared" ref="AZ142" si="121">AVERAGE(BA142:BA143)</f>
        <v>15.145</v>
      </c>
      <c r="BA142" s="6">
        <v>15.17</v>
      </c>
      <c r="BB142" s="38">
        <v>5</v>
      </c>
    </row>
    <row r="143" spans="8:54" ht="14.7" customHeight="1" x14ac:dyDescent="0.3">
      <c r="H143" s="36"/>
      <c r="I143" s="37"/>
      <c r="J143" s="37">
        <f>AVERAGE(K143:K145)</f>
        <v>2.5266666666666668</v>
      </c>
      <c r="K143" s="7">
        <v>2.5299999999999998</v>
      </c>
      <c r="L143" s="38">
        <v>8</v>
      </c>
      <c r="M143" s="41">
        <v>46.96</v>
      </c>
      <c r="N143" s="39"/>
      <c r="AX143" s="36"/>
      <c r="AY143" s="37"/>
      <c r="AZ143" s="37"/>
      <c r="BA143" s="6">
        <v>15.12</v>
      </c>
      <c r="BB143" s="38"/>
    </row>
    <row r="144" spans="8:54" ht="14.7" customHeight="1" x14ac:dyDescent="0.3">
      <c r="H144" s="36"/>
      <c r="I144" s="37"/>
      <c r="J144" s="37"/>
      <c r="K144" s="7">
        <v>2.54</v>
      </c>
      <c r="L144" s="38"/>
      <c r="M144" s="41"/>
      <c r="N144" s="39"/>
      <c r="AX144" s="36"/>
      <c r="AY144" s="37"/>
      <c r="AZ144" s="37">
        <f t="shared" ref="AZ144" si="122">AVERAGE(BA144:BA145)</f>
        <v>15.205</v>
      </c>
      <c r="BA144" s="7">
        <v>15.15</v>
      </c>
      <c r="BB144" s="38">
        <v>6</v>
      </c>
    </row>
    <row r="145" spans="8:54" ht="14.7" customHeight="1" x14ac:dyDescent="0.3">
      <c r="H145" s="36"/>
      <c r="I145" s="37"/>
      <c r="J145" s="37"/>
      <c r="K145" s="7">
        <v>2.5099999999999998</v>
      </c>
      <c r="L145" s="38"/>
      <c r="M145" s="41"/>
      <c r="N145" s="39"/>
      <c r="AX145" s="36"/>
      <c r="AY145" s="37"/>
      <c r="AZ145" s="37"/>
      <c r="BA145" s="7">
        <v>15.26</v>
      </c>
      <c r="BB145" s="38"/>
    </row>
    <row r="146" spans="8:54" ht="14.7" customHeight="1" x14ac:dyDescent="0.3">
      <c r="H146" s="36">
        <v>7</v>
      </c>
      <c r="I146" s="37">
        <f>AVERAGE(K146:K169)</f>
        <v>2.6112500000000005</v>
      </c>
      <c r="J146" s="37">
        <f>AVERAGE(K146:K148)</f>
        <v>2.6300000000000003</v>
      </c>
      <c r="K146" s="6">
        <v>2.63</v>
      </c>
      <c r="L146" s="38">
        <v>1</v>
      </c>
      <c r="AX146" s="36">
        <v>13</v>
      </c>
      <c r="AY146" s="37">
        <f t="shared" ref="AY146" si="123">AVERAGE(BA146:BA157)</f>
        <v>15.103333333333332</v>
      </c>
      <c r="AZ146" s="37">
        <f t="shared" ref="AZ146" si="124">AVERAGE(BA146:BA147)</f>
        <v>15.07</v>
      </c>
      <c r="BA146" s="6">
        <v>15.06</v>
      </c>
      <c r="BB146" s="38">
        <v>1</v>
      </c>
    </row>
    <row r="147" spans="8:54" ht="14.7" customHeight="1" x14ac:dyDescent="0.3">
      <c r="H147" s="36"/>
      <c r="I147" s="37"/>
      <c r="J147" s="37"/>
      <c r="K147" s="6">
        <v>2.61</v>
      </c>
      <c r="L147" s="38"/>
      <c r="AX147" s="36"/>
      <c r="AY147" s="37"/>
      <c r="AZ147" s="37"/>
      <c r="BA147" s="6">
        <v>15.08</v>
      </c>
      <c r="BB147" s="38"/>
    </row>
    <row r="148" spans="8:54" ht="14.7" customHeight="1" x14ac:dyDescent="0.3">
      <c r="H148" s="36"/>
      <c r="I148" s="37"/>
      <c r="J148" s="37"/>
      <c r="K148" s="6">
        <v>2.65</v>
      </c>
      <c r="L148" s="38"/>
      <c r="AX148" s="36"/>
      <c r="AY148" s="37"/>
      <c r="AZ148" s="37">
        <f t="shared" ref="AZ148" si="125">AVERAGE(BA148:BA149)</f>
        <v>15.15</v>
      </c>
      <c r="BA148" s="7">
        <v>15.16</v>
      </c>
      <c r="BB148" s="38">
        <v>2</v>
      </c>
    </row>
    <row r="149" spans="8:54" ht="14.7" customHeight="1" x14ac:dyDescent="0.3">
      <c r="H149" s="36"/>
      <c r="I149" s="37"/>
      <c r="J149" s="37">
        <f>AVERAGE(K149:K151)</f>
        <v>2.6266666666666665</v>
      </c>
      <c r="K149" s="7">
        <v>2.62</v>
      </c>
      <c r="L149" s="38">
        <v>2</v>
      </c>
      <c r="AX149" s="36"/>
      <c r="AY149" s="37"/>
      <c r="AZ149" s="37"/>
      <c r="BA149" s="7">
        <v>15.14</v>
      </c>
      <c r="BB149" s="38"/>
    </row>
    <row r="150" spans="8:54" ht="14.7" customHeight="1" x14ac:dyDescent="0.3">
      <c r="H150" s="36"/>
      <c r="I150" s="37"/>
      <c r="J150" s="37"/>
      <c r="K150" s="7">
        <v>2.63</v>
      </c>
      <c r="L150" s="38"/>
      <c r="AX150" s="36"/>
      <c r="AY150" s="37"/>
      <c r="AZ150" s="37">
        <f t="shared" ref="AZ150" si="126">AVERAGE(BA150:BA151)</f>
        <v>15.105</v>
      </c>
      <c r="BA150" s="6">
        <v>15.06</v>
      </c>
      <c r="BB150" s="38">
        <v>3</v>
      </c>
    </row>
    <row r="151" spans="8:54" ht="14.7" customHeight="1" x14ac:dyDescent="0.3">
      <c r="H151" s="36"/>
      <c r="I151" s="37"/>
      <c r="J151" s="37"/>
      <c r="K151" s="7">
        <v>2.63</v>
      </c>
      <c r="L151" s="38"/>
      <c r="AX151" s="36"/>
      <c r="AY151" s="37"/>
      <c r="AZ151" s="37"/>
      <c r="BA151" s="6">
        <v>15.15</v>
      </c>
      <c r="BB151" s="38"/>
    </row>
    <row r="152" spans="8:54" ht="14.7" customHeight="1" x14ac:dyDescent="0.3">
      <c r="H152" s="36"/>
      <c r="I152" s="37"/>
      <c r="J152" s="37">
        <f>AVERAGE(K152:K154)</f>
        <v>2.65</v>
      </c>
      <c r="K152" s="6">
        <v>2.6</v>
      </c>
      <c r="L152" s="38">
        <v>3</v>
      </c>
      <c r="AX152" s="36"/>
      <c r="AY152" s="37"/>
      <c r="AZ152" s="37">
        <f t="shared" ref="AZ152" si="127">AVERAGE(BA152:BA153)</f>
        <v>15.04</v>
      </c>
      <c r="BA152" s="7">
        <v>15.04</v>
      </c>
      <c r="BB152" s="38">
        <v>4</v>
      </c>
    </row>
    <row r="153" spans="8:54" ht="14.7" customHeight="1" x14ac:dyDescent="0.3">
      <c r="H153" s="36"/>
      <c r="I153" s="37"/>
      <c r="J153" s="37"/>
      <c r="K153" s="6">
        <v>2.67</v>
      </c>
      <c r="L153" s="38"/>
      <c r="AX153" s="36"/>
      <c r="AY153" s="37"/>
      <c r="AZ153" s="37"/>
      <c r="BA153" s="7">
        <v>15.04</v>
      </c>
      <c r="BB153" s="38"/>
    </row>
    <row r="154" spans="8:54" ht="14.7" customHeight="1" x14ac:dyDescent="0.3">
      <c r="H154" s="36"/>
      <c r="I154" s="37"/>
      <c r="J154" s="37"/>
      <c r="K154" s="6">
        <v>2.68</v>
      </c>
      <c r="L154" s="38"/>
      <c r="AX154" s="36"/>
      <c r="AY154" s="37"/>
      <c r="AZ154" s="37">
        <f t="shared" ref="AZ154" si="128">AVERAGE(BA154:BA155)</f>
        <v>15.11</v>
      </c>
      <c r="BA154" s="6">
        <v>15.06</v>
      </c>
      <c r="BB154" s="38">
        <v>5</v>
      </c>
    </row>
    <row r="155" spans="8:54" ht="14.7" customHeight="1" x14ac:dyDescent="0.3">
      <c r="H155" s="36"/>
      <c r="I155" s="37"/>
      <c r="J155" s="37">
        <f>AVERAGE(K155:K157)</f>
        <v>2.6533333333333329</v>
      </c>
      <c r="K155" s="7">
        <v>2.65</v>
      </c>
      <c r="L155" s="38">
        <v>4</v>
      </c>
      <c r="AX155" s="36"/>
      <c r="AY155" s="37"/>
      <c r="AZ155" s="37"/>
      <c r="BA155" s="6">
        <v>15.16</v>
      </c>
      <c r="BB155" s="38"/>
    </row>
    <row r="156" spans="8:54" ht="14.7" customHeight="1" x14ac:dyDescent="0.3">
      <c r="H156" s="36"/>
      <c r="I156" s="37"/>
      <c r="J156" s="37"/>
      <c r="K156" s="7">
        <v>2.62</v>
      </c>
      <c r="L156" s="38"/>
      <c r="AX156" s="36"/>
      <c r="AY156" s="37"/>
      <c r="AZ156" s="37">
        <f t="shared" ref="AZ156" si="129">AVERAGE(BA156:BA157)</f>
        <v>15.145</v>
      </c>
      <c r="BA156" s="7">
        <v>15.09</v>
      </c>
      <c r="BB156" s="38">
        <v>6</v>
      </c>
    </row>
    <row r="157" spans="8:54" ht="14.7" customHeight="1" x14ac:dyDescent="0.3">
      <c r="H157" s="36"/>
      <c r="I157" s="37"/>
      <c r="J157" s="37"/>
      <c r="K157" s="7">
        <v>2.69</v>
      </c>
      <c r="L157" s="38"/>
      <c r="AX157" s="36"/>
      <c r="AY157" s="37"/>
      <c r="AZ157" s="37"/>
      <c r="BA157" s="7">
        <v>15.2</v>
      </c>
      <c r="BB157" s="38"/>
    </row>
    <row r="158" spans="8:54" ht="14.7" customHeight="1" x14ac:dyDescent="0.3">
      <c r="H158" s="36"/>
      <c r="I158" s="37"/>
      <c r="J158" s="37">
        <f>AVERAGE(K158:K160)</f>
        <v>2.67</v>
      </c>
      <c r="K158" s="6">
        <v>2.66</v>
      </c>
      <c r="L158" s="38">
        <v>5</v>
      </c>
      <c r="BA158" s="7"/>
    </row>
    <row r="159" spans="8:54" ht="14.7" customHeight="1" x14ac:dyDescent="0.3">
      <c r="H159" s="36"/>
      <c r="I159" s="37"/>
      <c r="J159" s="37"/>
      <c r="K159" s="6">
        <v>2.63</v>
      </c>
      <c r="L159" s="38"/>
    </row>
    <row r="160" spans="8:54" ht="14.7" customHeight="1" x14ac:dyDescent="0.3">
      <c r="H160" s="36"/>
      <c r="I160" s="37"/>
      <c r="J160" s="37"/>
      <c r="K160" s="6">
        <v>2.72</v>
      </c>
      <c r="L160" s="38"/>
    </row>
    <row r="161" spans="8:53" ht="14.7" customHeight="1" x14ac:dyDescent="0.3">
      <c r="H161" s="36"/>
      <c r="I161" s="37"/>
      <c r="J161" s="37">
        <f>AVERAGE(K161:K163)</f>
        <v>2.6466666666666669</v>
      </c>
      <c r="K161" s="7">
        <v>2.67</v>
      </c>
      <c r="L161" s="38">
        <v>6</v>
      </c>
    </row>
    <row r="162" spans="8:53" ht="14.7" customHeight="1" x14ac:dyDescent="0.3">
      <c r="H162" s="36"/>
      <c r="I162" s="37"/>
      <c r="J162" s="37"/>
      <c r="K162" s="7">
        <v>2.64</v>
      </c>
      <c r="L162" s="38"/>
    </row>
    <row r="163" spans="8:53" ht="14.7" customHeight="1" x14ac:dyDescent="0.3">
      <c r="H163" s="36"/>
      <c r="I163" s="37"/>
      <c r="J163" s="37"/>
      <c r="K163" s="7">
        <v>2.63</v>
      </c>
      <c r="L163" s="38"/>
      <c r="M163" s="12" t="s">
        <v>25</v>
      </c>
      <c r="N163" s="12" t="s">
        <v>26</v>
      </c>
      <c r="AY163" s="26">
        <f>AVERAGE(AY2:AY157)</f>
        <v>15.127307692307689</v>
      </c>
      <c r="AZ163" s="26"/>
      <c r="BA163" s="26">
        <f t="shared" ref="BA163" si="130">AVERAGE(BA2:BA157)</f>
        <v>15.127307692307681</v>
      </c>
    </row>
    <row r="164" spans="8:53" ht="14.7" customHeight="1" x14ac:dyDescent="0.3">
      <c r="H164" s="36"/>
      <c r="I164" s="37"/>
      <c r="J164" s="37">
        <f>AVERAGE(K164:K166)</f>
        <v>2.5133333333333332</v>
      </c>
      <c r="K164" s="6">
        <v>2.5099999999999998</v>
      </c>
      <c r="L164" s="38">
        <v>7</v>
      </c>
      <c r="M164" s="40"/>
      <c r="N164" s="39"/>
    </row>
    <row r="165" spans="8:53" ht="14.7" customHeight="1" x14ac:dyDescent="0.3">
      <c r="H165" s="36"/>
      <c r="I165" s="37"/>
      <c r="J165" s="37"/>
      <c r="K165" s="6">
        <v>2.5299999999999998</v>
      </c>
      <c r="L165" s="38"/>
      <c r="M165" s="40"/>
      <c r="N165" s="39"/>
    </row>
    <row r="166" spans="8:53" ht="14.7" customHeight="1" x14ac:dyDescent="0.3">
      <c r="H166" s="36"/>
      <c r="I166" s="37"/>
      <c r="J166" s="37"/>
      <c r="K166" s="6">
        <v>2.5</v>
      </c>
      <c r="L166" s="38"/>
      <c r="M166" s="40"/>
      <c r="N166" s="39"/>
    </row>
    <row r="167" spans="8:53" ht="14.7" customHeight="1" x14ac:dyDescent="0.3">
      <c r="H167" s="36"/>
      <c r="I167" s="37"/>
      <c r="J167" s="37">
        <f>AVERAGE(K167:K169)</f>
        <v>2.5</v>
      </c>
      <c r="K167" s="7">
        <v>2.5</v>
      </c>
      <c r="L167" s="38">
        <v>8</v>
      </c>
      <c r="M167" s="41"/>
      <c r="N167" s="39"/>
    </row>
    <row r="168" spans="8:53" ht="14.7" customHeight="1" x14ac:dyDescent="0.3">
      <c r="H168" s="36"/>
      <c r="I168" s="37"/>
      <c r="J168" s="37"/>
      <c r="K168" s="7">
        <v>2.52</v>
      </c>
      <c r="L168" s="38"/>
      <c r="M168" s="41"/>
      <c r="N168" s="39"/>
    </row>
    <row r="169" spans="8:53" ht="14.7" customHeight="1" x14ac:dyDescent="0.3">
      <c r="H169" s="36"/>
      <c r="I169" s="37"/>
      <c r="J169" s="37"/>
      <c r="K169" s="7">
        <v>2.48</v>
      </c>
      <c r="L169" s="38"/>
      <c r="M169" s="41"/>
      <c r="N169" s="39"/>
    </row>
    <row r="170" spans="8:53" ht="14.7" customHeight="1" x14ac:dyDescent="0.3">
      <c r="H170" s="36">
        <v>8</v>
      </c>
      <c r="I170" s="37">
        <f>AVERAGE(K170:K193)</f>
        <v>2.626666666666666</v>
      </c>
      <c r="J170" s="37">
        <f>AVERAGE(K170:K172)</f>
        <v>2.6766666666666672</v>
      </c>
      <c r="K170" s="6">
        <v>2.7</v>
      </c>
      <c r="L170" s="38">
        <v>1</v>
      </c>
    </row>
    <row r="171" spans="8:53" ht="14.7" customHeight="1" x14ac:dyDescent="0.3">
      <c r="H171" s="36"/>
      <c r="I171" s="37"/>
      <c r="J171" s="37"/>
      <c r="K171" s="6">
        <v>2.63</v>
      </c>
      <c r="L171" s="38"/>
    </row>
    <row r="172" spans="8:53" ht="14.7" customHeight="1" x14ac:dyDescent="0.3">
      <c r="H172" s="36"/>
      <c r="I172" s="37"/>
      <c r="J172" s="37"/>
      <c r="K172" s="6">
        <v>2.7</v>
      </c>
      <c r="L172" s="38"/>
    </row>
    <row r="173" spans="8:53" ht="14.7" customHeight="1" x14ac:dyDescent="0.3">
      <c r="H173" s="36"/>
      <c r="I173" s="37"/>
      <c r="J173" s="37">
        <f>AVERAGE(K173:K175)</f>
        <v>2.6366666666666667</v>
      </c>
      <c r="K173" s="7">
        <v>2.65</v>
      </c>
      <c r="L173" s="38">
        <v>2</v>
      </c>
    </row>
    <row r="174" spans="8:53" ht="14.7" customHeight="1" x14ac:dyDescent="0.3">
      <c r="H174" s="36"/>
      <c r="I174" s="37"/>
      <c r="J174" s="37"/>
      <c r="K174" s="7">
        <v>2.62</v>
      </c>
      <c r="L174" s="38"/>
    </row>
    <row r="175" spans="8:53" ht="14.7" customHeight="1" x14ac:dyDescent="0.3">
      <c r="H175" s="36"/>
      <c r="I175" s="37"/>
      <c r="J175" s="37"/>
      <c r="K175" s="7">
        <v>2.64</v>
      </c>
      <c r="L175" s="38"/>
    </row>
    <row r="176" spans="8:53" ht="14.7" customHeight="1" x14ac:dyDescent="0.3">
      <c r="H176" s="36"/>
      <c r="I176" s="37"/>
      <c r="J176" s="37">
        <f>AVERAGE(K176:K178)</f>
        <v>2.6333333333333333</v>
      </c>
      <c r="K176" s="6">
        <v>2.63</v>
      </c>
      <c r="L176" s="38">
        <v>3</v>
      </c>
    </row>
    <row r="177" spans="8:14" ht="14.7" customHeight="1" x14ac:dyDescent="0.3">
      <c r="H177" s="36"/>
      <c r="I177" s="37"/>
      <c r="J177" s="37"/>
      <c r="K177" s="6">
        <v>2.59</v>
      </c>
      <c r="L177" s="38"/>
    </row>
    <row r="178" spans="8:14" ht="14.7" customHeight="1" x14ac:dyDescent="0.3">
      <c r="H178" s="36"/>
      <c r="I178" s="37"/>
      <c r="J178" s="37"/>
      <c r="K178" s="6">
        <v>2.68</v>
      </c>
      <c r="L178" s="38"/>
    </row>
    <row r="179" spans="8:14" ht="14.7" customHeight="1" x14ac:dyDescent="0.3">
      <c r="H179" s="36"/>
      <c r="I179" s="37"/>
      <c r="J179" s="37">
        <f>AVERAGE(K179:K181)</f>
        <v>2.6766666666666672</v>
      </c>
      <c r="K179" s="7">
        <v>2.67</v>
      </c>
      <c r="L179" s="38">
        <v>4</v>
      </c>
    </row>
    <row r="180" spans="8:14" ht="14.7" customHeight="1" x14ac:dyDescent="0.3">
      <c r="H180" s="36"/>
      <c r="I180" s="37"/>
      <c r="J180" s="37"/>
      <c r="K180" s="7">
        <v>2.64</v>
      </c>
      <c r="L180" s="38"/>
    </row>
    <row r="181" spans="8:14" ht="14.7" customHeight="1" x14ac:dyDescent="0.3">
      <c r="H181" s="36"/>
      <c r="I181" s="37"/>
      <c r="J181" s="37"/>
      <c r="K181" s="7">
        <v>2.72</v>
      </c>
      <c r="L181" s="38"/>
    </row>
    <row r="182" spans="8:14" ht="14.7" customHeight="1" x14ac:dyDescent="0.3">
      <c r="H182" s="36"/>
      <c r="I182" s="37"/>
      <c r="J182" s="37">
        <f>AVERAGE(K182:K184)</f>
        <v>2.6933333333333334</v>
      </c>
      <c r="K182" s="6">
        <v>2.69</v>
      </c>
      <c r="L182" s="38">
        <v>5</v>
      </c>
    </row>
    <row r="183" spans="8:14" ht="14.7" customHeight="1" x14ac:dyDescent="0.3">
      <c r="H183" s="36"/>
      <c r="I183" s="37"/>
      <c r="J183" s="37"/>
      <c r="K183" s="6">
        <v>2.66</v>
      </c>
      <c r="L183" s="38"/>
    </row>
    <row r="184" spans="8:14" ht="14.7" customHeight="1" x14ac:dyDescent="0.3">
      <c r="H184" s="36"/>
      <c r="I184" s="37"/>
      <c r="J184" s="37"/>
      <c r="K184" s="6">
        <v>2.73</v>
      </c>
      <c r="L184" s="38"/>
    </row>
    <row r="185" spans="8:14" ht="14.7" customHeight="1" x14ac:dyDescent="0.3">
      <c r="H185" s="36"/>
      <c r="I185" s="37"/>
      <c r="J185" s="37">
        <f>AVERAGE(K185:K187)</f>
        <v>2.66</v>
      </c>
      <c r="K185" s="7">
        <v>2.7</v>
      </c>
      <c r="L185" s="38">
        <v>6</v>
      </c>
    </row>
    <row r="186" spans="8:14" ht="14.7" customHeight="1" x14ac:dyDescent="0.3">
      <c r="H186" s="36"/>
      <c r="I186" s="37"/>
      <c r="J186" s="37"/>
      <c r="K186" s="7">
        <v>2.62</v>
      </c>
      <c r="L186" s="38"/>
    </row>
    <row r="187" spans="8:14" ht="14.7" customHeight="1" x14ac:dyDescent="0.3">
      <c r="H187" s="36"/>
      <c r="I187" s="37"/>
      <c r="J187" s="37"/>
      <c r="K187" s="7">
        <v>2.66</v>
      </c>
      <c r="L187" s="38"/>
      <c r="M187" s="12" t="s">
        <v>25</v>
      </c>
      <c r="N187" s="12" t="s">
        <v>26</v>
      </c>
    </row>
    <row r="188" spans="8:14" ht="14.7" customHeight="1" x14ac:dyDescent="0.3">
      <c r="H188" s="36"/>
      <c r="I188" s="37"/>
      <c r="J188" s="37">
        <f>AVERAGE(K188:K190)</f>
        <v>2.5066666666666664</v>
      </c>
      <c r="K188" s="6">
        <v>2.5299999999999998</v>
      </c>
      <c r="L188" s="38">
        <v>7</v>
      </c>
      <c r="M188" s="40"/>
      <c r="N188" s="39"/>
    </row>
    <row r="189" spans="8:14" ht="14.7" customHeight="1" x14ac:dyDescent="0.3">
      <c r="H189" s="36"/>
      <c r="I189" s="37"/>
      <c r="J189" s="37"/>
      <c r="K189" s="6">
        <v>2.5499999999999998</v>
      </c>
      <c r="L189" s="38"/>
      <c r="M189" s="40"/>
      <c r="N189" s="39"/>
    </row>
    <row r="190" spans="8:14" ht="14.7" customHeight="1" x14ac:dyDescent="0.3">
      <c r="H190" s="36"/>
      <c r="I190" s="37"/>
      <c r="J190" s="37"/>
      <c r="K190" s="6">
        <v>2.44</v>
      </c>
      <c r="L190" s="38"/>
      <c r="M190" s="40"/>
      <c r="N190" s="39"/>
    </row>
    <row r="191" spans="8:14" ht="14.7" customHeight="1" x14ac:dyDescent="0.3">
      <c r="H191" s="36"/>
      <c r="I191" s="37"/>
      <c r="J191" s="37">
        <f>AVERAGE(K191:K193)</f>
        <v>2.5299999999999998</v>
      </c>
      <c r="K191" s="7">
        <v>2.5299999999999998</v>
      </c>
      <c r="L191" s="38">
        <v>8</v>
      </c>
      <c r="M191" s="41"/>
      <c r="N191" s="39"/>
    </row>
    <row r="192" spans="8:14" ht="14.7" customHeight="1" x14ac:dyDescent="0.3">
      <c r="H192" s="36"/>
      <c r="I192" s="37"/>
      <c r="J192" s="37"/>
      <c r="K192" s="7">
        <v>2.5499999999999998</v>
      </c>
      <c r="L192" s="38"/>
      <c r="M192" s="41"/>
      <c r="N192" s="39"/>
    </row>
    <row r="193" spans="8:14" ht="14.7" customHeight="1" x14ac:dyDescent="0.3">
      <c r="H193" s="36"/>
      <c r="I193" s="37"/>
      <c r="J193" s="37"/>
      <c r="K193" s="7">
        <v>2.5099999999999998</v>
      </c>
      <c r="L193" s="38"/>
      <c r="M193" s="41"/>
      <c r="N193" s="39"/>
    </row>
    <row r="194" spans="8:14" ht="14.7" customHeight="1" x14ac:dyDescent="0.3">
      <c r="H194" s="36">
        <v>9</v>
      </c>
      <c r="I194" s="37">
        <f>AVERAGE(K194:K217)</f>
        <v>2.6270833333333341</v>
      </c>
      <c r="J194" s="37">
        <f>AVERAGE(K194:K196)</f>
        <v>2.67</v>
      </c>
      <c r="K194" s="6">
        <v>2.68</v>
      </c>
      <c r="L194" s="38">
        <v>1</v>
      </c>
    </row>
    <row r="195" spans="8:14" ht="14.7" customHeight="1" x14ac:dyDescent="0.3">
      <c r="H195" s="36"/>
      <c r="I195" s="37"/>
      <c r="J195" s="37"/>
      <c r="K195" s="6">
        <v>2.64</v>
      </c>
      <c r="L195" s="38"/>
    </row>
    <row r="196" spans="8:14" ht="14.7" customHeight="1" x14ac:dyDescent="0.3">
      <c r="H196" s="36"/>
      <c r="I196" s="37"/>
      <c r="J196" s="37"/>
      <c r="K196" s="6">
        <v>2.69</v>
      </c>
      <c r="L196" s="38"/>
    </row>
    <row r="197" spans="8:14" ht="14.7" customHeight="1" x14ac:dyDescent="0.3">
      <c r="H197" s="36"/>
      <c r="I197" s="37"/>
      <c r="J197" s="37">
        <f>AVERAGE(K197:K199)</f>
        <v>2.6999999999999997</v>
      </c>
      <c r="K197" s="7">
        <v>2.7</v>
      </c>
      <c r="L197" s="38">
        <v>2</v>
      </c>
    </row>
    <row r="198" spans="8:14" ht="14.7" customHeight="1" x14ac:dyDescent="0.3">
      <c r="H198" s="36"/>
      <c r="I198" s="37"/>
      <c r="J198" s="37"/>
      <c r="K198" s="7">
        <v>2.67</v>
      </c>
      <c r="L198" s="38"/>
    </row>
    <row r="199" spans="8:14" ht="14.7" customHeight="1" x14ac:dyDescent="0.3">
      <c r="H199" s="36"/>
      <c r="I199" s="37"/>
      <c r="J199" s="37"/>
      <c r="K199" s="7">
        <v>2.73</v>
      </c>
      <c r="L199" s="38"/>
    </row>
    <row r="200" spans="8:14" ht="14.7" customHeight="1" x14ac:dyDescent="0.3">
      <c r="H200" s="36"/>
      <c r="I200" s="37"/>
      <c r="J200" s="37">
        <f>AVERAGE(K200:K202)</f>
        <v>2.6999999999999997</v>
      </c>
      <c r="K200" s="6">
        <v>2.73</v>
      </c>
      <c r="L200" s="38">
        <v>3</v>
      </c>
    </row>
    <row r="201" spans="8:14" ht="14.7" customHeight="1" x14ac:dyDescent="0.3">
      <c r="H201" s="36"/>
      <c r="I201" s="37"/>
      <c r="J201" s="37"/>
      <c r="K201" s="6">
        <v>2.69</v>
      </c>
      <c r="L201" s="38"/>
    </row>
    <row r="202" spans="8:14" ht="14.7" customHeight="1" x14ac:dyDescent="0.3">
      <c r="H202" s="36"/>
      <c r="I202" s="37"/>
      <c r="J202" s="37"/>
      <c r="K202" s="6">
        <v>2.68</v>
      </c>
      <c r="L202" s="38"/>
    </row>
    <row r="203" spans="8:14" ht="14.7" customHeight="1" x14ac:dyDescent="0.3">
      <c r="H203" s="36"/>
      <c r="I203" s="37"/>
      <c r="J203" s="37">
        <f>AVERAGE(K203:K205)</f>
        <v>2.6466666666666665</v>
      </c>
      <c r="K203" s="7">
        <v>2.64</v>
      </c>
      <c r="L203" s="38">
        <v>4</v>
      </c>
    </row>
    <row r="204" spans="8:14" ht="14.7" customHeight="1" x14ac:dyDescent="0.3">
      <c r="H204" s="36"/>
      <c r="I204" s="37"/>
      <c r="J204" s="37"/>
      <c r="K204" s="7">
        <v>2.62</v>
      </c>
      <c r="L204" s="38"/>
    </row>
    <row r="205" spans="8:14" ht="14.7" customHeight="1" x14ac:dyDescent="0.3">
      <c r="H205" s="36"/>
      <c r="I205" s="37"/>
      <c r="J205" s="37"/>
      <c r="K205" s="7">
        <v>2.68</v>
      </c>
      <c r="L205" s="38"/>
    </row>
    <row r="206" spans="8:14" ht="14.7" customHeight="1" x14ac:dyDescent="0.3">
      <c r="H206" s="36"/>
      <c r="I206" s="37"/>
      <c r="J206" s="37">
        <f>AVERAGE(K206:K208)</f>
        <v>2.6266666666666665</v>
      </c>
      <c r="K206" s="6">
        <v>2.64</v>
      </c>
      <c r="L206" s="38">
        <v>5</v>
      </c>
    </row>
    <row r="207" spans="8:14" ht="14.7" customHeight="1" x14ac:dyDescent="0.3">
      <c r="H207" s="36"/>
      <c r="I207" s="37"/>
      <c r="J207" s="37"/>
      <c r="K207" s="6">
        <v>2.61</v>
      </c>
      <c r="L207" s="38"/>
    </row>
    <row r="208" spans="8:14" ht="14.7" customHeight="1" x14ac:dyDescent="0.3">
      <c r="H208" s="36"/>
      <c r="I208" s="37"/>
      <c r="J208" s="37"/>
      <c r="K208" s="6">
        <v>2.63</v>
      </c>
      <c r="L208" s="38"/>
    </row>
    <row r="209" spans="8:14" ht="14.7" customHeight="1" x14ac:dyDescent="0.3">
      <c r="H209" s="36"/>
      <c r="I209" s="37"/>
      <c r="J209" s="37">
        <f>AVERAGE(K209:K211)</f>
        <v>2.6266666666666669</v>
      </c>
      <c r="K209" s="7">
        <v>2.61</v>
      </c>
      <c r="L209" s="38">
        <v>6</v>
      </c>
    </row>
    <row r="210" spans="8:14" ht="14.7" customHeight="1" x14ac:dyDescent="0.3">
      <c r="H210" s="36"/>
      <c r="I210" s="37"/>
      <c r="J210" s="37"/>
      <c r="K210" s="7">
        <v>2.63</v>
      </c>
      <c r="L210" s="38"/>
    </row>
    <row r="211" spans="8:14" ht="14.7" customHeight="1" x14ac:dyDescent="0.3">
      <c r="H211" s="36"/>
      <c r="I211" s="37"/>
      <c r="J211" s="37"/>
      <c r="K211" s="7">
        <v>2.64</v>
      </c>
      <c r="L211" s="38"/>
      <c r="M211" s="12" t="s">
        <v>25</v>
      </c>
      <c r="N211" s="12" t="s">
        <v>26</v>
      </c>
    </row>
    <row r="212" spans="8:14" ht="14.7" customHeight="1" x14ac:dyDescent="0.3">
      <c r="H212" s="36"/>
      <c r="I212" s="37"/>
      <c r="J212" s="37">
        <f>AVERAGE(K212:K214)</f>
        <v>2.5266666666666668</v>
      </c>
      <c r="K212" s="6">
        <v>2.5</v>
      </c>
      <c r="L212" s="38">
        <v>7</v>
      </c>
      <c r="M212" s="40"/>
      <c r="N212" s="39"/>
    </row>
    <row r="213" spans="8:14" ht="14.7" customHeight="1" x14ac:dyDescent="0.3">
      <c r="H213" s="36"/>
      <c r="I213" s="37"/>
      <c r="J213" s="37"/>
      <c r="K213" s="6">
        <v>2.56</v>
      </c>
      <c r="L213" s="38"/>
      <c r="M213" s="40"/>
      <c r="N213" s="39"/>
    </row>
    <row r="214" spans="8:14" ht="14.7" customHeight="1" x14ac:dyDescent="0.3">
      <c r="H214" s="36"/>
      <c r="I214" s="37"/>
      <c r="J214" s="37"/>
      <c r="K214" s="6">
        <v>2.52</v>
      </c>
      <c r="L214" s="38"/>
      <c r="M214" s="40"/>
      <c r="N214" s="39"/>
    </row>
    <row r="215" spans="8:14" ht="14.7" customHeight="1" x14ac:dyDescent="0.3">
      <c r="H215" s="36"/>
      <c r="I215" s="37"/>
      <c r="J215" s="37">
        <f>AVERAGE(K215:K217)</f>
        <v>2.52</v>
      </c>
      <c r="K215" s="7">
        <v>2.54</v>
      </c>
      <c r="L215" s="38">
        <v>8</v>
      </c>
      <c r="M215" s="41"/>
      <c r="N215" s="39"/>
    </row>
    <row r="216" spans="8:14" ht="14.7" customHeight="1" x14ac:dyDescent="0.3">
      <c r="H216" s="36"/>
      <c r="I216" s="37"/>
      <c r="J216" s="37"/>
      <c r="K216" s="7">
        <v>2.56</v>
      </c>
      <c r="L216" s="38"/>
      <c r="M216" s="41"/>
      <c r="N216" s="39"/>
    </row>
    <row r="217" spans="8:14" ht="14.7" customHeight="1" x14ac:dyDescent="0.3">
      <c r="H217" s="36"/>
      <c r="I217" s="37"/>
      <c r="J217" s="37"/>
      <c r="K217" s="7">
        <v>2.46</v>
      </c>
      <c r="L217" s="38"/>
      <c r="M217" s="41"/>
      <c r="N217" s="39"/>
    </row>
    <row r="218" spans="8:14" ht="14.7" customHeight="1" x14ac:dyDescent="0.3">
      <c r="H218" s="36">
        <v>10</v>
      </c>
      <c r="I218" s="37">
        <f>AVERAGE(K218:K241)</f>
        <v>2.6350000000000002</v>
      </c>
      <c r="J218" s="37">
        <f>AVERAGE(K218:K220)</f>
        <v>2.6433333333333331</v>
      </c>
      <c r="K218" s="6">
        <v>2.63</v>
      </c>
      <c r="L218" s="38">
        <v>1</v>
      </c>
    </row>
    <row r="219" spans="8:14" ht="14.7" customHeight="1" x14ac:dyDescent="0.3">
      <c r="H219" s="36"/>
      <c r="I219" s="37"/>
      <c r="J219" s="37"/>
      <c r="K219" s="6">
        <v>2.62</v>
      </c>
      <c r="L219" s="38"/>
    </row>
    <row r="220" spans="8:14" ht="14.7" customHeight="1" x14ac:dyDescent="0.3">
      <c r="H220" s="36"/>
      <c r="I220" s="37"/>
      <c r="J220" s="37"/>
      <c r="K220" s="6">
        <v>2.68</v>
      </c>
      <c r="L220" s="38"/>
    </row>
    <row r="221" spans="8:14" ht="14.7" customHeight="1" x14ac:dyDescent="0.3">
      <c r="H221" s="36"/>
      <c r="I221" s="37"/>
      <c r="J221" s="37">
        <f>AVERAGE(K221:K223)</f>
        <v>2.65</v>
      </c>
      <c r="K221" s="7">
        <v>2.65</v>
      </c>
      <c r="L221" s="38">
        <v>2</v>
      </c>
    </row>
    <row r="222" spans="8:14" ht="14.7" customHeight="1" x14ac:dyDescent="0.3">
      <c r="H222" s="36"/>
      <c r="I222" s="37"/>
      <c r="J222" s="37"/>
      <c r="K222" s="7">
        <v>2.65</v>
      </c>
      <c r="L222" s="38"/>
    </row>
    <row r="223" spans="8:14" ht="14.7" customHeight="1" x14ac:dyDescent="0.3">
      <c r="H223" s="36"/>
      <c r="I223" s="37"/>
      <c r="J223" s="37"/>
      <c r="K223" s="7">
        <v>2.65</v>
      </c>
      <c r="L223" s="38"/>
    </row>
    <row r="224" spans="8:14" ht="14.7" customHeight="1" x14ac:dyDescent="0.3">
      <c r="H224" s="36"/>
      <c r="I224" s="37"/>
      <c r="J224" s="37">
        <f>AVERAGE(K224:K226)</f>
        <v>2.66</v>
      </c>
      <c r="K224" s="6">
        <v>2.63</v>
      </c>
      <c r="L224" s="38">
        <v>3</v>
      </c>
    </row>
    <row r="225" spans="8:14" ht="14.7" customHeight="1" x14ac:dyDescent="0.3">
      <c r="H225" s="36"/>
      <c r="I225" s="37"/>
      <c r="J225" s="37"/>
      <c r="K225" s="6">
        <v>2.67</v>
      </c>
      <c r="L225" s="38"/>
    </row>
    <row r="226" spans="8:14" ht="14.7" customHeight="1" x14ac:dyDescent="0.3">
      <c r="H226" s="36"/>
      <c r="I226" s="37"/>
      <c r="J226" s="37"/>
      <c r="K226" s="6">
        <v>2.68</v>
      </c>
      <c r="L226" s="38"/>
    </row>
    <row r="227" spans="8:14" ht="14.7" customHeight="1" x14ac:dyDescent="0.3">
      <c r="H227" s="36"/>
      <c r="I227" s="37"/>
      <c r="J227" s="37">
        <f>AVERAGE(K227:K229)</f>
        <v>2.6633333333333336</v>
      </c>
      <c r="K227" s="7">
        <v>2.66</v>
      </c>
      <c r="L227" s="38">
        <v>4</v>
      </c>
    </row>
    <row r="228" spans="8:14" ht="14.7" customHeight="1" x14ac:dyDescent="0.3">
      <c r="H228" s="36"/>
      <c r="I228" s="37"/>
      <c r="J228" s="37"/>
      <c r="K228" s="7">
        <v>2.64</v>
      </c>
      <c r="L228" s="38"/>
    </row>
    <row r="229" spans="8:14" ht="14.7" customHeight="1" x14ac:dyDescent="0.3">
      <c r="H229" s="36"/>
      <c r="I229" s="37"/>
      <c r="J229" s="37"/>
      <c r="K229" s="7">
        <v>2.69</v>
      </c>
      <c r="L229" s="38"/>
    </row>
    <row r="230" spans="8:14" ht="14.7" customHeight="1" x14ac:dyDescent="0.3">
      <c r="H230" s="36"/>
      <c r="I230" s="37"/>
      <c r="J230" s="37">
        <f>AVERAGE(K230:K232)</f>
        <v>2.7133333333333334</v>
      </c>
      <c r="K230" s="6">
        <v>2.7</v>
      </c>
      <c r="L230" s="38">
        <v>5</v>
      </c>
    </row>
    <row r="231" spans="8:14" ht="14.7" customHeight="1" x14ac:dyDescent="0.3">
      <c r="H231" s="36"/>
      <c r="I231" s="37"/>
      <c r="J231" s="37"/>
      <c r="K231" s="6">
        <v>2.68</v>
      </c>
      <c r="L231" s="38"/>
    </row>
    <row r="232" spans="8:14" ht="14.7" customHeight="1" x14ac:dyDescent="0.3">
      <c r="H232" s="36"/>
      <c r="I232" s="37"/>
      <c r="J232" s="37"/>
      <c r="K232" s="6">
        <v>2.76</v>
      </c>
      <c r="L232" s="38"/>
    </row>
    <row r="233" spans="8:14" ht="14.7" customHeight="1" x14ac:dyDescent="0.3">
      <c r="H233" s="36"/>
      <c r="I233" s="37"/>
      <c r="J233" s="37">
        <f>AVERAGE(K233:K235)</f>
        <v>2.68</v>
      </c>
      <c r="K233" s="7">
        <v>2.7</v>
      </c>
      <c r="L233" s="38">
        <v>6</v>
      </c>
    </row>
    <row r="234" spans="8:14" ht="14.7" customHeight="1" x14ac:dyDescent="0.3">
      <c r="H234" s="36"/>
      <c r="I234" s="37"/>
      <c r="J234" s="37"/>
      <c r="K234" s="7">
        <v>2.68</v>
      </c>
      <c r="L234" s="38"/>
    </row>
    <row r="235" spans="8:14" ht="14.7" customHeight="1" x14ac:dyDescent="0.3">
      <c r="H235" s="36"/>
      <c r="I235" s="37"/>
      <c r="J235" s="37"/>
      <c r="K235" s="7">
        <v>2.66</v>
      </c>
      <c r="L235" s="38"/>
      <c r="M235" s="12" t="s">
        <v>25</v>
      </c>
      <c r="N235" s="12" t="s">
        <v>26</v>
      </c>
    </row>
    <row r="236" spans="8:14" ht="14.7" customHeight="1" x14ac:dyDescent="0.3">
      <c r="H236" s="36"/>
      <c r="I236" s="37"/>
      <c r="J236" s="37">
        <f>AVERAGE(K236:K238)</f>
        <v>2.5399999999999996</v>
      </c>
      <c r="K236" s="6">
        <v>2.5299999999999998</v>
      </c>
      <c r="L236" s="38">
        <v>7</v>
      </c>
      <c r="M236" s="40"/>
      <c r="N236" s="39"/>
    </row>
    <row r="237" spans="8:14" ht="14.7" customHeight="1" x14ac:dyDescent="0.3">
      <c r="H237" s="36"/>
      <c r="I237" s="37"/>
      <c r="J237" s="37"/>
      <c r="K237" s="6">
        <v>2.57</v>
      </c>
      <c r="L237" s="38"/>
      <c r="M237" s="40"/>
      <c r="N237" s="39"/>
    </row>
    <row r="238" spans="8:14" ht="14.7" customHeight="1" x14ac:dyDescent="0.3">
      <c r="H238" s="36"/>
      <c r="I238" s="37"/>
      <c r="J238" s="37"/>
      <c r="K238" s="6">
        <v>2.52</v>
      </c>
      <c r="L238" s="38"/>
      <c r="M238" s="40"/>
      <c r="N238" s="39"/>
    </row>
    <row r="239" spans="8:14" ht="14.7" customHeight="1" x14ac:dyDescent="0.3">
      <c r="H239" s="36"/>
      <c r="I239" s="37"/>
      <c r="J239" s="37">
        <f>AVERAGE(K239:K241)</f>
        <v>2.5299999999999998</v>
      </c>
      <c r="K239" s="7">
        <v>2.5299999999999998</v>
      </c>
      <c r="L239" s="38">
        <v>8</v>
      </c>
      <c r="M239" s="41"/>
      <c r="N239" s="39"/>
    </row>
    <row r="240" spans="8:14" ht="14.7" customHeight="1" x14ac:dyDescent="0.3">
      <c r="H240" s="36"/>
      <c r="I240" s="37"/>
      <c r="J240" s="37"/>
      <c r="K240" s="7">
        <v>2.5499999999999998</v>
      </c>
      <c r="L240" s="38"/>
      <c r="M240" s="41"/>
      <c r="N240" s="39"/>
    </row>
    <row r="241" spans="8:14" ht="14.7" customHeight="1" x14ac:dyDescent="0.3">
      <c r="H241" s="36"/>
      <c r="I241" s="37"/>
      <c r="J241" s="37"/>
      <c r="K241" s="7">
        <v>2.5099999999999998</v>
      </c>
      <c r="L241" s="38"/>
      <c r="M241" s="41"/>
      <c r="N241" s="39"/>
    </row>
    <row r="242" spans="8:14" ht="14.7" customHeight="1" x14ac:dyDescent="0.3">
      <c r="H242" s="36">
        <v>11</v>
      </c>
      <c r="I242" s="37">
        <f>AVERAGE(K242:K265)</f>
        <v>2.64</v>
      </c>
      <c r="J242" s="37">
        <f>AVERAGE(K242:K244)</f>
        <v>2.6766666666666672</v>
      </c>
      <c r="K242" s="6">
        <v>2.67</v>
      </c>
      <c r="L242" s="38">
        <v>1</v>
      </c>
    </row>
    <row r="243" spans="8:14" ht="14.7" customHeight="1" x14ac:dyDescent="0.3">
      <c r="H243" s="36"/>
      <c r="I243" s="37"/>
      <c r="J243" s="37"/>
      <c r="K243" s="6">
        <v>2.65</v>
      </c>
      <c r="L243" s="38"/>
    </row>
    <row r="244" spans="8:14" ht="14.7" customHeight="1" x14ac:dyDescent="0.3">
      <c r="H244" s="36"/>
      <c r="I244" s="37"/>
      <c r="J244" s="37"/>
      <c r="K244" s="6">
        <v>2.71</v>
      </c>
      <c r="L244" s="38"/>
    </row>
    <row r="245" spans="8:14" ht="14.7" customHeight="1" x14ac:dyDescent="0.3">
      <c r="H245" s="36"/>
      <c r="I245" s="37"/>
      <c r="J245" s="37">
        <f>AVERAGE(K245:K247)</f>
        <v>2.7099999999999995</v>
      </c>
      <c r="K245" s="7">
        <v>2.71</v>
      </c>
      <c r="L245" s="38">
        <v>2</v>
      </c>
    </row>
    <row r="246" spans="8:14" ht="14.7" customHeight="1" x14ac:dyDescent="0.3">
      <c r="H246" s="36"/>
      <c r="I246" s="37"/>
      <c r="J246" s="37"/>
      <c r="K246" s="7">
        <v>2.65</v>
      </c>
      <c r="L246" s="38"/>
    </row>
    <row r="247" spans="8:14" ht="14.7" customHeight="1" x14ac:dyDescent="0.3">
      <c r="H247" s="36"/>
      <c r="I247" s="37"/>
      <c r="J247" s="37"/>
      <c r="K247" s="7">
        <v>2.77</v>
      </c>
      <c r="L247" s="38"/>
    </row>
    <row r="248" spans="8:14" ht="14.7" customHeight="1" x14ac:dyDescent="0.3">
      <c r="H248" s="36"/>
      <c r="I248" s="37"/>
      <c r="J248" s="37">
        <f>AVERAGE(K248:K250)</f>
        <v>2.6933333333333334</v>
      </c>
      <c r="K248" s="6">
        <v>2.73</v>
      </c>
      <c r="L248" s="38">
        <v>3</v>
      </c>
    </row>
    <row r="249" spans="8:14" ht="14.7" customHeight="1" x14ac:dyDescent="0.3">
      <c r="H249" s="36"/>
      <c r="I249" s="37"/>
      <c r="J249" s="37"/>
      <c r="K249" s="6">
        <v>2.68</v>
      </c>
      <c r="L249" s="38"/>
    </row>
    <row r="250" spans="8:14" ht="14.7" customHeight="1" x14ac:dyDescent="0.3">
      <c r="H250" s="36"/>
      <c r="I250" s="37"/>
      <c r="J250" s="37"/>
      <c r="K250" s="6">
        <v>2.67</v>
      </c>
      <c r="L250" s="38"/>
    </row>
    <row r="251" spans="8:14" ht="14.7" customHeight="1" x14ac:dyDescent="0.3">
      <c r="H251" s="36"/>
      <c r="I251" s="37"/>
      <c r="J251" s="37">
        <f>AVERAGE(K251:K253)</f>
        <v>2.6633333333333336</v>
      </c>
      <c r="K251" s="7">
        <v>2.67</v>
      </c>
      <c r="L251" s="38">
        <v>4</v>
      </c>
    </row>
    <row r="252" spans="8:14" ht="14.7" customHeight="1" x14ac:dyDescent="0.3">
      <c r="H252" s="36"/>
      <c r="I252" s="37"/>
      <c r="J252" s="37"/>
      <c r="K252" s="7">
        <v>2.63</v>
      </c>
      <c r="L252" s="38"/>
    </row>
    <row r="253" spans="8:14" ht="14.7" customHeight="1" x14ac:dyDescent="0.3">
      <c r="H253" s="36"/>
      <c r="I253" s="37"/>
      <c r="J253" s="37"/>
      <c r="K253" s="7">
        <v>2.69</v>
      </c>
      <c r="L253" s="38"/>
    </row>
    <row r="254" spans="8:14" ht="14.7" customHeight="1" x14ac:dyDescent="0.3">
      <c r="H254" s="36"/>
      <c r="I254" s="37"/>
      <c r="J254" s="37">
        <f>AVERAGE(K254:K256)</f>
        <v>2.6466666666666665</v>
      </c>
      <c r="K254" s="6">
        <v>2.66</v>
      </c>
      <c r="L254" s="38">
        <v>5</v>
      </c>
    </row>
    <row r="255" spans="8:14" ht="14.7" customHeight="1" x14ac:dyDescent="0.3">
      <c r="H255" s="36"/>
      <c r="I255" s="37"/>
      <c r="J255" s="37"/>
      <c r="K255" s="6">
        <v>2.63</v>
      </c>
      <c r="L255" s="38"/>
    </row>
    <row r="256" spans="8:14" ht="14.7" customHeight="1" x14ac:dyDescent="0.3">
      <c r="H256" s="36"/>
      <c r="I256" s="37"/>
      <c r="J256" s="37"/>
      <c r="K256" s="6">
        <v>2.65</v>
      </c>
      <c r="L256" s="38"/>
    </row>
    <row r="257" spans="8:14" ht="14.7" customHeight="1" x14ac:dyDescent="0.3">
      <c r="H257" s="36"/>
      <c r="I257" s="37"/>
      <c r="J257" s="37">
        <f>AVERAGE(K257:K259)</f>
        <v>2.6533333333333333</v>
      </c>
      <c r="K257" s="7">
        <v>2.63</v>
      </c>
      <c r="L257" s="38">
        <v>6</v>
      </c>
    </row>
    <row r="258" spans="8:14" ht="14.7" customHeight="1" x14ac:dyDescent="0.3">
      <c r="H258" s="36"/>
      <c r="I258" s="37"/>
      <c r="J258" s="37"/>
      <c r="K258" s="7">
        <v>2.67</v>
      </c>
      <c r="L258" s="38"/>
    </row>
    <row r="259" spans="8:14" ht="14.7" customHeight="1" x14ac:dyDescent="0.3">
      <c r="H259" s="36"/>
      <c r="I259" s="37"/>
      <c r="J259" s="37"/>
      <c r="K259" s="7">
        <v>2.66</v>
      </c>
      <c r="L259" s="38"/>
      <c r="M259" s="12" t="s">
        <v>25</v>
      </c>
      <c r="N259" s="12" t="s">
        <v>26</v>
      </c>
    </row>
    <row r="260" spans="8:14" ht="14.7" customHeight="1" x14ac:dyDescent="0.3">
      <c r="H260" s="36"/>
      <c r="I260" s="37"/>
      <c r="J260" s="37">
        <f>AVERAGE(K260:K262)</f>
        <v>2.5333333333333332</v>
      </c>
      <c r="K260" s="6">
        <v>2.5299999999999998</v>
      </c>
      <c r="L260" s="38">
        <v>7</v>
      </c>
      <c r="M260" s="40"/>
      <c r="N260" s="39"/>
    </row>
    <row r="261" spans="8:14" ht="14.7" customHeight="1" x14ac:dyDescent="0.3">
      <c r="H261" s="36"/>
      <c r="I261" s="37"/>
      <c r="J261" s="37"/>
      <c r="K261" s="6">
        <v>2.57</v>
      </c>
      <c r="L261" s="38"/>
      <c r="M261" s="40"/>
      <c r="N261" s="39"/>
    </row>
    <row r="262" spans="8:14" ht="14.7" customHeight="1" x14ac:dyDescent="0.3">
      <c r="H262" s="36"/>
      <c r="I262" s="37"/>
      <c r="J262" s="37"/>
      <c r="K262" s="6">
        <v>2.5</v>
      </c>
      <c r="L262" s="38"/>
      <c r="M262" s="40"/>
      <c r="N262" s="39"/>
    </row>
    <row r="263" spans="8:14" ht="14.7" customHeight="1" x14ac:dyDescent="0.3">
      <c r="H263" s="36"/>
      <c r="I263" s="37"/>
      <c r="J263" s="37">
        <f>AVERAGE(K263:K265)</f>
        <v>2.5433333333333334</v>
      </c>
      <c r="K263" s="7">
        <v>2.54</v>
      </c>
      <c r="L263" s="38">
        <v>8</v>
      </c>
      <c r="M263" s="41"/>
      <c r="N263" s="39"/>
    </row>
    <row r="264" spans="8:14" ht="14.7" customHeight="1" x14ac:dyDescent="0.3">
      <c r="H264" s="36"/>
      <c r="I264" s="37"/>
      <c r="J264" s="37"/>
      <c r="K264" s="7">
        <v>2.5499999999999998</v>
      </c>
      <c r="L264" s="38"/>
      <c r="M264" s="41"/>
      <c r="N264" s="39"/>
    </row>
    <row r="265" spans="8:14" ht="14.7" customHeight="1" x14ac:dyDescent="0.3">
      <c r="H265" s="36"/>
      <c r="I265" s="37"/>
      <c r="J265" s="37"/>
      <c r="K265" s="7">
        <v>2.54</v>
      </c>
      <c r="L265" s="38"/>
      <c r="M265" s="41"/>
      <c r="N265" s="39"/>
    </row>
    <row r="266" spans="8:14" ht="14.7" customHeight="1" x14ac:dyDescent="0.3">
      <c r="H266" s="36">
        <v>12</v>
      </c>
      <c r="I266" s="37">
        <f>AVERAGE(K266:K289)</f>
        <v>2.6450000000000009</v>
      </c>
      <c r="J266" s="37">
        <f>AVERAGE(K266:K268)</f>
        <v>2.7033333333333336</v>
      </c>
      <c r="K266" s="6">
        <v>2.7</v>
      </c>
      <c r="L266" s="38">
        <v>1</v>
      </c>
    </row>
    <row r="267" spans="8:14" ht="14.7" customHeight="1" x14ac:dyDescent="0.3">
      <c r="H267" s="36"/>
      <c r="I267" s="37"/>
      <c r="J267" s="37"/>
      <c r="K267" s="6">
        <v>2.69</v>
      </c>
      <c r="L267" s="38"/>
    </row>
    <row r="268" spans="8:14" ht="14.7" customHeight="1" x14ac:dyDescent="0.3">
      <c r="H268" s="36"/>
      <c r="I268" s="37"/>
      <c r="J268" s="37"/>
      <c r="K268" s="6">
        <v>2.72</v>
      </c>
      <c r="L268" s="38"/>
    </row>
    <row r="269" spans="8:14" ht="14.7" customHeight="1" x14ac:dyDescent="0.3">
      <c r="H269" s="36"/>
      <c r="I269" s="37"/>
      <c r="J269" s="37">
        <f>AVERAGE(K269:K271)</f>
        <v>2.7166666666666668</v>
      </c>
      <c r="K269" s="7">
        <v>2.69</v>
      </c>
      <c r="L269" s="38">
        <v>2</v>
      </c>
    </row>
    <row r="270" spans="8:14" ht="14.7" customHeight="1" x14ac:dyDescent="0.3">
      <c r="H270" s="36"/>
      <c r="I270" s="37"/>
      <c r="J270" s="37"/>
      <c r="K270" s="7">
        <v>2.69</v>
      </c>
      <c r="L270" s="38"/>
    </row>
    <row r="271" spans="8:14" ht="14.7" customHeight="1" x14ac:dyDescent="0.3">
      <c r="H271" s="36"/>
      <c r="I271" s="37"/>
      <c r="J271" s="37"/>
      <c r="K271" s="7">
        <v>2.77</v>
      </c>
      <c r="L271" s="38"/>
    </row>
    <row r="272" spans="8:14" ht="14.7" customHeight="1" x14ac:dyDescent="0.3">
      <c r="H272" s="36"/>
      <c r="I272" s="37"/>
      <c r="J272" s="37">
        <f>AVERAGE(K272:K274)</f>
        <v>2.686666666666667</v>
      </c>
      <c r="K272" s="6">
        <v>2.73</v>
      </c>
      <c r="L272" s="38">
        <v>3</v>
      </c>
    </row>
    <row r="273" spans="8:14" ht="14.7" customHeight="1" x14ac:dyDescent="0.3">
      <c r="H273" s="36"/>
      <c r="I273" s="37"/>
      <c r="J273" s="37"/>
      <c r="K273" s="6">
        <v>2.68</v>
      </c>
      <c r="L273" s="38"/>
    </row>
    <row r="274" spans="8:14" ht="14.7" customHeight="1" x14ac:dyDescent="0.3">
      <c r="H274" s="36"/>
      <c r="I274" s="37"/>
      <c r="J274" s="37"/>
      <c r="K274" s="6">
        <v>2.65</v>
      </c>
      <c r="L274" s="38"/>
    </row>
    <row r="275" spans="8:14" ht="14.7" customHeight="1" x14ac:dyDescent="0.3">
      <c r="H275" s="36"/>
      <c r="I275" s="37"/>
      <c r="J275" s="37">
        <f>AVERAGE(K275:K277)</f>
        <v>2.66</v>
      </c>
      <c r="K275" s="7">
        <v>2.67</v>
      </c>
      <c r="L275" s="38">
        <v>4</v>
      </c>
    </row>
    <row r="276" spans="8:14" ht="14.7" customHeight="1" x14ac:dyDescent="0.3">
      <c r="H276" s="36"/>
      <c r="I276" s="37"/>
      <c r="J276" s="37"/>
      <c r="K276" s="7">
        <v>2.63</v>
      </c>
      <c r="L276" s="38"/>
    </row>
    <row r="277" spans="8:14" ht="14.7" customHeight="1" x14ac:dyDescent="0.3">
      <c r="H277" s="36"/>
      <c r="I277" s="37"/>
      <c r="J277" s="37"/>
      <c r="K277" s="7">
        <v>2.68</v>
      </c>
      <c r="L277" s="38"/>
    </row>
    <row r="278" spans="8:14" ht="14.7" customHeight="1" x14ac:dyDescent="0.3">
      <c r="H278" s="36"/>
      <c r="I278" s="37"/>
      <c r="J278" s="37">
        <f>AVERAGE(K278:K280)</f>
        <v>2.6633333333333336</v>
      </c>
      <c r="K278" s="6">
        <v>2.65</v>
      </c>
      <c r="L278" s="38">
        <v>5</v>
      </c>
    </row>
    <row r="279" spans="8:14" ht="14.7" customHeight="1" x14ac:dyDescent="0.3">
      <c r="H279" s="36"/>
      <c r="I279" s="37"/>
      <c r="J279" s="37"/>
      <c r="K279" s="6">
        <v>2.68</v>
      </c>
      <c r="L279" s="38"/>
    </row>
    <row r="280" spans="8:14" ht="14.7" customHeight="1" x14ac:dyDescent="0.3">
      <c r="H280" s="36"/>
      <c r="I280" s="37"/>
      <c r="J280" s="37"/>
      <c r="K280" s="6">
        <v>2.66</v>
      </c>
      <c r="L280" s="38"/>
    </row>
    <row r="281" spans="8:14" ht="14.7" customHeight="1" x14ac:dyDescent="0.3">
      <c r="H281" s="36"/>
      <c r="I281" s="37"/>
      <c r="J281" s="37">
        <f>AVERAGE(K281:K283)</f>
        <v>2.6533333333333333</v>
      </c>
      <c r="K281" s="7">
        <v>2.63</v>
      </c>
      <c r="L281" s="38">
        <v>6</v>
      </c>
    </row>
    <row r="282" spans="8:14" ht="14.7" customHeight="1" x14ac:dyDescent="0.3">
      <c r="H282" s="36"/>
      <c r="I282" s="37"/>
      <c r="J282" s="37"/>
      <c r="K282" s="7">
        <v>2.66</v>
      </c>
      <c r="L282" s="38"/>
    </row>
    <row r="283" spans="8:14" ht="14.7" customHeight="1" x14ac:dyDescent="0.3">
      <c r="H283" s="36"/>
      <c r="I283" s="37"/>
      <c r="J283" s="37"/>
      <c r="K283" s="7">
        <v>2.67</v>
      </c>
      <c r="L283" s="38"/>
      <c r="M283" s="12" t="s">
        <v>25</v>
      </c>
      <c r="N283" s="12" t="s">
        <v>26</v>
      </c>
    </row>
    <row r="284" spans="8:14" ht="14.7" customHeight="1" x14ac:dyDescent="0.3">
      <c r="H284" s="36"/>
      <c r="I284" s="37"/>
      <c r="J284" s="37">
        <f>AVERAGE(K284:K286)</f>
        <v>2.5533333333333332</v>
      </c>
      <c r="K284" s="6">
        <v>2.5299999999999998</v>
      </c>
      <c r="L284" s="38">
        <v>7</v>
      </c>
      <c r="M284" s="40"/>
      <c r="N284" s="39"/>
    </row>
    <row r="285" spans="8:14" ht="14.7" customHeight="1" x14ac:dyDescent="0.3">
      <c r="H285" s="36"/>
      <c r="I285" s="37"/>
      <c r="J285" s="37"/>
      <c r="K285" s="6">
        <v>2.56</v>
      </c>
      <c r="L285" s="38"/>
      <c r="M285" s="40"/>
      <c r="N285" s="39"/>
    </row>
    <row r="286" spans="8:14" ht="14.7" customHeight="1" x14ac:dyDescent="0.3">
      <c r="H286" s="36"/>
      <c r="I286" s="37"/>
      <c r="J286" s="37"/>
      <c r="K286" s="6">
        <v>2.57</v>
      </c>
      <c r="L286" s="38"/>
      <c r="M286" s="40"/>
      <c r="N286" s="39"/>
    </row>
    <row r="287" spans="8:14" ht="14.7" customHeight="1" x14ac:dyDescent="0.3">
      <c r="H287" s="36"/>
      <c r="I287" s="37"/>
      <c r="J287" s="37">
        <f>AVERAGE(K287:K289)</f>
        <v>2.5233333333333334</v>
      </c>
      <c r="K287" s="7">
        <v>2.54</v>
      </c>
      <c r="L287" s="38">
        <v>8</v>
      </c>
      <c r="M287" s="41"/>
      <c r="N287" s="39"/>
    </row>
    <row r="288" spans="8:14" ht="14.7" customHeight="1" x14ac:dyDescent="0.3">
      <c r="H288" s="36"/>
      <c r="I288" s="37"/>
      <c r="J288" s="37"/>
      <c r="K288" s="7">
        <v>2.58</v>
      </c>
      <c r="L288" s="38"/>
      <c r="M288" s="41"/>
      <c r="N288" s="39"/>
    </row>
    <row r="289" spans="8:14" ht="14.7" customHeight="1" x14ac:dyDescent="0.3">
      <c r="H289" s="36"/>
      <c r="I289" s="37"/>
      <c r="J289" s="37"/>
      <c r="K289" s="7">
        <v>2.4500000000000002</v>
      </c>
      <c r="L289" s="38"/>
      <c r="M289" s="41"/>
      <c r="N289" s="39"/>
    </row>
    <row r="290" spans="8:14" ht="14.7" customHeight="1" x14ac:dyDescent="0.3">
      <c r="H290" s="36">
        <v>13</v>
      </c>
      <c r="I290" s="37">
        <f>AVERAGE(K290:K313)</f>
        <v>2.8604166666666657</v>
      </c>
      <c r="J290" s="37">
        <f>AVERAGE(K290:K292)</f>
        <v>2.6666666666666665</v>
      </c>
      <c r="K290" s="6">
        <v>2.66</v>
      </c>
      <c r="L290" s="38">
        <v>1</v>
      </c>
    </row>
    <row r="291" spans="8:14" ht="14.7" customHeight="1" x14ac:dyDescent="0.3">
      <c r="H291" s="36"/>
      <c r="I291" s="37"/>
      <c r="J291" s="37"/>
      <c r="K291" s="6">
        <v>2.65</v>
      </c>
      <c r="L291" s="38"/>
    </row>
    <row r="292" spans="8:14" ht="14.7" customHeight="1" x14ac:dyDescent="0.3">
      <c r="H292" s="36"/>
      <c r="I292" s="37"/>
      <c r="J292" s="37"/>
      <c r="K292" s="6">
        <v>2.69</v>
      </c>
      <c r="L292" s="38"/>
    </row>
    <row r="293" spans="8:14" ht="14.7" customHeight="1" x14ac:dyDescent="0.3">
      <c r="H293" s="36"/>
      <c r="I293" s="37"/>
      <c r="J293" s="37">
        <f>AVERAGE(K293:K295)</f>
        <v>2.6666666666666665</v>
      </c>
      <c r="K293" s="7">
        <v>2.67</v>
      </c>
      <c r="L293" s="38">
        <v>2</v>
      </c>
    </row>
    <row r="294" spans="8:14" ht="14.7" customHeight="1" x14ac:dyDescent="0.3">
      <c r="H294" s="36"/>
      <c r="I294" s="37"/>
      <c r="J294" s="37"/>
      <c r="K294" s="7">
        <v>2.63</v>
      </c>
      <c r="L294" s="38"/>
    </row>
    <row r="295" spans="8:14" ht="14.7" customHeight="1" x14ac:dyDescent="0.3">
      <c r="H295" s="36"/>
      <c r="I295" s="37"/>
      <c r="J295" s="37"/>
      <c r="K295" s="7">
        <v>2.7</v>
      </c>
      <c r="L295" s="38"/>
    </row>
    <row r="296" spans="8:14" ht="14.7" customHeight="1" x14ac:dyDescent="0.3">
      <c r="H296" s="36"/>
      <c r="I296" s="37"/>
      <c r="J296" s="37">
        <f>AVERAGE(K296:K298)</f>
        <v>2.6966666666666668</v>
      </c>
      <c r="K296" s="6">
        <v>2.67</v>
      </c>
      <c r="L296" s="38">
        <v>3</v>
      </c>
    </row>
    <row r="297" spans="8:14" ht="14.7" customHeight="1" x14ac:dyDescent="0.3">
      <c r="H297" s="36"/>
      <c r="I297" s="37"/>
      <c r="J297" s="37"/>
      <c r="K297" s="6">
        <v>2.7</v>
      </c>
      <c r="L297" s="38"/>
    </row>
    <row r="298" spans="8:14" ht="14.7" customHeight="1" x14ac:dyDescent="0.3">
      <c r="H298" s="36"/>
      <c r="I298" s="37"/>
      <c r="J298" s="37"/>
      <c r="K298" s="6">
        <v>2.72</v>
      </c>
      <c r="L298" s="38"/>
    </row>
    <row r="299" spans="8:14" ht="14.7" customHeight="1" x14ac:dyDescent="0.3">
      <c r="H299" s="36"/>
      <c r="I299" s="37"/>
      <c r="J299" s="37">
        <f>AVERAGE(K299:K301)</f>
        <v>4.3966666666666674</v>
      </c>
      <c r="K299" s="7">
        <v>2.77</v>
      </c>
      <c r="L299" s="38">
        <v>4</v>
      </c>
    </row>
    <row r="300" spans="8:14" ht="14.7" customHeight="1" x14ac:dyDescent="0.3">
      <c r="H300" s="36"/>
      <c r="I300" s="37"/>
      <c r="J300" s="37"/>
      <c r="K300" s="7">
        <v>7.69</v>
      </c>
      <c r="L300" s="38"/>
    </row>
    <row r="301" spans="8:14" ht="14.7" customHeight="1" x14ac:dyDescent="0.3">
      <c r="H301" s="36"/>
      <c r="I301" s="37"/>
      <c r="J301" s="37"/>
      <c r="K301" s="7">
        <v>2.73</v>
      </c>
      <c r="L301" s="38"/>
    </row>
    <row r="302" spans="8:14" ht="14.7" customHeight="1" x14ac:dyDescent="0.3">
      <c r="H302" s="36"/>
      <c r="I302" s="37"/>
      <c r="J302" s="37">
        <f>AVERAGE(K302:K304)</f>
        <v>2.6999999999999997</v>
      </c>
      <c r="K302" s="6">
        <v>2.75</v>
      </c>
      <c r="L302" s="38">
        <v>5</v>
      </c>
    </row>
    <row r="303" spans="8:14" ht="14.7" customHeight="1" x14ac:dyDescent="0.3">
      <c r="H303" s="36"/>
      <c r="I303" s="37"/>
      <c r="J303" s="37"/>
      <c r="K303" s="6">
        <v>2.66</v>
      </c>
      <c r="L303" s="38"/>
    </row>
    <row r="304" spans="8:14" ht="14.7" customHeight="1" x14ac:dyDescent="0.3">
      <c r="H304" s="36"/>
      <c r="I304" s="37"/>
      <c r="J304" s="37"/>
      <c r="K304" s="6">
        <v>2.69</v>
      </c>
      <c r="L304" s="38"/>
    </row>
    <row r="305" spans="8:14" ht="14.7" customHeight="1" x14ac:dyDescent="0.3">
      <c r="H305" s="36"/>
      <c r="I305" s="37"/>
      <c r="J305" s="37">
        <f>AVERAGE(K305:K307)</f>
        <v>2.6700000000000004</v>
      </c>
      <c r="K305" s="7">
        <v>2.72</v>
      </c>
      <c r="L305" s="38">
        <v>6</v>
      </c>
    </row>
    <row r="306" spans="8:14" ht="14.7" customHeight="1" x14ac:dyDescent="0.3">
      <c r="H306" s="36"/>
      <c r="I306" s="37"/>
      <c r="J306" s="37"/>
      <c r="K306" s="7">
        <v>2.66</v>
      </c>
      <c r="L306" s="38"/>
    </row>
    <row r="307" spans="8:14" ht="14.7" customHeight="1" x14ac:dyDescent="0.3">
      <c r="H307" s="36"/>
      <c r="I307" s="37"/>
      <c r="J307" s="37"/>
      <c r="K307" s="7">
        <v>2.63</v>
      </c>
      <c r="L307" s="38"/>
      <c r="M307" s="12" t="s">
        <v>25</v>
      </c>
      <c r="N307" s="12" t="s">
        <v>26</v>
      </c>
    </row>
    <row r="308" spans="8:14" ht="14.7" customHeight="1" x14ac:dyDescent="0.3">
      <c r="H308" s="36"/>
      <c r="I308" s="37"/>
      <c r="J308" s="37">
        <f>AVERAGE(K308:K310)</f>
        <v>2.54</v>
      </c>
      <c r="K308" s="6">
        <v>2.5099999999999998</v>
      </c>
      <c r="L308" s="38">
        <v>7</v>
      </c>
      <c r="M308" s="40"/>
      <c r="N308" s="39"/>
    </row>
    <row r="309" spans="8:14" ht="14.7" customHeight="1" x14ac:dyDescent="0.3">
      <c r="H309" s="36"/>
      <c r="I309" s="37"/>
      <c r="J309" s="37"/>
      <c r="K309" s="6">
        <v>2.57</v>
      </c>
      <c r="L309" s="38"/>
      <c r="M309" s="40"/>
      <c r="N309" s="39"/>
    </row>
    <row r="310" spans="8:14" ht="14.7" customHeight="1" x14ac:dyDescent="0.3">
      <c r="H310" s="36"/>
      <c r="I310" s="37"/>
      <c r="J310" s="37"/>
      <c r="K310" s="6">
        <v>2.54</v>
      </c>
      <c r="L310" s="38"/>
      <c r="M310" s="40"/>
      <c r="N310" s="39"/>
    </row>
    <row r="311" spans="8:14" ht="14.7" customHeight="1" x14ac:dyDescent="0.3">
      <c r="H311" s="36"/>
      <c r="I311" s="37"/>
      <c r="J311" s="37">
        <f>AVERAGE(K311:K313)</f>
        <v>2.5466666666666664</v>
      </c>
      <c r="K311" s="7">
        <v>2.5499999999999998</v>
      </c>
      <c r="L311" s="38">
        <v>8</v>
      </c>
      <c r="M311" s="41"/>
      <c r="N311" s="39"/>
    </row>
    <row r="312" spans="8:14" ht="14.7" customHeight="1" x14ac:dyDescent="0.3">
      <c r="H312" s="36"/>
      <c r="I312" s="37"/>
      <c r="J312" s="37"/>
      <c r="K312" s="7">
        <v>2.57</v>
      </c>
      <c r="L312" s="38"/>
      <c r="M312" s="41"/>
      <c r="N312" s="39"/>
    </row>
    <row r="313" spans="8:14" ht="14.7" customHeight="1" x14ac:dyDescent="0.3">
      <c r="H313" s="36"/>
      <c r="I313" s="37"/>
      <c r="J313" s="37"/>
      <c r="K313" s="7">
        <v>2.52</v>
      </c>
      <c r="L313" s="38"/>
      <c r="M313" s="41"/>
      <c r="N313" s="39"/>
    </row>
    <row r="317" spans="8:14" ht="14.7" customHeight="1" x14ac:dyDescent="0.3">
      <c r="I317" s="14">
        <f>AVERAGE(I2:I313)</f>
        <v>2.6444871794871792</v>
      </c>
      <c r="J317" s="14"/>
      <c r="K317" s="14">
        <f t="shared" ref="K317" si="131">AVERAGE(K2:K313)</f>
        <v>2.6444871794871769</v>
      </c>
      <c r="L317" s="14"/>
      <c r="M317" s="14">
        <f t="shared" ref="M317:N317" si="132">AVERAGE(M2:M313)</f>
        <v>46.979166666666664</v>
      </c>
      <c r="N317" s="14">
        <f t="shared" si="132"/>
        <v>9.6383333333333336</v>
      </c>
    </row>
  </sheetData>
  <mergeCells count="623">
    <mergeCell ref="AX146:AX157"/>
    <mergeCell ref="AY146:AY157"/>
    <mergeCell ref="AZ146:AZ147"/>
    <mergeCell ref="BB146:BB147"/>
    <mergeCell ref="AZ148:AZ149"/>
    <mergeCell ref="BB148:BB149"/>
    <mergeCell ref="AZ150:AZ151"/>
    <mergeCell ref="BB150:BB151"/>
    <mergeCell ref="AZ152:AZ153"/>
    <mergeCell ref="BB152:BB153"/>
    <mergeCell ref="AZ154:AZ155"/>
    <mergeCell ref="BB154:BB155"/>
    <mergeCell ref="AZ156:AZ157"/>
    <mergeCell ref="BB156:BB157"/>
    <mergeCell ref="AX134:AX145"/>
    <mergeCell ref="AY134:AY145"/>
    <mergeCell ref="AZ134:AZ135"/>
    <mergeCell ref="BB134:BB135"/>
    <mergeCell ref="AZ136:AZ137"/>
    <mergeCell ref="BB136:BB137"/>
    <mergeCell ref="AZ138:AZ139"/>
    <mergeCell ref="BB138:BB139"/>
    <mergeCell ref="AZ140:AZ141"/>
    <mergeCell ref="BB140:BB141"/>
    <mergeCell ref="AZ142:AZ143"/>
    <mergeCell ref="BB142:BB143"/>
    <mergeCell ref="AZ144:AZ145"/>
    <mergeCell ref="BB144:BB145"/>
    <mergeCell ref="AX122:AX133"/>
    <mergeCell ref="AY122:AY133"/>
    <mergeCell ref="AZ122:AZ123"/>
    <mergeCell ref="BB122:BB123"/>
    <mergeCell ref="AZ124:AZ125"/>
    <mergeCell ref="BB124:BB125"/>
    <mergeCell ref="AZ126:AZ127"/>
    <mergeCell ref="BB126:BB127"/>
    <mergeCell ref="AZ128:AZ129"/>
    <mergeCell ref="BB128:BB129"/>
    <mergeCell ref="AZ130:AZ131"/>
    <mergeCell ref="BB130:BB131"/>
    <mergeCell ref="AZ132:AZ133"/>
    <mergeCell ref="BB132:BB133"/>
    <mergeCell ref="AX110:AX121"/>
    <mergeCell ref="AY110:AY121"/>
    <mergeCell ref="AZ110:AZ111"/>
    <mergeCell ref="BB110:BB111"/>
    <mergeCell ref="AZ112:AZ113"/>
    <mergeCell ref="BB112:BB113"/>
    <mergeCell ref="AZ114:AZ115"/>
    <mergeCell ref="BB114:BB115"/>
    <mergeCell ref="AZ116:AZ117"/>
    <mergeCell ref="BB116:BB117"/>
    <mergeCell ref="AZ118:AZ119"/>
    <mergeCell ref="BB118:BB119"/>
    <mergeCell ref="AZ120:AZ121"/>
    <mergeCell ref="BB120:BB121"/>
    <mergeCell ref="AX98:AX109"/>
    <mergeCell ref="AY98:AY109"/>
    <mergeCell ref="AZ98:AZ99"/>
    <mergeCell ref="BB98:BB99"/>
    <mergeCell ref="AZ100:AZ101"/>
    <mergeCell ref="BB100:BB101"/>
    <mergeCell ref="AZ102:AZ103"/>
    <mergeCell ref="BB102:BB103"/>
    <mergeCell ref="AZ104:AZ105"/>
    <mergeCell ref="BB104:BB105"/>
    <mergeCell ref="AZ106:AZ107"/>
    <mergeCell ref="BB106:BB107"/>
    <mergeCell ref="AZ108:AZ109"/>
    <mergeCell ref="BB108:BB109"/>
    <mergeCell ref="AX86:AX97"/>
    <mergeCell ref="AY86:AY97"/>
    <mergeCell ref="AZ86:AZ87"/>
    <mergeCell ref="BB86:BB87"/>
    <mergeCell ref="AZ88:AZ89"/>
    <mergeCell ref="BB88:BB89"/>
    <mergeCell ref="AZ90:AZ91"/>
    <mergeCell ref="BB90:BB91"/>
    <mergeCell ref="AZ92:AZ93"/>
    <mergeCell ref="BB92:BB93"/>
    <mergeCell ref="AZ94:AZ95"/>
    <mergeCell ref="BB94:BB95"/>
    <mergeCell ref="AZ96:AZ97"/>
    <mergeCell ref="BB96:BB97"/>
    <mergeCell ref="AZ72:AZ73"/>
    <mergeCell ref="BB72:BB73"/>
    <mergeCell ref="AX74:AX85"/>
    <mergeCell ref="AY74:AY85"/>
    <mergeCell ref="AZ74:AZ75"/>
    <mergeCell ref="BB74:BB75"/>
    <mergeCell ref="AZ76:AZ77"/>
    <mergeCell ref="BB76:BB77"/>
    <mergeCell ref="AZ78:AZ79"/>
    <mergeCell ref="BB78:BB79"/>
    <mergeCell ref="AZ80:AZ81"/>
    <mergeCell ref="BB80:BB81"/>
    <mergeCell ref="AZ82:AZ83"/>
    <mergeCell ref="BB82:BB83"/>
    <mergeCell ref="AZ84:AZ85"/>
    <mergeCell ref="BB84:BB85"/>
    <mergeCell ref="AX62:AX73"/>
    <mergeCell ref="AY62:AY73"/>
    <mergeCell ref="AZ62:AZ63"/>
    <mergeCell ref="BB62:BB63"/>
    <mergeCell ref="AZ64:AZ65"/>
    <mergeCell ref="BB64:BB65"/>
    <mergeCell ref="AZ66:AZ67"/>
    <mergeCell ref="BB66:BB67"/>
    <mergeCell ref="AZ68:AZ69"/>
    <mergeCell ref="BB68:BB69"/>
    <mergeCell ref="AZ70:AZ71"/>
    <mergeCell ref="BB70:BB71"/>
    <mergeCell ref="AZ42:AZ43"/>
    <mergeCell ref="BB42:BB43"/>
    <mergeCell ref="AZ44:AZ45"/>
    <mergeCell ref="BB44:BB45"/>
    <mergeCell ref="AZ46:AZ47"/>
    <mergeCell ref="BB46:BB47"/>
    <mergeCell ref="AZ48:AZ49"/>
    <mergeCell ref="BB48:BB49"/>
    <mergeCell ref="AX50:AX61"/>
    <mergeCell ref="AY50:AY61"/>
    <mergeCell ref="AZ50:AZ51"/>
    <mergeCell ref="BB50:BB51"/>
    <mergeCell ref="AZ52:AZ53"/>
    <mergeCell ref="BB52:BB53"/>
    <mergeCell ref="AZ54:AZ55"/>
    <mergeCell ref="BB54:BB55"/>
    <mergeCell ref="AZ56:AZ57"/>
    <mergeCell ref="BB56:BB57"/>
    <mergeCell ref="AZ58:AZ59"/>
    <mergeCell ref="BB58:BB59"/>
    <mergeCell ref="AZ60:AZ61"/>
    <mergeCell ref="BB60:BB61"/>
    <mergeCell ref="AZ18:AZ19"/>
    <mergeCell ref="BB18:BB19"/>
    <mergeCell ref="AZ20:AZ21"/>
    <mergeCell ref="BB20:BB21"/>
    <mergeCell ref="AZ36:AZ37"/>
    <mergeCell ref="BB36:BB37"/>
    <mergeCell ref="AZ38:AZ39"/>
    <mergeCell ref="BB38:BB39"/>
    <mergeCell ref="AZ40:AZ41"/>
    <mergeCell ref="BB40:BB41"/>
    <mergeCell ref="AX26:AX37"/>
    <mergeCell ref="AY26:AY37"/>
    <mergeCell ref="AZ26:AZ27"/>
    <mergeCell ref="BB26:BB27"/>
    <mergeCell ref="AZ28:AZ29"/>
    <mergeCell ref="BB28:BB29"/>
    <mergeCell ref="AZ30:AZ31"/>
    <mergeCell ref="BB30:BB31"/>
    <mergeCell ref="AZ32:AZ33"/>
    <mergeCell ref="BB32:BB33"/>
    <mergeCell ref="AZ34:AZ35"/>
    <mergeCell ref="BB34:BB35"/>
    <mergeCell ref="AX14:AX25"/>
    <mergeCell ref="AY14:AY25"/>
    <mergeCell ref="AZ22:AZ23"/>
    <mergeCell ref="BB22:BB23"/>
    <mergeCell ref="AZ24:AZ25"/>
    <mergeCell ref="BB24:BB25"/>
    <mergeCell ref="AX2:AX13"/>
    <mergeCell ref="AY2:AY13"/>
    <mergeCell ref="AZ2:AZ3"/>
    <mergeCell ref="BB2:BB3"/>
    <mergeCell ref="AZ4:AZ5"/>
    <mergeCell ref="BB4:BB5"/>
    <mergeCell ref="AZ6:AZ7"/>
    <mergeCell ref="BB6:BB7"/>
    <mergeCell ref="AZ8:AZ9"/>
    <mergeCell ref="BB8:BB9"/>
    <mergeCell ref="AZ10:AZ11"/>
    <mergeCell ref="BB10:BB11"/>
    <mergeCell ref="AZ12:AZ13"/>
    <mergeCell ref="BB12:BB13"/>
    <mergeCell ref="AZ14:AZ15"/>
    <mergeCell ref="BB14:BB15"/>
    <mergeCell ref="AZ16:AZ17"/>
    <mergeCell ref="BB16:BB17"/>
    <mergeCell ref="AR62:AR73"/>
    <mergeCell ref="AS62:AS73"/>
    <mergeCell ref="AT62:AT63"/>
    <mergeCell ref="AV62:AV63"/>
    <mergeCell ref="AT64:AT65"/>
    <mergeCell ref="AV64:AV65"/>
    <mergeCell ref="AT66:AT67"/>
    <mergeCell ref="AV66:AV67"/>
    <mergeCell ref="AT68:AT69"/>
    <mergeCell ref="AV68:AV69"/>
    <mergeCell ref="AT70:AT71"/>
    <mergeCell ref="AV70:AV71"/>
    <mergeCell ref="AT72:AT73"/>
    <mergeCell ref="AV72:AV73"/>
    <mergeCell ref="AR50:AR61"/>
    <mergeCell ref="AS50:AS61"/>
    <mergeCell ref="AT50:AT51"/>
    <mergeCell ref="AV50:AV51"/>
    <mergeCell ref="AT52:AT53"/>
    <mergeCell ref="AV52:AV53"/>
    <mergeCell ref="AT54:AT55"/>
    <mergeCell ref="AV54:AV55"/>
    <mergeCell ref="AT56:AT57"/>
    <mergeCell ref="AV56:AV57"/>
    <mergeCell ref="AT58:AT59"/>
    <mergeCell ref="AV58:AV59"/>
    <mergeCell ref="AT60:AT61"/>
    <mergeCell ref="AV60:AV61"/>
    <mergeCell ref="AR38:AR49"/>
    <mergeCell ref="AS38:AS49"/>
    <mergeCell ref="AT38:AT39"/>
    <mergeCell ref="AV38:AV39"/>
    <mergeCell ref="AT40:AT41"/>
    <mergeCell ref="AV40:AV41"/>
    <mergeCell ref="AT42:AT43"/>
    <mergeCell ref="AV42:AV43"/>
    <mergeCell ref="AT44:AT45"/>
    <mergeCell ref="AV44:AV45"/>
    <mergeCell ref="AT46:AT47"/>
    <mergeCell ref="AV46:AV47"/>
    <mergeCell ref="AT48:AT49"/>
    <mergeCell ref="AV48:AV49"/>
    <mergeCell ref="AR26:AR37"/>
    <mergeCell ref="AS26:AS37"/>
    <mergeCell ref="AT26:AT27"/>
    <mergeCell ref="AV26:AV27"/>
    <mergeCell ref="AT28:AT29"/>
    <mergeCell ref="AV28:AV29"/>
    <mergeCell ref="AT30:AT31"/>
    <mergeCell ref="AV30:AV31"/>
    <mergeCell ref="AT32:AT33"/>
    <mergeCell ref="AV32:AV33"/>
    <mergeCell ref="AT34:AT35"/>
    <mergeCell ref="AV34:AV35"/>
    <mergeCell ref="AT36:AT37"/>
    <mergeCell ref="AV36:AV37"/>
    <mergeCell ref="AV2:AV3"/>
    <mergeCell ref="AV4:AV5"/>
    <mergeCell ref="AV6:AV7"/>
    <mergeCell ref="AV8:AV9"/>
    <mergeCell ref="AV10:AV11"/>
    <mergeCell ref="AV12:AV13"/>
    <mergeCell ref="AR14:AR25"/>
    <mergeCell ref="AS14:AS25"/>
    <mergeCell ref="AT14:AT15"/>
    <mergeCell ref="AV14:AV15"/>
    <mergeCell ref="AT16:AT17"/>
    <mergeCell ref="AV16:AV17"/>
    <mergeCell ref="AT18:AT19"/>
    <mergeCell ref="AV18:AV19"/>
    <mergeCell ref="AT20:AT21"/>
    <mergeCell ref="AV20:AV21"/>
    <mergeCell ref="AT22:AT23"/>
    <mergeCell ref="AV22:AV23"/>
    <mergeCell ref="AT24:AT25"/>
    <mergeCell ref="AV24:AV25"/>
    <mergeCell ref="AR2:AR13"/>
    <mergeCell ref="AS2:AS13"/>
    <mergeCell ref="AT2:AT3"/>
    <mergeCell ref="AT4:AT5"/>
    <mergeCell ref="AT6:AT7"/>
    <mergeCell ref="AT8:AT9"/>
    <mergeCell ref="AT10:AT11"/>
    <mergeCell ref="AT12:AT13"/>
    <mergeCell ref="AX38:AX49"/>
    <mergeCell ref="AY38:AY49"/>
    <mergeCell ref="N284:N289"/>
    <mergeCell ref="M287:M289"/>
    <mergeCell ref="M308:M310"/>
    <mergeCell ref="N308:N313"/>
    <mergeCell ref="M311:M313"/>
    <mergeCell ref="N212:N217"/>
    <mergeCell ref="M215:M217"/>
    <mergeCell ref="M236:M238"/>
    <mergeCell ref="N236:N241"/>
    <mergeCell ref="M239:M241"/>
    <mergeCell ref="M260:M262"/>
    <mergeCell ref="N260:N265"/>
    <mergeCell ref="M263:M265"/>
    <mergeCell ref="N140:N145"/>
    <mergeCell ref="M143:M145"/>
    <mergeCell ref="M164:M166"/>
    <mergeCell ref="N164:N169"/>
    <mergeCell ref="M167:M169"/>
    <mergeCell ref="M188:M190"/>
    <mergeCell ref="N188:N193"/>
    <mergeCell ref="M191:M193"/>
    <mergeCell ref="N68:N73"/>
    <mergeCell ref="M71:M73"/>
    <mergeCell ref="M92:M94"/>
    <mergeCell ref="N92:N97"/>
    <mergeCell ref="M95:M97"/>
    <mergeCell ref="M116:M118"/>
    <mergeCell ref="N116:N121"/>
    <mergeCell ref="M119:M121"/>
    <mergeCell ref="N20:N25"/>
    <mergeCell ref="M44:M46"/>
    <mergeCell ref="N44:N49"/>
    <mergeCell ref="M47:M49"/>
    <mergeCell ref="J308:J310"/>
    <mergeCell ref="L308:L310"/>
    <mergeCell ref="J311:J313"/>
    <mergeCell ref="L311:L313"/>
    <mergeCell ref="M20:M22"/>
    <mergeCell ref="M23:M25"/>
    <mergeCell ref="M68:M70"/>
    <mergeCell ref="M140:M142"/>
    <mergeCell ref="M212:M214"/>
    <mergeCell ref="M284:M286"/>
    <mergeCell ref="J299:J301"/>
    <mergeCell ref="L299:L301"/>
    <mergeCell ref="J302:J304"/>
    <mergeCell ref="L302:L304"/>
    <mergeCell ref="J305:J307"/>
    <mergeCell ref="L305:L307"/>
    <mergeCell ref="J287:J289"/>
    <mergeCell ref="L287:L289"/>
    <mergeCell ref="J257:J259"/>
    <mergeCell ref="L257:L259"/>
    <mergeCell ref="H290:H313"/>
    <mergeCell ref="I290:I313"/>
    <mergeCell ref="J290:J292"/>
    <mergeCell ref="L290:L292"/>
    <mergeCell ref="J293:J295"/>
    <mergeCell ref="L293:L295"/>
    <mergeCell ref="J296:J298"/>
    <mergeCell ref="L296:L298"/>
    <mergeCell ref="J278:J280"/>
    <mergeCell ref="L278:L280"/>
    <mergeCell ref="J281:J283"/>
    <mergeCell ref="L281:L283"/>
    <mergeCell ref="J284:J286"/>
    <mergeCell ref="L284:L286"/>
    <mergeCell ref="H266:H289"/>
    <mergeCell ref="I266:I289"/>
    <mergeCell ref="J266:J268"/>
    <mergeCell ref="L266:L268"/>
    <mergeCell ref="J269:J271"/>
    <mergeCell ref="L269:L271"/>
    <mergeCell ref="J272:J274"/>
    <mergeCell ref="L272:L274"/>
    <mergeCell ref="J275:J277"/>
    <mergeCell ref="L275:L277"/>
    <mergeCell ref="H242:H265"/>
    <mergeCell ref="I242:I265"/>
    <mergeCell ref="J242:J244"/>
    <mergeCell ref="L242:L244"/>
    <mergeCell ref="J245:J247"/>
    <mergeCell ref="L245:L247"/>
    <mergeCell ref="J260:J262"/>
    <mergeCell ref="L260:L262"/>
    <mergeCell ref="J263:J265"/>
    <mergeCell ref="L263:L265"/>
    <mergeCell ref="J248:J250"/>
    <mergeCell ref="L248:L250"/>
    <mergeCell ref="J251:J253"/>
    <mergeCell ref="L251:L253"/>
    <mergeCell ref="J254:J256"/>
    <mergeCell ref="L254:L256"/>
    <mergeCell ref="J227:J229"/>
    <mergeCell ref="L227:L229"/>
    <mergeCell ref="J230:J232"/>
    <mergeCell ref="L230:L232"/>
    <mergeCell ref="J233:J235"/>
    <mergeCell ref="L233:L235"/>
    <mergeCell ref="J215:J217"/>
    <mergeCell ref="L215:L217"/>
    <mergeCell ref="H218:H241"/>
    <mergeCell ref="I218:I241"/>
    <mergeCell ref="J218:J220"/>
    <mergeCell ref="L218:L220"/>
    <mergeCell ref="J221:J223"/>
    <mergeCell ref="L221:L223"/>
    <mergeCell ref="J224:J226"/>
    <mergeCell ref="L224:L226"/>
    <mergeCell ref="J236:J238"/>
    <mergeCell ref="L236:L238"/>
    <mergeCell ref="J239:J241"/>
    <mergeCell ref="L239:L241"/>
    <mergeCell ref="J206:J208"/>
    <mergeCell ref="L206:L208"/>
    <mergeCell ref="J209:J211"/>
    <mergeCell ref="L209:L211"/>
    <mergeCell ref="J212:J214"/>
    <mergeCell ref="L212:L214"/>
    <mergeCell ref="H194:H217"/>
    <mergeCell ref="I194:I217"/>
    <mergeCell ref="J194:J196"/>
    <mergeCell ref="L194:L196"/>
    <mergeCell ref="J197:J199"/>
    <mergeCell ref="L197:L199"/>
    <mergeCell ref="J200:J202"/>
    <mergeCell ref="L200:L202"/>
    <mergeCell ref="J203:J205"/>
    <mergeCell ref="L203:L205"/>
    <mergeCell ref="H170:H193"/>
    <mergeCell ref="I170:I193"/>
    <mergeCell ref="J170:J172"/>
    <mergeCell ref="L170:L172"/>
    <mergeCell ref="J173:J175"/>
    <mergeCell ref="L173:L175"/>
    <mergeCell ref="J185:J187"/>
    <mergeCell ref="L185:L187"/>
    <mergeCell ref="J188:J190"/>
    <mergeCell ref="L188:L190"/>
    <mergeCell ref="J191:J193"/>
    <mergeCell ref="L191:L193"/>
    <mergeCell ref="J176:J178"/>
    <mergeCell ref="L176:L178"/>
    <mergeCell ref="J179:J181"/>
    <mergeCell ref="L179:L181"/>
    <mergeCell ref="J182:J184"/>
    <mergeCell ref="L182:L184"/>
    <mergeCell ref="J155:J157"/>
    <mergeCell ref="L155:L157"/>
    <mergeCell ref="J158:J160"/>
    <mergeCell ref="L158:L160"/>
    <mergeCell ref="J161:J163"/>
    <mergeCell ref="L161:L163"/>
    <mergeCell ref="J143:J145"/>
    <mergeCell ref="L143:L145"/>
    <mergeCell ref="H146:H169"/>
    <mergeCell ref="I146:I169"/>
    <mergeCell ref="J146:J148"/>
    <mergeCell ref="L146:L148"/>
    <mergeCell ref="J149:J151"/>
    <mergeCell ref="L149:L151"/>
    <mergeCell ref="J152:J154"/>
    <mergeCell ref="L152:L154"/>
    <mergeCell ref="J164:J166"/>
    <mergeCell ref="L164:L166"/>
    <mergeCell ref="J167:J169"/>
    <mergeCell ref="L167:L169"/>
    <mergeCell ref="J134:J136"/>
    <mergeCell ref="L134:L136"/>
    <mergeCell ref="J137:J139"/>
    <mergeCell ref="L137:L139"/>
    <mergeCell ref="J140:J142"/>
    <mergeCell ref="L140:L142"/>
    <mergeCell ref="H122:H145"/>
    <mergeCell ref="I122:I145"/>
    <mergeCell ref="J122:J124"/>
    <mergeCell ref="L122:L124"/>
    <mergeCell ref="J125:J127"/>
    <mergeCell ref="L125:L127"/>
    <mergeCell ref="J128:J130"/>
    <mergeCell ref="L128:L130"/>
    <mergeCell ref="J131:J133"/>
    <mergeCell ref="L131:L133"/>
    <mergeCell ref="L110:L112"/>
    <mergeCell ref="J113:J115"/>
    <mergeCell ref="L113:L115"/>
    <mergeCell ref="J116:J118"/>
    <mergeCell ref="L116:L118"/>
    <mergeCell ref="J119:J121"/>
    <mergeCell ref="L119:L121"/>
    <mergeCell ref="I98:I121"/>
    <mergeCell ref="J98:J100"/>
    <mergeCell ref="L98:L100"/>
    <mergeCell ref="J101:J103"/>
    <mergeCell ref="L101:L103"/>
    <mergeCell ref="J104:J106"/>
    <mergeCell ref="L104:L106"/>
    <mergeCell ref="J107:J109"/>
    <mergeCell ref="L107:L109"/>
    <mergeCell ref="J110:J112"/>
    <mergeCell ref="I74:I97"/>
    <mergeCell ref="J74:J76"/>
    <mergeCell ref="L74:L76"/>
    <mergeCell ref="J77:J79"/>
    <mergeCell ref="L77:L79"/>
    <mergeCell ref="J80:J82"/>
    <mergeCell ref="L80:L82"/>
    <mergeCell ref="J83:J85"/>
    <mergeCell ref="L83:L85"/>
    <mergeCell ref="J86:J88"/>
    <mergeCell ref="J62:J64"/>
    <mergeCell ref="L62:L64"/>
    <mergeCell ref="L86:L88"/>
    <mergeCell ref="J89:J91"/>
    <mergeCell ref="L89:L91"/>
    <mergeCell ref="J92:J94"/>
    <mergeCell ref="L92:L94"/>
    <mergeCell ref="J95:J97"/>
    <mergeCell ref="L95:L97"/>
    <mergeCell ref="J29:J31"/>
    <mergeCell ref="L29:L31"/>
    <mergeCell ref="J32:J34"/>
    <mergeCell ref="L32:L34"/>
    <mergeCell ref="J44:J46"/>
    <mergeCell ref="L44:L46"/>
    <mergeCell ref="J47:J49"/>
    <mergeCell ref="L47:L49"/>
    <mergeCell ref="H50:H73"/>
    <mergeCell ref="I50:I73"/>
    <mergeCell ref="J50:J52"/>
    <mergeCell ref="L50:L52"/>
    <mergeCell ref="J53:J55"/>
    <mergeCell ref="L53:L55"/>
    <mergeCell ref="J65:J67"/>
    <mergeCell ref="L65:L67"/>
    <mergeCell ref="J68:J70"/>
    <mergeCell ref="L68:L70"/>
    <mergeCell ref="J71:J73"/>
    <mergeCell ref="L71:L73"/>
    <mergeCell ref="J56:J58"/>
    <mergeCell ref="L56:L58"/>
    <mergeCell ref="J59:J61"/>
    <mergeCell ref="L59:L61"/>
    <mergeCell ref="L2:L4"/>
    <mergeCell ref="L5:L7"/>
    <mergeCell ref="L8:L10"/>
    <mergeCell ref="L11:L13"/>
    <mergeCell ref="L14:L16"/>
    <mergeCell ref="L17:L19"/>
    <mergeCell ref="H2:H25"/>
    <mergeCell ref="H74:H97"/>
    <mergeCell ref="H98:H121"/>
    <mergeCell ref="J20:J22"/>
    <mergeCell ref="J23:J25"/>
    <mergeCell ref="I2:I25"/>
    <mergeCell ref="J35:J37"/>
    <mergeCell ref="L35:L37"/>
    <mergeCell ref="J38:J40"/>
    <mergeCell ref="L38:L40"/>
    <mergeCell ref="J41:J43"/>
    <mergeCell ref="L41:L43"/>
    <mergeCell ref="L20:L22"/>
    <mergeCell ref="L23:L25"/>
    <mergeCell ref="H26:H49"/>
    <mergeCell ref="I26:I49"/>
    <mergeCell ref="J26:J28"/>
    <mergeCell ref="L26:L28"/>
    <mergeCell ref="F92:F94"/>
    <mergeCell ref="F95:F97"/>
    <mergeCell ref="F98:F100"/>
    <mergeCell ref="F101:F103"/>
    <mergeCell ref="F104:F106"/>
    <mergeCell ref="F107:F109"/>
    <mergeCell ref="F74:F76"/>
    <mergeCell ref="F77:F79"/>
    <mergeCell ref="F80:F82"/>
    <mergeCell ref="F83:F85"/>
    <mergeCell ref="F86:F88"/>
    <mergeCell ref="F89:F91"/>
    <mergeCell ref="F59:F61"/>
    <mergeCell ref="F62:F64"/>
    <mergeCell ref="F65:F67"/>
    <mergeCell ref="F68:F70"/>
    <mergeCell ref="F71:F73"/>
    <mergeCell ref="F38:F40"/>
    <mergeCell ref="F41:F43"/>
    <mergeCell ref="F44:F46"/>
    <mergeCell ref="F47:F49"/>
    <mergeCell ref="F50:F52"/>
    <mergeCell ref="F53:F55"/>
    <mergeCell ref="F32:F34"/>
    <mergeCell ref="F35:F37"/>
    <mergeCell ref="F2:F4"/>
    <mergeCell ref="F5:F7"/>
    <mergeCell ref="F8:F10"/>
    <mergeCell ref="F11:F13"/>
    <mergeCell ref="F14:F16"/>
    <mergeCell ref="F17:F19"/>
    <mergeCell ref="F56:F58"/>
    <mergeCell ref="B92:B109"/>
    <mergeCell ref="C92:C109"/>
    <mergeCell ref="D92:D94"/>
    <mergeCell ref="D95:D97"/>
    <mergeCell ref="D98:D100"/>
    <mergeCell ref="D101:D103"/>
    <mergeCell ref="D104:D106"/>
    <mergeCell ref="D107:D109"/>
    <mergeCell ref="B74:B91"/>
    <mergeCell ref="C74:C91"/>
    <mergeCell ref="D74:D76"/>
    <mergeCell ref="D77:D79"/>
    <mergeCell ref="D80:D82"/>
    <mergeCell ref="D83:D85"/>
    <mergeCell ref="D86:D88"/>
    <mergeCell ref="D89:D91"/>
    <mergeCell ref="B56:B73"/>
    <mergeCell ref="C56:C73"/>
    <mergeCell ref="D56:D58"/>
    <mergeCell ref="D59:D61"/>
    <mergeCell ref="D62:D64"/>
    <mergeCell ref="D65:D67"/>
    <mergeCell ref="D68:D70"/>
    <mergeCell ref="D71:D73"/>
    <mergeCell ref="D32:D34"/>
    <mergeCell ref="D35:D37"/>
    <mergeCell ref="B38:B55"/>
    <mergeCell ref="C38:C55"/>
    <mergeCell ref="D38:D40"/>
    <mergeCell ref="D41:D43"/>
    <mergeCell ref="D44:D46"/>
    <mergeCell ref="D47:D49"/>
    <mergeCell ref="D50:D52"/>
    <mergeCell ref="D53:D55"/>
    <mergeCell ref="B2:B19"/>
    <mergeCell ref="B20:B37"/>
    <mergeCell ref="C20:C37"/>
    <mergeCell ref="D20:D22"/>
    <mergeCell ref="D23:D25"/>
    <mergeCell ref="D26:D28"/>
    <mergeCell ref="D29:D31"/>
    <mergeCell ref="J2:J4"/>
    <mergeCell ref="J5:J7"/>
    <mergeCell ref="J8:J10"/>
    <mergeCell ref="J11:J13"/>
    <mergeCell ref="J14:J16"/>
    <mergeCell ref="J17:J19"/>
    <mergeCell ref="C2:C19"/>
    <mergeCell ref="D2:D4"/>
    <mergeCell ref="D5:D7"/>
    <mergeCell ref="D8:D10"/>
    <mergeCell ref="D11:D13"/>
    <mergeCell ref="D17:D19"/>
    <mergeCell ref="D14:D16"/>
    <mergeCell ref="F20:F22"/>
    <mergeCell ref="F23:F25"/>
    <mergeCell ref="F26:F28"/>
    <mergeCell ref="F29:F31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99F2-752E-4F35-95E2-72FCCEDBE4FE}">
  <dimension ref="A1:E12"/>
  <sheetViews>
    <sheetView workbookViewId="0">
      <selection activeCell="L13" sqref="L13"/>
    </sheetView>
  </sheetViews>
  <sheetFormatPr defaultRowHeight="14.4" x14ac:dyDescent="0.3"/>
  <sheetData>
    <row r="1" spans="1:5" x14ac:dyDescent="0.3">
      <c r="A1">
        <v>1</v>
      </c>
      <c r="B1">
        <v>5.12</v>
      </c>
      <c r="C1">
        <v>5.1100000000000003</v>
      </c>
      <c r="D1">
        <v>5.08</v>
      </c>
    </row>
    <row r="2" spans="1:5" x14ac:dyDescent="0.3">
      <c r="A2">
        <v>2</v>
      </c>
      <c r="B2">
        <v>5.0999999999999996</v>
      </c>
      <c r="C2">
        <v>5.12</v>
      </c>
      <c r="D2">
        <v>5.13</v>
      </c>
    </row>
    <row r="3" spans="1:5" x14ac:dyDescent="0.3">
      <c r="A3">
        <v>3</v>
      </c>
      <c r="B3">
        <v>5.08</v>
      </c>
      <c r="C3">
        <v>5.1100000000000003</v>
      </c>
      <c r="D3">
        <v>5.13</v>
      </c>
    </row>
    <row r="4" spans="1:5" x14ac:dyDescent="0.3">
      <c r="A4">
        <v>4</v>
      </c>
      <c r="B4">
        <v>5.0999999999999996</v>
      </c>
      <c r="C4">
        <v>5.14</v>
      </c>
      <c r="D4">
        <v>5.15</v>
      </c>
    </row>
    <row r="5" spans="1:5" x14ac:dyDescent="0.3">
      <c r="A5">
        <v>5</v>
      </c>
      <c r="B5">
        <v>2.57</v>
      </c>
      <c r="C5">
        <v>2.64</v>
      </c>
      <c r="D5">
        <v>2.61</v>
      </c>
      <c r="E5">
        <v>2.6</v>
      </c>
    </row>
    <row r="6" spans="1:5" x14ac:dyDescent="0.3">
      <c r="A6">
        <v>6</v>
      </c>
      <c r="B6">
        <v>2.6</v>
      </c>
      <c r="C6">
        <v>2.64</v>
      </c>
      <c r="D6">
        <v>2.58</v>
      </c>
      <c r="E6">
        <v>2.5499999999999998</v>
      </c>
    </row>
    <row r="7" spans="1:5" x14ac:dyDescent="0.3">
      <c r="A7">
        <v>7</v>
      </c>
      <c r="B7">
        <v>5.56</v>
      </c>
      <c r="C7">
        <v>2.64</v>
      </c>
      <c r="D7">
        <v>2.59</v>
      </c>
      <c r="E7">
        <v>2.57</v>
      </c>
    </row>
    <row r="8" spans="1:5" x14ac:dyDescent="0.3">
      <c r="A8">
        <v>8</v>
      </c>
      <c r="B8">
        <v>2.56</v>
      </c>
      <c r="C8">
        <v>2.67</v>
      </c>
      <c r="D8">
        <v>2.61</v>
      </c>
      <c r="E8">
        <v>2.59</v>
      </c>
    </row>
    <row r="9" spans="1:5" x14ac:dyDescent="0.3">
      <c r="A9">
        <v>9</v>
      </c>
      <c r="B9">
        <v>2.5099999999999998</v>
      </c>
      <c r="C9">
        <v>2.54</v>
      </c>
      <c r="D9">
        <v>2.56</v>
      </c>
    </row>
    <row r="10" spans="1:5" x14ac:dyDescent="0.3">
      <c r="A10">
        <v>10</v>
      </c>
      <c r="B10">
        <v>2.5499999999999998</v>
      </c>
      <c r="C10">
        <v>2.5499999999999998</v>
      </c>
      <c r="D10">
        <v>2.5499999999999998</v>
      </c>
    </row>
    <row r="11" spans="1:5" x14ac:dyDescent="0.3">
      <c r="A11">
        <v>11</v>
      </c>
      <c r="B11">
        <v>2.5499999999999998</v>
      </c>
      <c r="C11">
        <v>2.56</v>
      </c>
      <c r="D11">
        <v>2.56</v>
      </c>
    </row>
    <row r="12" spans="1:5" x14ac:dyDescent="0.3">
      <c r="A12">
        <v>12</v>
      </c>
      <c r="B12">
        <v>2.57</v>
      </c>
      <c r="C12">
        <v>2.59</v>
      </c>
      <c r="D12">
        <v>2.5299999999999998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8417-7C5F-43D6-9AE6-C0DA2AAEF779}">
  <dimension ref="A1"/>
  <sheetViews>
    <sheetView zoomScale="40" zoomScaleNormal="40" workbookViewId="0">
      <selection activeCell="AL58" sqref="AL58"/>
    </sheetView>
  </sheetViews>
  <sheetFormatPr defaultRowHeight="14.4" x14ac:dyDescent="0.3"/>
  <sheetData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v Z K J V 0 Y N 5 + a k A A A A 9 g A A A B I A H A B D b 2 5 m a W c v U G F j a 2 F n Z S 5 4 b W w g o h g A K K A U A A A A A A A A A A A A A A A A A A A A A A A A A A A A h Y 8 x D o I w G I W v Q r r T l h I T Q 3 7 K w C q J i Y k x b k 2 p 0 A D F 0 G K 5 m 4 N H 8 g p i F H V z f N / 7 h v f u 1 x t k U 9 c G F z V Y 3 Z s U R Z i i Q B n Z l 9 p U K R r d K V y j j M N W y E Z U K p h l Y 5 P J l i m q n T s n h H j v s Y 9 x P 1 S E U R q R Q 7 H Z y V p 1 A n 1 k / V 8 O t b F O G K k Q h / 1 r D G c 4 Y j F e U Y Y p k A V C o c 1 X Y P P e Z / s D I R 9 b N w 6 K S x v m R y B L B P L + w B 9 Q S w M E F A A C A A g A v Z K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S i V c X D 3 9 r h g E A A E w E A A A T A B w A R m 9 y b X V s Y X M v U 2 V j d G l v b j E u b S C i G A A o o B Q A A A A A A A A A A A A A A A A A A A A A A A A A A A D d U s t O A j E U 3 Z P w D 0 3 d Y F I J A 9 E Q y S w M D 3 G D G M b E w B h S Z 6 4 y p A / S d i a O h C 9 x 5 Q f 4 A y a s R v / L A h o f Q H R p b J q 2 9 9 w + z j m 9 G g I T S Y F 6 q 9 m p 5 X P 5 n B 5 R B S H a w V 7 J G Z Y O 9 k 6 G j s b I R Q x M P o d s 6 4 d K j i 1 Q 1 0 m x I Y O Y g z C F V s S g W J f C 2 E A X c P 3 Q P 9 e g t M + p g b H f T Q N 7 K + / a g / Y p 7 U 9 S M 5 L i L b T Z R T S c v G f b z Y u j 4 9 N O z w + p o c t h G O j E / 8 S n a G O 8 S w Y N Y B G P D C g X E 0 x Q X b K Y C + 1 W C G q K Q I a R u H G d 8 n 6 J o L N Y G u i Z l I H 7 s S x 2 p I D L X b K S t Y P 7 / P l e 2 J 7 N k U k n C 8 0 e v b L b P E W F v p a K r + 7 3 0 g n o w t I F M p 3 i F e j Y 5 + 0 h Q A Z u z Y y g d 7 y 8 B a 9 8 w W e f S G Q P I 0 a T 7 B F p Q H d J N n 9 5 A C F j l D 0 p m Y j s 8 Y O W t Y 9 b K W 2 g o X W 6 s M a f o M H b l i P G e g F l V G n X q H i 7 Z O c H z b 9 g t 3 C k E W l D R Q B r 0 l t S b U C 9 i M M 3 N / K 5 S G y j u K F I q 3 + s S K v / t E i 3 f w u u v Q J Q S w E C L Q A U A A I A C A C 9 k o l X R g 3 n 5 q Q A A A D 2 A A A A E g A A A A A A A A A A A A A A A A A A A A A A Q 2 9 u Z m l n L 1 B h Y 2 t h Z 2 U u e G 1 s U E s B A i 0 A F A A C A A g A v Z K J V w / K 6 a u k A A A A 6 Q A A A B M A A A A A A A A A A A A A A A A A 8 A A A A F t D b 2 5 0 Z W 5 0 X 1 R 5 c G V z X S 5 4 b W x Q S w E C L Q A U A A I A C A C 9 k o l X F w 9 / a 4 Y B A A B M B A A A E w A A A A A A A A A A A A A A A A D h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E g A A A A A A A P I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A x X z A 2 L U l f M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V Q x O D o 0 N T o z M C 4 5 O D Q 3 N T A 4 W i I g L z 4 8 R W 5 0 c n k g V H l w Z T 0 i R m l s b E N v b H V t b l R 5 c G V z I i B W Y W x 1 Z T 0 i c 0 J n W U c i I C 8 + P E V u d H J 5 I F R 5 c G U 9 I k Z p b G x D b 2 x 1 b W 5 O Y W 1 l c y I g V m F s d W U 9 I n N b J n F 1 b 3 Q 7 R G l z d G F u Y 2 U m c X V v d D s s J n F 1 b 3 Q 7 R m 9 y Y 2 U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w M V 8 w N i 1 J X z F z L 0 F 1 d G 9 S Z W 1 v d m V k Q 2 9 s d W 1 u c z E u e 0 R p c 3 R h b m N l L D B 9 J n F 1 b 3 Q 7 L C Z x d W 9 0 O 1 N l Y 3 R p b 2 4 x L 1 Q w M V 8 w N i 1 J X z F z L 0 F 1 d G 9 S Z W 1 v d m V k Q 2 9 s d W 1 u c z E u e 0 Z v c m N l L D F 9 J n F 1 b 3 Q 7 L C Z x d W 9 0 O 1 N l Y 3 R p b 2 4 x L 1 Q w M V 8 w N i 1 J X z F z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D A x X z A 2 L U l f M X M v Q X V 0 b 1 J l b W 9 2 Z W R D b 2 x 1 b W 5 z M S 5 7 R G l z d G F u Y 2 U s M H 0 m c X V v d D s s J n F 1 b 3 Q 7 U 2 V j d G l v b j E v V D A x X z A 2 L U l f M X M v Q X V 0 b 1 J l b W 9 2 Z W R D b 2 x 1 b W 5 z M S 5 7 R m 9 y Y 2 U s M X 0 m c X V v d D s s J n F 1 b 3 Q 7 U 2 V j d G l v b j E v V D A x X z A 2 L U l f M X M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A x X z A 2 L U l f M X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D F f M D Y t S V 8 x c y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A x X z A 2 L U l f M X M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D F f M D Y t S V 8 x c y 9 a b S V D N C U 5 Q m 4 l Q z Q l O U J u J U M z J U J E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w M V 8 w O C 1 J X z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D A x X z A 4 X 0 l f M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5 V D E 3 O j I x O j U 4 L j A 0 N z A x M z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w M V 8 w O C 1 J X z F z L 0 F 1 d G 9 S Z W 1 v d m V k Q 2 9 s d W 1 u c z E u e 0 N v b H V t b j E s M H 0 m c X V v d D s s J n F 1 b 3 Q 7 U 2 V j d G l v b j E v V D A x X z A 4 L U l f M X M v Q X V 0 b 1 J l b W 9 2 Z W R D b 2 x 1 b W 5 z M S 5 7 Q 2 9 s d W 1 u M i w x f S Z x d W 9 0 O y w m c X V v d D t T Z W N 0 a W 9 u M S 9 U M D F f M D g t S V 8 x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Q w M V 8 w O C 1 J X z F z L 0 F 1 d G 9 S Z W 1 v d m V k Q 2 9 s d W 1 u c z E u e 0 N v b H V t b j E s M H 0 m c X V v d D s s J n F 1 b 3 Q 7 U 2 V j d G l v b j E v V D A x X z A 4 L U l f M X M v Q X V 0 b 1 J l b W 9 2 Z W R D b 2 x 1 b W 5 z M S 5 7 Q 2 9 s d W 1 u M i w x f S Z x d W 9 0 O y w m c X V v d D t T Z W N 0 a W 9 u M S 9 U M D F f M D g t S V 8 x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D F f M D g t S V 8 x c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w M V 8 w O C 1 J X z F z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k s R 8 B k G p U q a K v i f O b v E S w A A A A A C A A A A A A A Q Z g A A A A E A A C A A A A D 3 e 5 E p e + X c y 4 i R O y a P 9 P h S U B u v 0 f / u y j g d x Z j X v T 6 K r Q A A A A A O g A A A A A I A A C A A A A A u f 3 y C Y w e + 8 V P K F i 9 k R t 2 o A L q g t + s Z p 6 E n 3 J U 5 Z s C H q l A A A A D B i 6 r O Q 5 b y s D O N Z m F k V F 9 0 W H 1 1 s 4 8 Q E E U b H h a p B C o m m i 1 v V F i 5 o n z m d q d u 9 t J a H y R H h O B m p v a s n i k k d B S E p D O h b U M m 9 P X a m I K M N M C N R Y 8 7 h U A A A A C h D H s Q X L 3 P g P c z D t 2 V y A H z l b A O K e i 9 P O k N h 2 D j 3 6 c q 2 N L j k x q 4 N Q o b C o i R F o P y 4 u I O + L I U Q o a J + r 0 b t R / B N a k M < / D a t a M a s h u p > 
</file>

<file path=customXml/itemProps1.xml><?xml version="1.0" encoding="utf-8"?>
<ds:datastoreItem xmlns:ds="http://schemas.openxmlformats.org/officeDocument/2006/customXml" ds:itemID="{3B0E950C-15FD-4D17-BEE9-330FD52AD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11</vt:i4>
      </vt:variant>
    </vt:vector>
  </HeadingPairs>
  <TitlesOfParts>
    <vt:vector size="11" baseType="lpstr">
      <vt:lpstr>tah poměry směrnice</vt:lpstr>
      <vt:lpstr>tahy DIC</vt:lpstr>
      <vt:lpstr>T01_08-I_1s</vt:lpstr>
      <vt:lpstr>POKUSY (Tah_záznam)</vt:lpstr>
      <vt:lpstr>ohyb poměry směrnice</vt:lpstr>
      <vt:lpstr>Tření</vt:lpstr>
      <vt:lpstr>Rozměry hexagonů</vt:lpstr>
      <vt:lpstr>Voda</vt:lpstr>
      <vt:lpstr>OBR</vt:lpstr>
      <vt:lpstr>Rozměry makro</vt:lpstr>
      <vt:lpstr>Rozměry tah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Porubsky, Matej</dc:creator>
  <cp:lastModifiedBy>Porubsky, Matej</cp:lastModifiedBy>
  <dcterms:created xsi:type="dcterms:W3CDTF">2023-11-01T12:46:03Z</dcterms:created>
  <dcterms:modified xsi:type="dcterms:W3CDTF">2023-12-26T22:50:32Z</dcterms:modified>
</cp:coreProperties>
</file>