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PGSCrawl\PGSCrawl\"/>
    </mc:Choice>
  </mc:AlternateContent>
  <bookViews>
    <workbookView xWindow="0" yWindow="0" windowWidth="28800" windowHeight="124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5" l="1"/>
  <c r="E74" i="5" s="1"/>
  <c r="D33" i="5"/>
  <c r="E33" i="5" s="1"/>
  <c r="D30" i="5"/>
  <c r="E30" i="5" s="1"/>
  <c r="D53" i="5"/>
  <c r="E53" i="5" s="1"/>
  <c r="D55" i="5"/>
  <c r="E55" i="5" s="1"/>
  <c r="D92" i="5"/>
  <c r="E92" i="5" s="1"/>
  <c r="D17" i="5"/>
  <c r="E17" i="5" s="1"/>
  <c r="D94" i="5"/>
  <c r="E94" i="5" s="1"/>
  <c r="D107" i="5"/>
  <c r="E107" i="5" s="1"/>
  <c r="D26" i="5"/>
  <c r="E26" i="5" s="1"/>
  <c r="D20" i="5"/>
  <c r="E20" i="5" s="1"/>
  <c r="D39" i="5"/>
  <c r="E39" i="5" s="1"/>
  <c r="D70" i="5"/>
  <c r="E70" i="5" s="1"/>
  <c r="D77" i="5"/>
  <c r="E77" i="5" s="1"/>
  <c r="D32" i="5"/>
  <c r="E32" i="5" s="1"/>
  <c r="D85" i="5"/>
  <c r="E85" i="5" s="1"/>
  <c r="D73" i="5"/>
  <c r="E73" i="5" s="1"/>
  <c r="D31" i="5"/>
  <c r="E31" i="5" s="1"/>
  <c r="D40" i="5"/>
  <c r="E40" i="5" s="1"/>
  <c r="D3" i="5"/>
  <c r="E3" i="5" s="1"/>
  <c r="D38" i="5"/>
  <c r="E38" i="5" s="1"/>
  <c r="D52" i="5"/>
  <c r="E52" i="5" s="1"/>
  <c r="D100" i="5"/>
  <c r="E100" i="5" s="1"/>
  <c r="D104" i="5"/>
  <c r="E104" i="5" s="1"/>
  <c r="D63" i="5"/>
  <c r="E63" i="5" s="1"/>
  <c r="D21" i="5"/>
  <c r="E21" i="5" s="1"/>
  <c r="D76" i="5"/>
  <c r="E76" i="5" s="1"/>
  <c r="D22" i="5"/>
  <c r="E22" i="5" s="1"/>
  <c r="D14" i="5"/>
  <c r="E14" i="5" s="1"/>
  <c r="D93" i="5"/>
  <c r="E93" i="5" s="1"/>
  <c r="D82" i="5"/>
  <c r="E82" i="5" s="1"/>
  <c r="D58" i="5"/>
  <c r="E58" i="5" s="1"/>
  <c r="D83" i="5"/>
  <c r="E83" i="5" s="1"/>
  <c r="D27" i="5"/>
  <c r="E27" i="5" s="1"/>
  <c r="D103" i="5"/>
  <c r="E103" i="5" s="1"/>
  <c r="D16" i="5"/>
  <c r="E16" i="5" s="1"/>
  <c r="D8" i="5"/>
  <c r="E8" i="5" s="1"/>
  <c r="D86" i="5"/>
  <c r="E86" i="5" s="1"/>
  <c r="D35" i="5"/>
  <c r="E35" i="5" s="1"/>
  <c r="D108" i="5"/>
  <c r="E108" i="5" s="1"/>
  <c r="D41" i="5"/>
  <c r="E41" i="5" s="1"/>
  <c r="D7" i="5"/>
  <c r="E7" i="5" s="1"/>
  <c r="D28" i="5"/>
  <c r="E28" i="5" s="1"/>
  <c r="D96" i="5"/>
  <c r="E96" i="5" s="1"/>
  <c r="D66" i="5"/>
  <c r="E66" i="5" s="1"/>
  <c r="D43" i="5"/>
  <c r="E43" i="5" s="1"/>
  <c r="D29" i="5"/>
  <c r="E29" i="5" s="1"/>
  <c r="D4" i="5"/>
  <c r="E4" i="5" s="1"/>
  <c r="D49" i="5"/>
  <c r="E49" i="5" s="1"/>
  <c r="D84" i="5"/>
  <c r="E84" i="5" s="1"/>
  <c r="D69" i="5"/>
  <c r="E69" i="5" s="1"/>
  <c r="D64" i="5"/>
  <c r="E64" i="5" s="1"/>
  <c r="D72" i="5"/>
  <c r="E72" i="5" s="1"/>
  <c r="D102" i="5"/>
  <c r="E102" i="5" s="1"/>
  <c r="D88" i="5"/>
  <c r="E88" i="5" s="1"/>
  <c r="D5" i="5"/>
  <c r="E5" i="5" s="1"/>
  <c r="D95" i="5"/>
  <c r="E95" i="5" s="1"/>
  <c r="D62" i="5"/>
  <c r="E62" i="5" s="1"/>
  <c r="D98" i="5"/>
  <c r="E98" i="5" s="1"/>
  <c r="D48" i="5"/>
  <c r="E48" i="5" s="1"/>
  <c r="D23" i="5"/>
  <c r="E23" i="5" s="1"/>
  <c r="D79" i="5"/>
  <c r="E79" i="5" s="1"/>
  <c r="D81" i="5"/>
  <c r="E81" i="5" s="1"/>
  <c r="D51" i="5"/>
  <c r="E51" i="5" s="1"/>
  <c r="D54" i="5"/>
  <c r="E54" i="5" s="1"/>
  <c r="D78" i="5"/>
  <c r="E78" i="5" s="1"/>
  <c r="D75" i="5"/>
  <c r="E75" i="5" s="1"/>
  <c r="D25" i="5"/>
  <c r="E25" i="5" s="1"/>
  <c r="D68" i="5"/>
  <c r="E68" i="5" s="1"/>
  <c r="D65" i="5"/>
  <c r="E65" i="5" s="1"/>
  <c r="D10" i="5"/>
  <c r="E10" i="5" s="1"/>
  <c r="D80" i="5"/>
  <c r="E80" i="5" s="1"/>
  <c r="D67" i="5"/>
  <c r="E67" i="5" s="1"/>
  <c r="D44" i="5"/>
  <c r="E44" i="5" s="1"/>
  <c r="D59" i="5"/>
  <c r="E59" i="5" s="1"/>
  <c r="D61" i="5"/>
  <c r="E61" i="5" s="1"/>
  <c r="D106" i="5"/>
  <c r="E106" i="5" s="1"/>
  <c r="D2" i="5"/>
  <c r="E2" i="5" s="1"/>
  <c r="D37" i="5"/>
  <c r="E37" i="5" s="1"/>
  <c r="D99" i="5"/>
  <c r="E99" i="5" s="1"/>
  <c r="D11" i="5"/>
  <c r="E11" i="5" s="1"/>
  <c r="D12" i="5"/>
  <c r="E12" i="5" s="1"/>
  <c r="D19" i="5"/>
  <c r="E19" i="5" s="1"/>
  <c r="D87" i="5"/>
  <c r="E87" i="5" s="1"/>
  <c r="D42" i="5"/>
  <c r="E42" i="5" s="1"/>
  <c r="D71" i="5"/>
  <c r="E71" i="5" s="1"/>
  <c r="D47" i="5"/>
  <c r="E47" i="5" s="1"/>
  <c r="D57" i="5"/>
  <c r="E57" i="5" s="1"/>
  <c r="D45" i="5"/>
  <c r="E45" i="5" s="1"/>
  <c r="D97" i="5"/>
  <c r="E97" i="5" s="1"/>
  <c r="D46" i="5"/>
  <c r="E46" i="5" s="1"/>
  <c r="D91" i="5"/>
  <c r="E91" i="5" s="1"/>
  <c r="D6" i="5"/>
  <c r="E6" i="5" s="1"/>
  <c r="D18" i="5"/>
  <c r="E18" i="5" s="1"/>
  <c r="D101" i="5"/>
  <c r="E101" i="5" s="1"/>
  <c r="D90" i="5"/>
  <c r="E90" i="5" s="1"/>
  <c r="D9" i="5"/>
  <c r="E9" i="5" s="1"/>
  <c r="D13" i="5"/>
  <c r="E13" i="5" s="1"/>
  <c r="D56" i="5"/>
  <c r="E56" i="5" s="1"/>
  <c r="D60" i="5"/>
  <c r="E60" i="5" s="1"/>
  <c r="D34" i="5"/>
  <c r="E34" i="5" s="1"/>
  <c r="D24" i="5"/>
  <c r="E24" i="5" s="1"/>
  <c r="D105" i="5"/>
  <c r="E105" i="5" s="1"/>
  <c r="D89" i="5"/>
  <c r="E89" i="5" s="1"/>
  <c r="D15" i="5"/>
  <c r="E15" i="5" s="1"/>
  <c r="D50" i="5"/>
  <c r="E50" i="5" s="1"/>
  <c r="D36" i="5"/>
  <c r="E36" i="5" s="1"/>
  <c r="F22" i="4"/>
  <c r="F106" i="4"/>
  <c r="B158" i="4"/>
  <c r="B160" i="4"/>
  <c r="B159" i="4"/>
  <c r="B147" i="4"/>
  <c r="B146" i="4"/>
  <c r="B145" i="4"/>
  <c r="B132" i="4"/>
  <c r="B134" i="4"/>
  <c r="B133" i="4"/>
  <c r="B121" i="4"/>
  <c r="B120" i="4"/>
  <c r="B119" i="4"/>
  <c r="B108" i="4"/>
  <c r="B106" i="4"/>
  <c r="B107" i="4"/>
  <c r="B94" i="4"/>
  <c r="B95" i="4"/>
  <c r="B93" i="4"/>
  <c r="B82" i="4"/>
  <c r="B81" i="4"/>
  <c r="B80" i="4"/>
  <c r="B68" i="4"/>
  <c r="B69" i="4"/>
  <c r="B67" i="4"/>
  <c r="B55" i="4"/>
  <c r="B56" i="4"/>
  <c r="B54" i="4"/>
  <c r="B41" i="4"/>
  <c r="B43" i="4"/>
  <c r="B42" i="4"/>
  <c r="B29" i="4"/>
  <c r="B28" i="4"/>
  <c r="B30" i="4"/>
  <c r="B18" i="4"/>
  <c r="B17" i="4"/>
  <c r="B16" i="4"/>
  <c r="B3" i="4"/>
  <c r="B4" i="4"/>
  <c r="B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Q7" i="2" s="1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Q11" i="2" s="1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Q15" i="2" s="1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P4" i="2"/>
  <c r="P5" i="2"/>
  <c r="P6" i="2"/>
  <c r="P7" i="2"/>
  <c r="P8" i="2"/>
  <c r="P9" i="2"/>
  <c r="P10" i="2"/>
  <c r="P11" i="2"/>
  <c r="P12" i="2"/>
  <c r="P13" i="2"/>
  <c r="P14" i="2"/>
  <c r="P15" i="2"/>
  <c r="P3" i="2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4" i="3"/>
  <c r="Q14" i="2" l="1"/>
  <c r="R14" i="2" s="1"/>
  <c r="Q13" i="2"/>
  <c r="R13" i="2" s="1"/>
  <c r="Q10" i="2"/>
  <c r="R10" i="2" s="1"/>
  <c r="Q8" i="2"/>
  <c r="Q6" i="2"/>
  <c r="R6" i="2" s="1"/>
  <c r="Q9" i="2"/>
  <c r="R9" i="2" s="1"/>
  <c r="Q5" i="2"/>
  <c r="R5" i="2" s="1"/>
  <c r="Q12" i="2"/>
  <c r="R12" i="2" s="1"/>
  <c r="Q4" i="2"/>
  <c r="Q3" i="2"/>
  <c r="R3" i="2" s="1"/>
  <c r="R15" i="2"/>
  <c r="R11" i="2"/>
  <c r="R7" i="2"/>
  <c r="R8" i="2"/>
  <c r="R4" i="2"/>
  <c r="D18" i="1"/>
</calcChain>
</file>

<file path=xl/sharedStrings.xml><?xml version="1.0" encoding="utf-8"?>
<sst xmlns="http://schemas.openxmlformats.org/spreadsheetml/2006/main" count="2989" uniqueCount="424">
  <si>
    <t>Id</t>
  </si>
  <si>
    <t>EventDate</t>
  </si>
  <si>
    <t>EventID</t>
  </si>
  <si>
    <t>RoundNumber</t>
  </si>
  <si>
    <t>GameID</t>
  </si>
  <si>
    <t>Condition</t>
  </si>
  <si>
    <t>Scenario</t>
  </si>
  <si>
    <t>Length</t>
  </si>
  <si>
    <t>WinnerFaction</t>
  </si>
  <si>
    <t>WinnerCCCode</t>
  </si>
  <si>
    <t>WinnerMeta</t>
  </si>
  <si>
    <t>WinnerTheme1</t>
  </si>
  <si>
    <t>WinnerTheme2</t>
  </si>
  <si>
    <t>WinnerCaster1</t>
  </si>
  <si>
    <t>WinnerCaster2</t>
  </si>
  <si>
    <t>WinnerCP</t>
  </si>
  <si>
    <t>WinnerAPD</t>
  </si>
  <si>
    <t>OpponentFaction</t>
  </si>
  <si>
    <t>OpponentCCCode</t>
  </si>
  <si>
    <t>OpponentMeta</t>
  </si>
  <si>
    <t>OpponentTheme1</t>
  </si>
  <si>
    <t>OpponentTheme2</t>
  </si>
  <si>
    <t>OpponentCaster1</t>
  </si>
  <si>
    <t>OpponentCaster2</t>
  </si>
  <si>
    <t>OpponentCP</t>
  </si>
  <si>
    <t>OpponentAPD</t>
  </si>
  <si>
    <t>5392cc26-fff9-493e-88c6-d0fd656a6252</t>
  </si>
  <si>
    <t>8ff76442-d9ed-4b65-9b4d-78bc34236b51</t>
  </si>
  <si>
    <t>Assassination</t>
  </si>
  <si>
    <t>1. The Pit</t>
  </si>
  <si>
    <t>Protectorate of Menoth</t>
  </si>
  <si>
    <t>Skorne</t>
  </si>
  <si>
    <t>41e8a06c-c2a1-4b3d-949c-bdc52754e105</t>
  </si>
  <si>
    <t>Death Clock</t>
  </si>
  <si>
    <t>Khador</t>
  </si>
  <si>
    <t>Trollblood</t>
  </si>
  <si>
    <t>2c6553f1-2868-4fd3-b591-ef88dc14eed3</t>
  </si>
  <si>
    <t>6. Recon</t>
  </si>
  <si>
    <t>Cygnar</t>
  </si>
  <si>
    <t>svn</t>
  </si>
  <si>
    <t>git</t>
  </si>
  <si>
    <t>Kozlov 1</t>
  </si>
  <si>
    <t>Ossrum 1</t>
  </si>
  <si>
    <t>Vladimir 3</t>
  </si>
  <si>
    <t>Absylonia 2</t>
  </si>
  <si>
    <t>Lylyth 3</t>
  </si>
  <si>
    <t>Agathia 1</t>
  </si>
  <si>
    <t>Deneghra 2</t>
  </si>
  <si>
    <t>Aiakos 2</t>
  </si>
  <si>
    <t>Arkadius 1</t>
  </si>
  <si>
    <t>Maelok 1</t>
  </si>
  <si>
    <t>Ashlynn 1</t>
  </si>
  <si>
    <t>Asphyxious 1</t>
  </si>
  <si>
    <t>Skarre 1</t>
  </si>
  <si>
    <t>Asphyxious 3</t>
  </si>
  <si>
    <t>Coven 1</t>
  </si>
  <si>
    <t>Axis 1</t>
  </si>
  <si>
    <t>Lucant 1</t>
  </si>
  <si>
    <t>Orion 1</t>
  </si>
  <si>
    <t>Baldur 1</t>
  </si>
  <si>
    <t>Kromac 2</t>
  </si>
  <si>
    <t>Baldur 2</t>
  </si>
  <si>
    <t>Kaya 3</t>
  </si>
  <si>
    <t>Krueger 2</t>
  </si>
  <si>
    <t>Una 2</t>
  </si>
  <si>
    <t>Barnabas 1</t>
  </si>
  <si>
    <t>Jaga-Jaga 1</t>
  </si>
  <si>
    <t>Bethayne 1</t>
  </si>
  <si>
    <t>Vayl 1</t>
  </si>
  <si>
    <t>Borka 2</t>
  </si>
  <si>
    <t>Doomshaper 3</t>
  </si>
  <si>
    <t>Grim 1</t>
  </si>
  <si>
    <t>Gunnbjorn 1</t>
  </si>
  <si>
    <t>Kolgrima 1</t>
  </si>
  <si>
    <t>Madrak 1</t>
  </si>
  <si>
    <t>Ragnor 1</t>
  </si>
  <si>
    <t>Brisbane 1</t>
  </si>
  <si>
    <t>Haley 1</t>
  </si>
  <si>
    <t>Stryker 1</t>
  </si>
  <si>
    <t>Brisbane 2</t>
  </si>
  <si>
    <t>Haley 2</t>
  </si>
  <si>
    <t>Haley 3</t>
  </si>
  <si>
    <t>Kraye 1</t>
  </si>
  <si>
    <t>Nemo 3</t>
  </si>
  <si>
    <t>Butcher 2</t>
  </si>
  <si>
    <t>Karchev 1</t>
  </si>
  <si>
    <t>Butcher 3</t>
  </si>
  <si>
    <t>Old Witch 2</t>
  </si>
  <si>
    <t>Caine 1</t>
  </si>
  <si>
    <t>Sloan 1</t>
  </si>
  <si>
    <t>Caine 3</t>
  </si>
  <si>
    <t>Crosse 2</t>
  </si>
  <si>
    <t>Magnus 2</t>
  </si>
  <si>
    <t>Deneghra 1</t>
  </si>
  <si>
    <t>Deneghra 3</t>
  </si>
  <si>
    <t>Terminus 1</t>
  </si>
  <si>
    <t>Venethrax 1</t>
  </si>
  <si>
    <t>Doomshaper 2</t>
  </si>
  <si>
    <t>Dreamer 1</t>
  </si>
  <si>
    <t>Heretic 1</t>
  </si>
  <si>
    <t>King of Nothing 1</t>
  </si>
  <si>
    <t>Maddox 1</t>
  </si>
  <si>
    <t>Old Witch 3</t>
  </si>
  <si>
    <t>Elara 2</t>
  </si>
  <si>
    <t>Helynna 1</t>
  </si>
  <si>
    <t>Ossyan 1</t>
  </si>
  <si>
    <t>Rahn 1</t>
  </si>
  <si>
    <t>Ravyn 1</t>
  </si>
  <si>
    <t>Feora 2</t>
  </si>
  <si>
    <t>Thyra 1</t>
  </si>
  <si>
    <t>Feora 3</t>
  </si>
  <si>
    <t>Severius 2</t>
  </si>
  <si>
    <t>Fyanna 2</t>
  </si>
  <si>
    <t>Kryssa 1</t>
  </si>
  <si>
    <t>Rhyas 1</t>
  </si>
  <si>
    <t>Thagrosh 1</t>
  </si>
  <si>
    <t>Garryth 1</t>
  </si>
  <si>
    <t>Gorten 1</t>
  </si>
  <si>
    <t>Grayle 1</t>
  </si>
  <si>
    <t>Grissel 2</t>
  </si>
  <si>
    <t>Nemo 1</t>
  </si>
  <si>
    <t>Stryker 2</t>
  </si>
  <si>
    <t>Harbinger 1</t>
  </si>
  <si>
    <t>High Reclaimer 2</t>
  </si>
  <si>
    <t>Wanderer 1</t>
  </si>
  <si>
    <t>Hexeris 1</t>
  </si>
  <si>
    <t>Makeda 1</t>
  </si>
  <si>
    <t>High Reclaimer 1</t>
  </si>
  <si>
    <t>Irusk 1</t>
  </si>
  <si>
    <t>Strakhov 1</t>
  </si>
  <si>
    <t>Irusk 2</t>
  </si>
  <si>
    <t>Zerkova 1</t>
  </si>
  <si>
    <t>Issyria 1</t>
  </si>
  <si>
    <t>Kaelyssa 1</t>
  </si>
  <si>
    <t>Jakes 2</t>
  </si>
  <si>
    <t>Jalaam 1</t>
  </si>
  <si>
    <t>Morghoul 2</t>
  </si>
  <si>
    <t>Rasheth 1</t>
  </si>
  <si>
    <t>Xekaar 1</t>
  </si>
  <si>
    <t>Zaadesh 2</t>
  </si>
  <si>
    <t>Zaal 1</t>
  </si>
  <si>
    <t>Zaal 2</t>
  </si>
  <si>
    <t>Kallus 1</t>
  </si>
  <si>
    <t>Vladimir 1</t>
  </si>
  <si>
    <t>Thorle 1</t>
  </si>
  <si>
    <t>Sorscha 1</t>
  </si>
  <si>
    <t>Vladimir 2</t>
  </si>
  <si>
    <t>Kreoss 1</t>
  </si>
  <si>
    <t>Malekus 1</t>
  </si>
  <si>
    <t>Kreoss 2</t>
  </si>
  <si>
    <t>Lylyth 1</t>
  </si>
  <si>
    <t>Vayl 2</t>
  </si>
  <si>
    <t>Twins 2</t>
  </si>
  <si>
    <t>Rask 1</t>
  </si>
  <si>
    <t>Magnus 1</t>
  </si>
  <si>
    <t>Thexus 1</t>
  </si>
  <si>
    <t>Montador 1</t>
  </si>
  <si>
    <t>Mordikaar 1</t>
  </si>
  <si>
    <t>Morvahna 1</t>
  </si>
  <si>
    <t>Morvahna 2</t>
  </si>
  <si>
    <t>Naaresh 1</t>
  </si>
  <si>
    <t>Xerxis 2</t>
  </si>
  <si>
    <t>Sturm 1 &amp; Drang 1</t>
  </si>
  <si>
    <t>Reznik 2</t>
  </si>
  <si>
    <t>Saeryn 1</t>
  </si>
  <si>
    <t>Thagrosh 2</t>
  </si>
  <si>
    <t>Skarre 3</t>
  </si>
  <si>
    <t>Xerxis 1</t>
  </si>
  <si>
    <t>Armored Corps</t>
  </si>
  <si>
    <t>The Irregulars</t>
  </si>
  <si>
    <t>Oracles of Annihilation</t>
  </si>
  <si>
    <t>Black Industries</t>
  </si>
  <si>
    <t>Dark Host</t>
  </si>
  <si>
    <t>Slaughter Fleet Raiders</t>
  </si>
  <si>
    <t>Will Work for Food</t>
  </si>
  <si>
    <t>The Blindwater Congregation</t>
  </si>
  <si>
    <t>Llaelese Resistance</t>
  </si>
  <si>
    <t>Scourge of the Broken Coast</t>
  </si>
  <si>
    <t>Destruction Initiative</t>
  </si>
  <si>
    <t>Clockwork Legions</t>
  </si>
  <si>
    <t>The Devourer's Host</t>
  </si>
  <si>
    <t>Call of the Wild</t>
  </si>
  <si>
    <t>The Bones of Orboros</t>
  </si>
  <si>
    <t>Primal Terrors</t>
  </si>
  <si>
    <t>Legion of Everblight (default)</t>
  </si>
  <si>
    <t>Storm of the North</t>
  </si>
  <si>
    <t>The Power of Dhunia</t>
  </si>
  <si>
    <t>Band of Heroes</t>
  </si>
  <si>
    <t>Kriel Company</t>
  </si>
  <si>
    <t>Gravediggers</t>
  </si>
  <si>
    <t>Sons of the Tempest</t>
  </si>
  <si>
    <t>Heavy Metal</t>
  </si>
  <si>
    <t>Storm Division</t>
  </si>
  <si>
    <t>Wolves of Winter</t>
  </si>
  <si>
    <t>Jaws of the Wolf</t>
  </si>
  <si>
    <t>Winter Guard Kommand</t>
  </si>
  <si>
    <t>The Ghost Fleet</t>
  </si>
  <si>
    <t>Dark Menagerie</t>
  </si>
  <si>
    <t>Bump in the Night</t>
  </si>
  <si>
    <t>Defenders of Ios</t>
  </si>
  <si>
    <t>Forges of War</t>
  </si>
  <si>
    <t>Shadows of the Retribution</t>
  </si>
  <si>
    <t>The Creator's Might</t>
  </si>
  <si>
    <t>Exemplar Interdiction</t>
  </si>
  <si>
    <t>The Faithful Masses</t>
  </si>
  <si>
    <t>Ravens of War</t>
  </si>
  <si>
    <t>Children of the Dragon</t>
  </si>
  <si>
    <t>Legions of Dawn</t>
  </si>
  <si>
    <t>Hammer Strike</t>
  </si>
  <si>
    <t>The Wild Hunt</t>
  </si>
  <si>
    <t>Guardians of the Temple</t>
  </si>
  <si>
    <t>Imperial Warhost</t>
  </si>
  <si>
    <t>Masters of War</t>
  </si>
  <si>
    <t>Legion of Steel</t>
  </si>
  <si>
    <t>Disciples of Agony</t>
  </si>
  <si>
    <t>Winds of Death</t>
  </si>
  <si>
    <t>The Exalted</t>
  </si>
  <si>
    <t>Khador (default)</t>
  </si>
  <si>
    <t>Operating Theater</t>
  </si>
  <si>
    <t>Circle Orboros (default)</t>
  </si>
  <si>
    <t>Total
Games</t>
  </si>
  <si>
    <t>Total
Wins</t>
  </si>
  <si>
    <t>Win
Rate</t>
  </si>
  <si>
    <t>Theme 2</t>
  </si>
  <si>
    <t>Caster 2</t>
  </si>
  <si>
    <t>Theme 1</t>
  </si>
  <si>
    <t>Caster 1</t>
  </si>
  <si>
    <t>Faction</t>
  </si>
  <si>
    <t>Circle Orboros</t>
  </si>
  <si>
    <t>Tanith 1</t>
  </si>
  <si>
    <t>NULL</t>
  </si>
  <si>
    <t>Convergence of Cyriss</t>
  </si>
  <si>
    <t>Directrix 1</t>
  </si>
  <si>
    <t>Cryx</t>
  </si>
  <si>
    <t>Caine 2</t>
  </si>
  <si>
    <t>Grymkin</t>
  </si>
  <si>
    <t>Butcher 1</t>
  </si>
  <si>
    <t>Harkevich 1</t>
  </si>
  <si>
    <t>Legion of Everblight</t>
  </si>
  <si>
    <t>Kallus 2</t>
  </si>
  <si>
    <t>Mercenaries</t>
  </si>
  <si>
    <t>Minions</t>
  </si>
  <si>
    <t>Amon 1</t>
  </si>
  <si>
    <t>Retribution of Scyrah</t>
  </si>
  <si>
    <t>Trollbloods</t>
  </si>
  <si>
    <t>Doomshaper 1</t>
  </si>
  <si>
    <t>Cygnar (default)</t>
  </si>
  <si>
    <t>970 games</t>
  </si>
  <si>
    <t>207 distinct pairings</t>
  </si>
  <si>
    <t>Column1</t>
  </si>
  <si>
    <t>Column2</t>
  </si>
  <si>
    <t>Number 
of Pairs</t>
  </si>
  <si>
    <t>Number of 
pairs &gt;60%</t>
  </si>
  <si>
    <t>60%+ 
Rate</t>
  </si>
  <si>
    <t>mspai</t>
  </si>
  <si>
    <t>wincount</t>
  </si>
  <si>
    <t>Opponent
Faction</t>
  </si>
  <si>
    <t>Winner
Faction</t>
  </si>
  <si>
    <t>Battle 
Count</t>
  </si>
  <si>
    <t>wins</t>
  </si>
  <si>
    <t>losses</t>
  </si>
  <si>
    <t>Kentucky</t>
  </si>
  <si>
    <t>Emilia</t>
  </si>
  <si>
    <t>Binghamton</t>
  </si>
  <si>
    <t>Texas</t>
  </si>
  <si>
    <t>Stirling</t>
  </si>
  <si>
    <t>Arkansas</t>
  </si>
  <si>
    <t>Iowa</t>
  </si>
  <si>
    <t>Tennessee</t>
  </si>
  <si>
    <t>Saguenay</t>
  </si>
  <si>
    <t>dayton</t>
  </si>
  <si>
    <t>Burlington</t>
  </si>
  <si>
    <t>Calabria</t>
  </si>
  <si>
    <t>Guelph</t>
  </si>
  <si>
    <t>Arizona</t>
  </si>
  <si>
    <t>Peterborough</t>
  </si>
  <si>
    <t>Tower Games</t>
  </si>
  <si>
    <t>North Toronto</t>
  </si>
  <si>
    <t>Ohio</t>
  </si>
  <si>
    <t>Milano</t>
  </si>
  <si>
    <t>Madison, WI</t>
  </si>
  <si>
    <t>Ayrshire</t>
  </si>
  <si>
    <t>Kansas</t>
  </si>
  <si>
    <t>Massachusettes</t>
  </si>
  <si>
    <t>Missouri</t>
  </si>
  <si>
    <t>columbus</t>
  </si>
  <si>
    <t>Source/FFG</t>
  </si>
  <si>
    <t>Ithaca</t>
  </si>
  <si>
    <t>QLD</t>
  </si>
  <si>
    <t>Rockford, IL</t>
  </si>
  <si>
    <t>VIC</t>
  </si>
  <si>
    <t>Brescia</t>
  </si>
  <si>
    <t>Virginia</t>
  </si>
  <si>
    <t>Rochester</t>
  </si>
  <si>
    <t>Milwaukee, WI</t>
  </si>
  <si>
    <t>NSW</t>
  </si>
  <si>
    <t>Montreal</t>
  </si>
  <si>
    <t>Pennsylvania</t>
  </si>
  <si>
    <t>Chicago, IL</t>
  </si>
  <si>
    <t>Barrie</t>
  </si>
  <si>
    <t>Bemidji</t>
  </si>
  <si>
    <t>Wisconsin</t>
  </si>
  <si>
    <t>Toronto</t>
  </si>
  <si>
    <t>Jax</t>
  </si>
  <si>
    <t>Downtown</t>
  </si>
  <si>
    <t>Central Scotland</t>
  </si>
  <si>
    <t>KW</t>
  </si>
  <si>
    <t>Ontario</t>
  </si>
  <si>
    <t>Cicero</t>
  </si>
  <si>
    <t>NZ</t>
  </si>
  <si>
    <t>Thornhill</t>
  </si>
  <si>
    <t>Fargo</t>
  </si>
  <si>
    <t>Mattoon</t>
  </si>
  <si>
    <t>Waukesha, WI</t>
  </si>
  <si>
    <t>Louisana</t>
  </si>
  <si>
    <t>Waverly</t>
  </si>
  <si>
    <t>Indiana</t>
  </si>
  <si>
    <t>New York</t>
  </si>
  <si>
    <t>ACT</t>
  </si>
  <si>
    <t>Russia</t>
  </si>
  <si>
    <t>Oshawa</t>
  </si>
  <si>
    <t>TAS</t>
  </si>
  <si>
    <t>Ancona</t>
  </si>
  <si>
    <t>Illinois</t>
  </si>
  <si>
    <t>Edinburgh</t>
  </si>
  <si>
    <t>Glasgow</t>
  </si>
  <si>
    <t>Georgia</t>
  </si>
  <si>
    <t>Buffalo</t>
  </si>
  <si>
    <t>Slovenia</t>
  </si>
  <si>
    <t>Danville</t>
  </si>
  <si>
    <t>UK</t>
  </si>
  <si>
    <t>Des Moines</t>
  </si>
  <si>
    <t>Roma</t>
  </si>
  <si>
    <t>Genova</t>
  </si>
  <si>
    <t>Pisa</t>
  </si>
  <si>
    <t>River City</t>
  </si>
  <si>
    <t>Hamilton</t>
  </si>
  <si>
    <t>Maryland</t>
  </si>
  <si>
    <t>Misssauga</t>
  </si>
  <si>
    <t>SA</t>
  </si>
  <si>
    <t>France</t>
  </si>
  <si>
    <t>Aberdeen</t>
  </si>
  <si>
    <t>Michigan</t>
  </si>
  <si>
    <t>toledo</t>
  </si>
  <si>
    <t>Spagna</t>
  </si>
  <si>
    <t>Germany</t>
  </si>
  <si>
    <t>Champaign</t>
  </si>
  <si>
    <t>Quebec</t>
  </si>
  <si>
    <t>WA</t>
  </si>
  <si>
    <t>Dundee</t>
  </si>
  <si>
    <t>Menomonee</t>
  </si>
  <si>
    <t>Markham</t>
  </si>
  <si>
    <t>Mississauga</t>
  </si>
  <si>
    <t>new philly</t>
  </si>
  <si>
    <t>Sherbrooke</t>
  </si>
  <si>
    <t>mansfield</t>
  </si>
  <si>
    <t>Ithica</t>
  </si>
  <si>
    <t>indy</t>
  </si>
  <si>
    <t>Stevens Point, WI</t>
  </si>
  <si>
    <t>Oshkosh, WI</t>
  </si>
  <si>
    <t>Sunprarie, WI</t>
  </si>
  <si>
    <t>Mankato, MN</t>
  </si>
  <si>
    <t>LaCross, WI</t>
  </si>
  <si>
    <t>Janesville, WI</t>
  </si>
  <si>
    <t>Green Bay, WI</t>
  </si>
  <si>
    <t>Baraboo, WI</t>
  </si>
  <si>
    <t>Appleton, WI</t>
  </si>
  <si>
    <t>Meta</t>
  </si>
  <si>
    <t>[Theme] The Devourer's Host</t>
  </si>
  <si>
    <t>[Theme] Call of the Wild</t>
  </si>
  <si>
    <t>[Theme] The Bones of Orboros</t>
  </si>
  <si>
    <t>[Theme] The Wild Hunt</t>
  </si>
  <si>
    <t>[Theme] Circle Orboros (default)</t>
  </si>
  <si>
    <t>[Theme] Destruction Initiative</t>
  </si>
  <si>
    <t>[Theme] Clockwork Legions</t>
  </si>
  <si>
    <t>[Theme] Black Industries</t>
  </si>
  <si>
    <t>[Theme] Dark Host</t>
  </si>
  <si>
    <t>[Theme] Slaughter Fleet Raiders</t>
  </si>
  <si>
    <t>[Theme] Scourge of the Broken Coast</t>
  </si>
  <si>
    <t>[Theme] The Ghost Fleet</t>
  </si>
  <si>
    <t>[Theme] Gravediggers</t>
  </si>
  <si>
    <t>[Theme] Sons of the Tempest</t>
  </si>
  <si>
    <t>[Theme] Heavy Metal</t>
  </si>
  <si>
    <t>[Theme] Storm Division</t>
  </si>
  <si>
    <t>[Theme] Cygnar (default)</t>
  </si>
  <si>
    <t>Child 1</t>
  </si>
  <si>
    <t>[Theme] Dark Menagerie</t>
  </si>
  <si>
    <t>[Theme] Bump in the Night</t>
  </si>
  <si>
    <t>[Theme] Armored Corps</t>
  </si>
  <si>
    <t>[Theme] Wolves of Winter</t>
  </si>
  <si>
    <t>[Theme] Jaws of the Wolf</t>
  </si>
  <si>
    <t>[Theme] Winter Guard Kommand</t>
  </si>
  <si>
    <t>[Theme] Legion of Steel</t>
  </si>
  <si>
    <t>[Theme] Khador (default)</t>
  </si>
  <si>
    <t>[Theme] Oracles of Annihilation</t>
  </si>
  <si>
    <t>[Theme] Primal Terrors</t>
  </si>
  <si>
    <t>[Theme] Legion of Everblight (default)</t>
  </si>
  <si>
    <t>[Theme] Children of the Dragon</t>
  </si>
  <si>
    <t>[Theme] Ravens of War</t>
  </si>
  <si>
    <t>[Theme] The Irregulars</t>
  </si>
  <si>
    <t>[Theme] Llaelese Resistance</t>
  </si>
  <si>
    <t>[Theme] Hammer Strike</t>
  </si>
  <si>
    <t>[Theme] Operating Theater</t>
  </si>
  <si>
    <t>[Theme] Will Work for Food</t>
  </si>
  <si>
    <t>[Theme] The Blindwater Congregation</t>
  </si>
  <si>
    <t>[Theme] The Creator's Might</t>
  </si>
  <si>
    <t>[Theme] The Faithful Masses</t>
  </si>
  <si>
    <t>[Theme] Exemplar Interdiction</t>
  </si>
  <si>
    <t>[Theme] Guardians of the Temple</t>
  </si>
  <si>
    <t>[Theme] Defenders of Ios</t>
  </si>
  <si>
    <t>[Theme] Forges of War</t>
  </si>
  <si>
    <t>[Theme] Shadows of the Retribution</t>
  </si>
  <si>
    <t>[Theme] Legions of Dawn</t>
  </si>
  <si>
    <t>[Theme] Imperial Warhost</t>
  </si>
  <si>
    <t>[Theme] Masters of War</t>
  </si>
  <si>
    <t>[Theme] Disciples of Agony</t>
  </si>
  <si>
    <t>[Theme] Winds of Death</t>
  </si>
  <si>
    <t>[Theme] The Exalted</t>
  </si>
  <si>
    <t>[Theme] Band of Heroes</t>
  </si>
  <si>
    <t>[Theme] The Power of Dhunia</t>
  </si>
  <si>
    <t>[Theme] Storm of the North</t>
  </si>
  <si>
    <t>[Theme] Kriel Company</t>
  </si>
  <si>
    <t>Games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</si>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</sst>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0" fillId="2" borderId="10" xfId="0" applyFont="1" applyFill="1" applyBorder="1"/>
    <xf numFmtId="0" fontId="0" fillId="0" borderId="11" xfId="0" applyFont="1" applyBorder="1"/>
    <xf numFmtId="0" fontId="0" fillId="2" borderId="11" xfId="0" applyFont="1" applyFill="1" applyBorder="1"/>
    <xf numFmtId="0" fontId="0" fillId="0" borderId="10" xfId="0" applyFont="1" applyBorder="1"/>
    <xf numFmtId="0" fontId="1" fillId="0" borderId="2" xfId="0" applyFont="1" applyBorder="1"/>
  </cellXfs>
  <cellStyles count="1">
    <cellStyle name="Normal" xfId="0" builtinId="0"/>
  </cellStyles>
  <dxfs count="9"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medium">
          <color indexed="64"/>
        </left>
      </border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I209" totalsRowShown="0">
  <autoFilter ref="B2:I209"/>
  <sortState ref="B2:I208">
    <sortCondition ref="B2:B208"/>
    <sortCondition descending="1" ref="I2:I208"/>
  </sortState>
  <tableColumns count="8">
    <tableColumn id="1" name="Faction"/>
    <tableColumn id="2" name="Caster 1"/>
    <tableColumn id="3" name="Theme 1"/>
    <tableColumn id="4" name="Caster 2"/>
    <tableColumn id="5" name="Theme 2"/>
    <tableColumn id="6" name="Total_x000a_Games"/>
    <tableColumn id="7" name="Total_x000a_Wins"/>
    <tableColumn id="8" name="mspai" dataDxfId="8">
      <calculatedColumnFormula>Table2[[#This Row],[Total
Wins]]/Table2[[#This Row],[Total
Games]]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O2:R15" totalsRowShown="0">
  <autoFilter ref="O2:R15"/>
  <tableColumns count="4">
    <tableColumn id="1" name="Faction"/>
    <tableColumn id="2" name="Number _x000a_of Pairs">
      <calculatedColumnFormula>COUNTIF(Table2[Faction],O3)</calculatedColumnFormula>
    </tableColumn>
    <tableColumn id="3" name="Number of _x000a_pairs &gt;60%">
      <calculatedColumnFormula>COUNTIFS(Table2[Faction],O3,Table2[mspai],"&gt;.6")</calculatedColumnFormula>
    </tableColumn>
    <tableColumn id="4" name="60%+ _x000a_Rate" dataDxfId="7">
      <calculatedColumnFormula>Q3/P3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209" totalsRowShown="0" tableBorderDxfId="6">
  <autoFilter ref="A2:B209">
    <filterColumn colId="1">
      <filters>
        <filter val="FALSE"/>
      </filters>
    </filterColumn>
  </autoFilter>
  <tableColumns count="2">
    <tableColumn id="1" name="Column1" dataDxfId="5"/>
    <tableColumn id="2" name="Column2">
      <calculatedColumnFormula>A3=A2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:F169" totalsRowShown="0" headerRowDxfId="4">
  <autoFilter ref="B1:F169"/>
  <tableColumns count="5">
    <tableColumn id="1" name="Winner_x000a_Faction"/>
    <tableColumn id="2" name="Opponent_x000a_Faction"/>
    <tableColumn id="3" name="Battle _x000a_Count"/>
    <tableColumn id="4" name="wincount"/>
    <tableColumn id="5" name="Win_x000a_Rate" dataDxfId="3">
      <calculatedColumnFormula>E2/D2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E108" totalsRowShown="0">
  <autoFilter ref="A1:E108"/>
  <sortState ref="A2:E108">
    <sortCondition descending="1" ref="E1:E108"/>
  </sortState>
  <tableColumns count="5">
    <tableColumn id="1" name="Meta"/>
    <tableColumn id="2" name="wins"/>
    <tableColumn id="3" name="losses"/>
    <tableColumn id="4" name="Total_x000a_Games" dataDxfId="2">
      <calculatedColumnFormula>Table6[[#This Row],[losses]]+Table6[[#This Row],[wins]]</calculatedColumnFormula>
    </tableColumn>
    <tableColumn id="5" name="Win_x000a_Rate" dataDxfId="1">
      <calculatedColumnFormula>Table6[[#This Row],[wins]]/Table6[[#This Row],[Total
Games]]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B2:H209" totalsRowShown="0">
  <autoFilter ref="B2:H209"/>
  <sortState ref="B47:H180">
    <sortCondition descending="1" ref="G2:G209"/>
  </sortState>
  <tableColumns count="7">
    <tableColumn id="1" name="Faction"/>
    <tableColumn id="2" name="Caster 1"/>
    <tableColumn id="3" name="Theme 1"/>
    <tableColumn id="4" name="Caster 2"/>
    <tableColumn id="5" name="Theme 2"/>
    <tableColumn id="6" name="Games"/>
    <tableColumn id="7" name="Win R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E32" sqref="E32"/>
    </sheetView>
  </sheetViews>
  <sheetFormatPr defaultRowHeight="15" x14ac:dyDescent="0.25"/>
  <cols>
    <col min="2" max="2" width="10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43231</v>
      </c>
      <c r="C2" t="s">
        <v>26</v>
      </c>
      <c r="D2">
        <v>1</v>
      </c>
      <c r="E2" t="s">
        <v>27</v>
      </c>
      <c r="F2" t="s">
        <v>28</v>
      </c>
      <c r="G2" t="s">
        <v>29</v>
      </c>
      <c r="H2">
        <v>4</v>
      </c>
      <c r="I2" t="s">
        <v>30</v>
      </c>
      <c r="P2">
        <v>1</v>
      </c>
      <c r="Q2">
        <v>70</v>
      </c>
      <c r="R2" t="s">
        <v>31</v>
      </c>
      <c r="Y2">
        <v>0</v>
      </c>
      <c r="Z2">
        <v>0</v>
      </c>
    </row>
    <row r="3" spans="1:26" x14ac:dyDescent="0.25">
      <c r="A3">
        <v>1</v>
      </c>
      <c r="B3" s="1">
        <v>43231</v>
      </c>
      <c r="C3" t="s">
        <v>26</v>
      </c>
      <c r="D3">
        <v>1</v>
      </c>
      <c r="E3" t="s">
        <v>27</v>
      </c>
      <c r="F3" t="s">
        <v>28</v>
      </c>
      <c r="G3" t="s">
        <v>29</v>
      </c>
      <c r="H3">
        <v>4</v>
      </c>
      <c r="I3" t="s">
        <v>30</v>
      </c>
      <c r="P3">
        <v>1</v>
      </c>
      <c r="Q3">
        <v>70</v>
      </c>
      <c r="R3" t="s">
        <v>31</v>
      </c>
      <c r="Y3">
        <v>0</v>
      </c>
      <c r="Z3">
        <v>0</v>
      </c>
    </row>
    <row r="4" spans="1:26" x14ac:dyDescent="0.25">
      <c r="A4">
        <v>2</v>
      </c>
      <c r="B4" s="1">
        <v>43231</v>
      </c>
      <c r="C4" t="s">
        <v>26</v>
      </c>
      <c r="D4">
        <v>1</v>
      </c>
      <c r="E4" t="s">
        <v>32</v>
      </c>
      <c r="F4" t="s">
        <v>33</v>
      </c>
      <c r="G4" t="s">
        <v>29</v>
      </c>
      <c r="H4">
        <v>6</v>
      </c>
      <c r="I4" t="s">
        <v>34</v>
      </c>
      <c r="P4">
        <v>1</v>
      </c>
      <c r="Q4">
        <v>30</v>
      </c>
      <c r="R4" t="s">
        <v>34</v>
      </c>
      <c r="Y4">
        <v>1</v>
      </c>
      <c r="Z4">
        <v>30</v>
      </c>
    </row>
    <row r="5" spans="1:26" x14ac:dyDescent="0.25">
      <c r="A5">
        <v>2</v>
      </c>
      <c r="B5" s="1">
        <v>43231</v>
      </c>
      <c r="C5" t="s">
        <v>26</v>
      </c>
      <c r="D5">
        <v>1</v>
      </c>
      <c r="E5" t="s">
        <v>32</v>
      </c>
      <c r="F5" t="s">
        <v>33</v>
      </c>
      <c r="G5" t="s">
        <v>29</v>
      </c>
      <c r="H5">
        <v>6</v>
      </c>
      <c r="I5" t="s">
        <v>34</v>
      </c>
      <c r="P5">
        <v>1</v>
      </c>
      <c r="Q5">
        <v>30</v>
      </c>
      <c r="R5" t="s">
        <v>35</v>
      </c>
      <c r="Y5">
        <v>0</v>
      </c>
      <c r="Z5">
        <v>0</v>
      </c>
    </row>
    <row r="6" spans="1:26" x14ac:dyDescent="0.25">
      <c r="A6">
        <v>4</v>
      </c>
      <c r="B6" s="1">
        <v>43231</v>
      </c>
      <c r="C6" t="s">
        <v>26</v>
      </c>
      <c r="D6">
        <v>2</v>
      </c>
      <c r="E6" t="s">
        <v>36</v>
      </c>
      <c r="F6" t="s">
        <v>28</v>
      </c>
      <c r="G6" t="s">
        <v>37</v>
      </c>
      <c r="H6">
        <v>0</v>
      </c>
      <c r="I6" t="s">
        <v>34</v>
      </c>
      <c r="P6">
        <v>0</v>
      </c>
      <c r="Q6">
        <v>40</v>
      </c>
      <c r="R6" t="s">
        <v>34</v>
      </c>
      <c r="Y6">
        <v>0</v>
      </c>
      <c r="Z6">
        <v>40</v>
      </c>
    </row>
    <row r="7" spans="1:26" x14ac:dyDescent="0.25">
      <c r="A7">
        <v>4</v>
      </c>
      <c r="B7" s="1">
        <v>43231</v>
      </c>
      <c r="C7" t="s">
        <v>26</v>
      </c>
      <c r="D7">
        <v>2</v>
      </c>
      <c r="E7" t="s">
        <v>36</v>
      </c>
      <c r="F7" t="s">
        <v>28</v>
      </c>
      <c r="G7" t="s">
        <v>37</v>
      </c>
      <c r="H7">
        <v>0</v>
      </c>
      <c r="I7" t="s">
        <v>34</v>
      </c>
      <c r="P7">
        <v>0</v>
      </c>
      <c r="Q7">
        <v>40</v>
      </c>
      <c r="R7" t="s">
        <v>38</v>
      </c>
      <c r="Y7">
        <v>0</v>
      </c>
      <c r="Z7">
        <v>0</v>
      </c>
    </row>
    <row r="18" spans="2:4" x14ac:dyDescent="0.25">
      <c r="B18" t="s">
        <v>40</v>
      </c>
      <c r="C18">
        <v>30526</v>
      </c>
      <c r="D18">
        <f>C18/(C18+C19)</f>
        <v>0.56758766873675204</v>
      </c>
    </row>
    <row r="19" spans="2:4" x14ac:dyDescent="0.25">
      <c r="B19" t="s">
        <v>39</v>
      </c>
      <c r="C19" s="2">
        <v>23256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9"/>
  <sheetViews>
    <sheetView workbookViewId="0">
      <selection activeCell="B2" sqref="B2:I209"/>
    </sheetView>
  </sheetViews>
  <sheetFormatPr defaultRowHeight="15" x14ac:dyDescent="0.25"/>
  <cols>
    <col min="2" max="2" width="22.28515625" bestFit="1" customWidth="1"/>
    <col min="3" max="3" width="16.28515625" bestFit="1" customWidth="1"/>
    <col min="4" max="4" width="27.42578125" bestFit="1" customWidth="1"/>
    <col min="5" max="5" width="16.7109375" bestFit="1" customWidth="1"/>
    <col min="6" max="6" width="27.42578125" bestFit="1" customWidth="1"/>
    <col min="7" max="7" width="13.5703125" customWidth="1"/>
    <col min="8" max="8" width="12" customWidth="1"/>
    <col min="15" max="15" width="15.42578125" bestFit="1" customWidth="1"/>
    <col min="16" max="16" width="10.5703125" bestFit="1" customWidth="1"/>
    <col min="17" max="17" width="12.85546875" bestFit="1" customWidth="1"/>
    <col min="18" max="18" width="7.85546875" bestFit="1" customWidth="1"/>
  </cols>
  <sheetData>
    <row r="2" spans="2:18" ht="30.75" thickBot="1" x14ac:dyDescent="0.3">
      <c r="B2" t="s">
        <v>227</v>
      </c>
      <c r="C2" t="s">
        <v>226</v>
      </c>
      <c r="D2" t="s">
        <v>225</v>
      </c>
      <c r="E2" t="s">
        <v>224</v>
      </c>
      <c r="F2" t="s">
        <v>223</v>
      </c>
      <c r="G2" s="6" t="s">
        <v>220</v>
      </c>
      <c r="H2" s="6" t="s">
        <v>221</v>
      </c>
      <c r="I2" s="6" t="s">
        <v>254</v>
      </c>
      <c r="K2" t="s">
        <v>247</v>
      </c>
      <c r="L2" t="s">
        <v>248</v>
      </c>
      <c r="O2" t="s">
        <v>227</v>
      </c>
      <c r="P2" s="6" t="s">
        <v>251</v>
      </c>
      <c r="Q2" s="6" t="s">
        <v>252</v>
      </c>
      <c r="R2" s="6" t="s">
        <v>253</v>
      </c>
    </row>
    <row r="3" spans="2:18" x14ac:dyDescent="0.25">
      <c r="B3" s="8" t="s">
        <v>228</v>
      </c>
      <c r="C3" s="9" t="s">
        <v>118</v>
      </c>
      <c r="D3" s="9" t="s">
        <v>209</v>
      </c>
      <c r="E3" s="9" t="s">
        <v>64</v>
      </c>
      <c r="F3" s="9" t="s">
        <v>181</v>
      </c>
      <c r="G3" s="9">
        <v>1</v>
      </c>
      <c r="H3" s="9">
        <v>1</v>
      </c>
      <c r="I3" s="10">
        <f>Table2[[#This Row],[Total
Wins]]/Table2[[#This Row],[Total
Games]]</f>
        <v>1</v>
      </c>
      <c r="O3" t="s">
        <v>228</v>
      </c>
      <c r="P3">
        <f>COUNTIF(Table2[Faction],O3)</f>
        <v>12</v>
      </c>
      <c r="Q3">
        <f>COUNTIFS(Table2[Faction],O3,Table2[mspai],"&gt;.6")</f>
        <v>5</v>
      </c>
      <c r="R3" s="5">
        <f>Q3/P3</f>
        <v>0.41666666666666669</v>
      </c>
    </row>
    <row r="4" spans="2:18" x14ac:dyDescent="0.25">
      <c r="B4" s="11" t="s">
        <v>228</v>
      </c>
      <c r="C4" s="7" t="s">
        <v>61</v>
      </c>
      <c r="D4" s="7" t="s">
        <v>182</v>
      </c>
      <c r="E4" s="7" t="s">
        <v>63</v>
      </c>
      <c r="F4" s="7" t="s">
        <v>182</v>
      </c>
      <c r="G4" s="7">
        <v>4</v>
      </c>
      <c r="H4" s="7">
        <v>3</v>
      </c>
      <c r="I4" s="12">
        <f>Table2[[#This Row],[Total
Wins]]/Table2[[#This Row],[Total
Games]]</f>
        <v>0.75</v>
      </c>
      <c r="O4" t="s">
        <v>231</v>
      </c>
      <c r="P4">
        <f>COUNTIF(Table2[Faction],O4)</f>
        <v>5</v>
      </c>
      <c r="Q4">
        <f>COUNTIFS(Table2[Faction],O4,Table2[mspai],"&gt;.6")</f>
        <v>0</v>
      </c>
      <c r="R4" s="5">
        <f t="shared" ref="R4:R15" si="0">Q4/P4</f>
        <v>0</v>
      </c>
    </row>
    <row r="5" spans="2:18" x14ac:dyDescent="0.25">
      <c r="B5" s="11" t="s">
        <v>228</v>
      </c>
      <c r="C5" s="7" t="s">
        <v>63</v>
      </c>
      <c r="D5" s="7" t="s">
        <v>182</v>
      </c>
      <c r="E5" s="7" t="s">
        <v>64</v>
      </c>
      <c r="F5" s="7" t="s">
        <v>180</v>
      </c>
      <c r="G5" s="7">
        <v>4</v>
      </c>
      <c r="H5" s="7">
        <v>3</v>
      </c>
      <c r="I5" s="12">
        <f>Table2[[#This Row],[Total
Wins]]/Table2[[#This Row],[Total
Games]]</f>
        <v>0.75</v>
      </c>
      <c r="O5" t="s">
        <v>233</v>
      </c>
      <c r="P5">
        <f>COUNTIF(Table2[Faction],O5)</f>
        <v>18</v>
      </c>
      <c r="Q5">
        <f>COUNTIFS(Table2[Faction],O5,Table2[mspai],"&gt;.6")</f>
        <v>6</v>
      </c>
      <c r="R5" s="5">
        <f t="shared" si="0"/>
        <v>0.33333333333333331</v>
      </c>
    </row>
    <row r="6" spans="2:18" x14ac:dyDescent="0.25">
      <c r="B6" s="11" t="s">
        <v>228</v>
      </c>
      <c r="C6" s="7" t="s">
        <v>61</v>
      </c>
      <c r="D6" s="7" t="s">
        <v>182</v>
      </c>
      <c r="E6" s="7" t="s">
        <v>62</v>
      </c>
      <c r="F6" s="7" t="s">
        <v>181</v>
      </c>
      <c r="G6" s="7">
        <v>3</v>
      </c>
      <c r="H6" s="7">
        <v>2</v>
      </c>
      <c r="I6" s="12">
        <f>Table2[[#This Row],[Total
Wins]]/Table2[[#This Row],[Total
Games]]</f>
        <v>0.66666666666666663</v>
      </c>
      <c r="O6" t="s">
        <v>38</v>
      </c>
      <c r="P6">
        <f>COUNTIF(Table2[Faction],O6)</f>
        <v>29</v>
      </c>
      <c r="Q6">
        <f>COUNTIFS(Table2[Faction],O6,Table2[mspai],"&gt;.6")</f>
        <v>10</v>
      </c>
      <c r="R6" s="5">
        <f t="shared" si="0"/>
        <v>0.34482758620689657</v>
      </c>
    </row>
    <row r="7" spans="2:18" x14ac:dyDescent="0.25">
      <c r="B7" s="11" t="s">
        <v>228</v>
      </c>
      <c r="C7" s="7" t="s">
        <v>63</v>
      </c>
      <c r="D7" s="7" t="s">
        <v>182</v>
      </c>
      <c r="E7" s="7" t="s">
        <v>144</v>
      </c>
      <c r="F7" s="7" t="s">
        <v>182</v>
      </c>
      <c r="G7" s="7">
        <v>3</v>
      </c>
      <c r="H7" s="7">
        <v>2</v>
      </c>
      <c r="I7" s="12">
        <f>Table2[[#This Row],[Total
Wins]]/Table2[[#This Row],[Total
Games]]</f>
        <v>0.66666666666666663</v>
      </c>
      <c r="O7" t="s">
        <v>235</v>
      </c>
      <c r="P7">
        <f>COUNTIF(Table2[Faction],O7)</f>
        <v>14</v>
      </c>
      <c r="Q7">
        <f>COUNTIFS(Table2[Faction],O7,Table2[mspai],"&gt;.6")</f>
        <v>6</v>
      </c>
      <c r="R7" s="5">
        <f t="shared" si="0"/>
        <v>0.42857142857142855</v>
      </c>
    </row>
    <row r="8" spans="2:18" x14ac:dyDescent="0.25">
      <c r="B8" s="11" t="s">
        <v>228</v>
      </c>
      <c r="C8" s="7" t="s">
        <v>59</v>
      </c>
      <c r="D8" s="7" t="s">
        <v>180</v>
      </c>
      <c r="E8" s="7" t="s">
        <v>60</v>
      </c>
      <c r="F8" s="7" t="s">
        <v>181</v>
      </c>
      <c r="G8" s="7">
        <v>4</v>
      </c>
      <c r="H8" s="7">
        <v>2</v>
      </c>
      <c r="I8" s="12">
        <f>Table2[[#This Row],[Total
Wins]]/Table2[[#This Row],[Total
Games]]</f>
        <v>0.5</v>
      </c>
      <c r="O8" t="s">
        <v>34</v>
      </c>
      <c r="P8">
        <f>COUNTIF(Table2[Faction],O8)</f>
        <v>27</v>
      </c>
      <c r="Q8">
        <f>COUNTIFS(Table2[Faction],O8,Table2[mspai],"&gt;.6")</f>
        <v>6</v>
      </c>
      <c r="R8" s="5">
        <f t="shared" si="0"/>
        <v>0.22222222222222221</v>
      </c>
    </row>
    <row r="9" spans="2:18" x14ac:dyDescent="0.25">
      <c r="B9" s="11" t="s">
        <v>228</v>
      </c>
      <c r="C9" s="7" t="s">
        <v>159</v>
      </c>
      <c r="D9" s="7" t="s">
        <v>180</v>
      </c>
      <c r="E9" s="7" t="s">
        <v>144</v>
      </c>
      <c r="F9" s="7" t="s">
        <v>182</v>
      </c>
      <c r="G9" s="7">
        <v>4</v>
      </c>
      <c r="H9" s="7">
        <v>2</v>
      </c>
      <c r="I9" s="12">
        <f>Table2[[#This Row],[Total
Wins]]/Table2[[#This Row],[Total
Games]]</f>
        <v>0.5</v>
      </c>
      <c r="O9" t="s">
        <v>238</v>
      </c>
      <c r="P9">
        <f>COUNTIF(Table2[Faction],O9)</f>
        <v>19</v>
      </c>
      <c r="Q9">
        <f>COUNTIFS(Table2[Faction],O9,Table2[mspai],"&gt;.6")</f>
        <v>7</v>
      </c>
      <c r="R9" s="5">
        <f t="shared" si="0"/>
        <v>0.36842105263157893</v>
      </c>
    </row>
    <row r="10" spans="2:18" x14ac:dyDescent="0.25">
      <c r="B10" s="11" t="s">
        <v>228</v>
      </c>
      <c r="C10" s="7" t="s">
        <v>63</v>
      </c>
      <c r="D10" s="7" t="s">
        <v>182</v>
      </c>
      <c r="E10" s="7" t="s">
        <v>64</v>
      </c>
      <c r="F10" s="7" t="s">
        <v>181</v>
      </c>
      <c r="G10" s="7">
        <v>7</v>
      </c>
      <c r="H10" s="7">
        <v>3</v>
      </c>
      <c r="I10" s="12">
        <f>Table2[[#This Row],[Total
Wins]]/Table2[[#This Row],[Total
Games]]</f>
        <v>0.42857142857142855</v>
      </c>
      <c r="O10" t="s">
        <v>240</v>
      </c>
      <c r="P10">
        <f>COUNTIF(Table2[Faction],O10)</f>
        <v>8</v>
      </c>
      <c r="Q10">
        <f>COUNTIFS(Table2[Faction],O10,Table2[mspai],"&gt;.6")</f>
        <v>6</v>
      </c>
      <c r="R10" s="5">
        <f t="shared" si="0"/>
        <v>0.75</v>
      </c>
    </row>
    <row r="11" spans="2:18" x14ac:dyDescent="0.25">
      <c r="B11" s="11" t="s">
        <v>228</v>
      </c>
      <c r="C11" s="7" t="s">
        <v>61</v>
      </c>
      <c r="D11" s="7" t="s">
        <v>182</v>
      </c>
      <c r="E11" s="7" t="s">
        <v>64</v>
      </c>
      <c r="F11" s="7" t="s">
        <v>180</v>
      </c>
      <c r="G11" s="7">
        <v>3</v>
      </c>
      <c r="H11" s="7">
        <v>1</v>
      </c>
      <c r="I11" s="12">
        <f>Table2[[#This Row],[Total
Wins]]/Table2[[#This Row],[Total
Games]]</f>
        <v>0.33333333333333331</v>
      </c>
      <c r="O11" t="s">
        <v>241</v>
      </c>
      <c r="P11">
        <f>COUNTIF(Table2[Faction],O11)</f>
        <v>7</v>
      </c>
      <c r="Q11">
        <f>COUNTIFS(Table2[Faction],O11,Table2[mspai],"&gt;.6")</f>
        <v>2</v>
      </c>
      <c r="R11" s="5">
        <f t="shared" si="0"/>
        <v>0.2857142857142857</v>
      </c>
    </row>
    <row r="12" spans="2:18" x14ac:dyDescent="0.25">
      <c r="B12" s="11" t="s">
        <v>228</v>
      </c>
      <c r="C12" s="7" t="s">
        <v>62</v>
      </c>
      <c r="D12" s="7" t="s">
        <v>181</v>
      </c>
      <c r="E12" s="7" t="s">
        <v>144</v>
      </c>
      <c r="F12" s="7" t="s">
        <v>182</v>
      </c>
      <c r="G12" s="7">
        <v>3</v>
      </c>
      <c r="H12" s="7">
        <v>1</v>
      </c>
      <c r="I12" s="12">
        <f>Table2[[#This Row],[Total
Wins]]/Table2[[#This Row],[Total
Games]]</f>
        <v>0.33333333333333331</v>
      </c>
      <c r="O12" t="s">
        <v>30</v>
      </c>
      <c r="P12">
        <f>COUNTIF(Table2[Faction],O12)</f>
        <v>11</v>
      </c>
      <c r="Q12">
        <f>COUNTIFS(Table2[Faction],O12,Table2[mspai],"&gt;.6")</f>
        <v>3</v>
      </c>
      <c r="R12" s="5">
        <f t="shared" si="0"/>
        <v>0.27272727272727271</v>
      </c>
    </row>
    <row r="13" spans="2:18" x14ac:dyDescent="0.25">
      <c r="B13" s="11" t="s">
        <v>228</v>
      </c>
      <c r="C13" s="7" t="s">
        <v>158</v>
      </c>
      <c r="D13" s="7" t="s">
        <v>219</v>
      </c>
      <c r="E13" s="7" t="s">
        <v>64</v>
      </c>
      <c r="F13" s="7" t="s">
        <v>180</v>
      </c>
      <c r="G13" s="7">
        <v>4</v>
      </c>
      <c r="H13" s="7">
        <v>1</v>
      </c>
      <c r="I13" s="12">
        <f>Table2[[#This Row],[Total
Wins]]/Table2[[#This Row],[Total
Games]]</f>
        <v>0.25</v>
      </c>
      <c r="O13" t="s">
        <v>243</v>
      </c>
      <c r="P13">
        <f>COUNTIF(Table2[Faction],O13)</f>
        <v>14</v>
      </c>
      <c r="Q13">
        <f>COUNTIFS(Table2[Faction],O13,Table2[mspai],"&gt;.6")</f>
        <v>1</v>
      </c>
      <c r="R13" s="5">
        <f t="shared" si="0"/>
        <v>7.1428571428571425E-2</v>
      </c>
    </row>
    <row r="14" spans="2:18" ht="15.75" thickBot="1" x14ac:dyDescent="0.3">
      <c r="B14" s="13" t="s">
        <v>228</v>
      </c>
      <c r="C14" s="14" t="s">
        <v>229</v>
      </c>
      <c r="D14" s="14" t="s">
        <v>182</v>
      </c>
      <c r="E14" s="14" t="s">
        <v>144</v>
      </c>
      <c r="F14" s="14" t="s">
        <v>182</v>
      </c>
      <c r="G14" s="14">
        <v>2</v>
      </c>
      <c r="H14" s="14">
        <v>0</v>
      </c>
      <c r="I14" s="15">
        <f>Table2[[#This Row],[Total
Wins]]/Table2[[#This Row],[Total
Games]]</f>
        <v>0</v>
      </c>
      <c r="O14" t="s">
        <v>31</v>
      </c>
      <c r="P14">
        <f>COUNTIF(Table2[Faction],O14)</f>
        <v>24</v>
      </c>
      <c r="Q14">
        <f>COUNTIFS(Table2[Faction],O14,Table2[mspai],"&gt;.6")</f>
        <v>11</v>
      </c>
      <c r="R14" s="5">
        <f t="shared" si="0"/>
        <v>0.45833333333333331</v>
      </c>
    </row>
    <row r="15" spans="2:18" x14ac:dyDescent="0.25">
      <c r="B15" s="8" t="s">
        <v>231</v>
      </c>
      <c r="C15" s="9" t="s">
        <v>56</v>
      </c>
      <c r="D15" s="9" t="s">
        <v>178</v>
      </c>
      <c r="E15" s="9" t="s">
        <v>57</v>
      </c>
      <c r="F15" s="9" t="s">
        <v>179</v>
      </c>
      <c r="G15" s="9">
        <v>7</v>
      </c>
      <c r="H15" s="9">
        <v>4</v>
      </c>
      <c r="I15" s="10">
        <f>Table2[[#This Row],[Total
Wins]]/Table2[[#This Row],[Total
Games]]</f>
        <v>0.5714285714285714</v>
      </c>
      <c r="O15" t="s">
        <v>244</v>
      </c>
      <c r="P15">
        <f>COUNTIF(Table2[Faction],O15)</f>
        <v>19</v>
      </c>
      <c r="Q15">
        <f>COUNTIFS(Table2[Faction],O15,Table2[mspai],"&gt;.6")</f>
        <v>6</v>
      </c>
      <c r="R15" s="5">
        <f t="shared" si="0"/>
        <v>0.31578947368421051</v>
      </c>
    </row>
    <row r="16" spans="2:18" x14ac:dyDescent="0.25">
      <c r="B16" s="11" t="s">
        <v>231</v>
      </c>
      <c r="C16" s="7" t="s">
        <v>56</v>
      </c>
      <c r="D16" s="7" t="s">
        <v>179</v>
      </c>
      <c r="E16" s="7" t="s">
        <v>58</v>
      </c>
      <c r="F16" s="7" t="s">
        <v>178</v>
      </c>
      <c r="G16" s="7">
        <v>20</v>
      </c>
      <c r="H16" s="7">
        <v>8</v>
      </c>
      <c r="I16" s="12">
        <f>Table2[[#This Row],[Total
Wins]]/Table2[[#This Row],[Total
Games]]</f>
        <v>0.4</v>
      </c>
    </row>
    <row r="17" spans="2:9" x14ac:dyDescent="0.25">
      <c r="B17" s="11" t="s">
        <v>231</v>
      </c>
      <c r="C17" s="7"/>
      <c r="D17" s="7"/>
      <c r="E17" s="7" t="s">
        <v>56</v>
      </c>
      <c r="F17" s="7" t="s">
        <v>178</v>
      </c>
      <c r="G17" s="7">
        <v>3</v>
      </c>
      <c r="H17" s="7">
        <v>0</v>
      </c>
      <c r="I17" s="12">
        <f>Table2[[#This Row],[Total
Wins]]/Table2[[#This Row],[Total
Games]]</f>
        <v>0</v>
      </c>
    </row>
    <row r="18" spans="2:9" x14ac:dyDescent="0.25">
      <c r="B18" s="11" t="s">
        <v>231</v>
      </c>
      <c r="C18" s="7" t="s">
        <v>56</v>
      </c>
      <c r="D18" s="7" t="s">
        <v>179</v>
      </c>
      <c r="E18" s="7" t="s">
        <v>232</v>
      </c>
      <c r="F18" s="7" t="s">
        <v>178</v>
      </c>
      <c r="G18" s="7">
        <v>2</v>
      </c>
      <c r="H18" s="7">
        <v>0</v>
      </c>
      <c r="I18" s="12">
        <f>Table2[[#This Row],[Total
Wins]]/Table2[[#This Row],[Total
Games]]</f>
        <v>0</v>
      </c>
    </row>
    <row r="19" spans="2:9" ht="15.75" thickBot="1" x14ac:dyDescent="0.3">
      <c r="B19" s="13" t="s">
        <v>231</v>
      </c>
      <c r="C19" s="14" t="s">
        <v>56</v>
      </c>
      <c r="D19" s="14" t="s">
        <v>178</v>
      </c>
      <c r="E19" s="14" t="s">
        <v>232</v>
      </c>
      <c r="F19" s="14" t="s">
        <v>178</v>
      </c>
      <c r="G19" s="14">
        <v>3</v>
      </c>
      <c r="H19" s="14">
        <v>0</v>
      </c>
      <c r="I19" s="15">
        <f>Table2[[#This Row],[Total
Wins]]/Table2[[#This Row],[Total
Games]]</f>
        <v>0</v>
      </c>
    </row>
    <row r="20" spans="2:9" x14ac:dyDescent="0.25">
      <c r="B20" s="8" t="s">
        <v>233</v>
      </c>
      <c r="C20" s="9" t="s">
        <v>48</v>
      </c>
      <c r="D20" s="9" t="s">
        <v>171</v>
      </c>
      <c r="E20" s="9" t="s">
        <v>47</v>
      </c>
      <c r="F20" s="9" t="s">
        <v>171</v>
      </c>
      <c r="G20" s="9">
        <v>6</v>
      </c>
      <c r="H20" s="9">
        <v>6</v>
      </c>
      <c r="I20" s="10">
        <f>Table2[[#This Row],[Total
Wins]]/Table2[[#This Row],[Total
Games]]</f>
        <v>1</v>
      </c>
    </row>
    <row r="21" spans="2:9" x14ac:dyDescent="0.25">
      <c r="B21" s="11" t="s">
        <v>233</v>
      </c>
      <c r="C21" s="7" t="s">
        <v>54</v>
      </c>
      <c r="D21" s="7" t="s">
        <v>171</v>
      </c>
      <c r="E21" s="7" t="s">
        <v>53</v>
      </c>
      <c r="F21" s="7" t="s">
        <v>172</v>
      </c>
      <c r="G21" s="7">
        <v>4</v>
      </c>
      <c r="H21" s="7">
        <v>4</v>
      </c>
      <c r="I21" s="12">
        <f>Table2[[#This Row],[Total
Wins]]/Table2[[#This Row],[Total
Games]]</f>
        <v>1</v>
      </c>
    </row>
    <row r="22" spans="2:9" x14ac:dyDescent="0.25">
      <c r="B22" s="11" t="s">
        <v>233</v>
      </c>
      <c r="C22" s="7" t="s">
        <v>53</v>
      </c>
      <c r="D22" s="7" t="s">
        <v>172</v>
      </c>
      <c r="E22" s="7" t="s">
        <v>166</v>
      </c>
      <c r="F22" s="7" t="s">
        <v>173</v>
      </c>
      <c r="G22" s="7">
        <v>8</v>
      </c>
      <c r="H22" s="7">
        <v>7</v>
      </c>
      <c r="I22" s="12">
        <f>Table2[[#This Row],[Total
Wins]]/Table2[[#This Row],[Total
Games]]</f>
        <v>0.875</v>
      </c>
    </row>
    <row r="23" spans="2:9" x14ac:dyDescent="0.25">
      <c r="B23" s="11" t="s">
        <v>233</v>
      </c>
      <c r="C23" s="7" t="s">
        <v>47</v>
      </c>
      <c r="D23" s="7" t="s">
        <v>172</v>
      </c>
      <c r="E23" s="7" t="s">
        <v>95</v>
      </c>
      <c r="F23" s="7" t="s">
        <v>196</v>
      </c>
      <c r="G23" s="7">
        <v>10</v>
      </c>
      <c r="H23" s="7">
        <v>7</v>
      </c>
      <c r="I23" s="12">
        <f>Table2[[#This Row],[Total
Wins]]/Table2[[#This Row],[Total
Games]]</f>
        <v>0.7</v>
      </c>
    </row>
    <row r="24" spans="2:9" x14ac:dyDescent="0.25">
      <c r="B24" s="11" t="s">
        <v>233</v>
      </c>
      <c r="C24" s="7" t="s">
        <v>47</v>
      </c>
      <c r="D24" s="7" t="s">
        <v>171</v>
      </c>
      <c r="E24" s="7" t="s">
        <v>53</v>
      </c>
      <c r="F24" s="7" t="s">
        <v>172</v>
      </c>
      <c r="G24" s="7">
        <v>19</v>
      </c>
      <c r="H24" s="7">
        <v>13</v>
      </c>
      <c r="I24" s="12">
        <f>Table2[[#This Row],[Total
Wins]]/Table2[[#This Row],[Total
Games]]</f>
        <v>0.68421052631578949</v>
      </c>
    </row>
    <row r="25" spans="2:9" x14ac:dyDescent="0.25">
      <c r="B25" s="11" t="s">
        <v>233</v>
      </c>
      <c r="C25" s="7" t="s">
        <v>47</v>
      </c>
      <c r="D25" s="7" t="s">
        <v>171</v>
      </c>
      <c r="E25" s="7" t="s">
        <v>94</v>
      </c>
      <c r="F25" s="7" t="s">
        <v>173</v>
      </c>
      <c r="G25" s="7">
        <v>3</v>
      </c>
      <c r="H25" s="7">
        <v>2</v>
      </c>
      <c r="I25" s="12">
        <f>Table2[[#This Row],[Total
Wins]]/Table2[[#This Row],[Total
Games]]</f>
        <v>0.66666666666666663</v>
      </c>
    </row>
    <row r="26" spans="2:9" x14ac:dyDescent="0.25">
      <c r="B26" s="11" t="s">
        <v>233</v>
      </c>
      <c r="C26" s="7" t="s">
        <v>52</v>
      </c>
      <c r="D26" s="7" t="s">
        <v>177</v>
      </c>
      <c r="E26" s="7" t="s">
        <v>53</v>
      </c>
      <c r="F26" s="7" t="s">
        <v>172</v>
      </c>
      <c r="G26" s="7">
        <v>7</v>
      </c>
      <c r="H26" s="7">
        <v>4</v>
      </c>
      <c r="I26" s="12">
        <f>Table2[[#This Row],[Total
Wins]]/Table2[[#This Row],[Total
Games]]</f>
        <v>0.5714285714285714</v>
      </c>
    </row>
    <row r="27" spans="2:9" x14ac:dyDescent="0.25">
      <c r="B27" s="11" t="s">
        <v>233</v>
      </c>
      <c r="C27" s="7" t="s">
        <v>47</v>
      </c>
      <c r="D27" s="7" t="s">
        <v>171</v>
      </c>
      <c r="E27" s="7" t="s">
        <v>95</v>
      </c>
      <c r="F27" s="7" t="s">
        <v>196</v>
      </c>
      <c r="G27" s="7">
        <v>11</v>
      </c>
      <c r="H27" s="7">
        <v>6</v>
      </c>
      <c r="I27" s="12">
        <f>Table2[[#This Row],[Total
Wins]]/Table2[[#This Row],[Total
Games]]</f>
        <v>0.54545454545454541</v>
      </c>
    </row>
    <row r="28" spans="2:9" x14ac:dyDescent="0.25">
      <c r="B28" s="11" t="s">
        <v>233</v>
      </c>
      <c r="C28" s="7" t="s">
        <v>46</v>
      </c>
      <c r="D28" s="7" t="s">
        <v>171</v>
      </c>
      <c r="E28" s="7" t="s">
        <v>47</v>
      </c>
      <c r="F28" s="7" t="s">
        <v>172</v>
      </c>
      <c r="G28" s="7">
        <v>6</v>
      </c>
      <c r="H28" s="7">
        <v>3</v>
      </c>
      <c r="I28" s="12">
        <f>Table2[[#This Row],[Total
Wins]]/Table2[[#This Row],[Total
Games]]</f>
        <v>0.5</v>
      </c>
    </row>
    <row r="29" spans="2:9" x14ac:dyDescent="0.25">
      <c r="B29" s="11" t="s">
        <v>233</v>
      </c>
      <c r="C29" s="7" t="s">
        <v>54</v>
      </c>
      <c r="D29" s="7" t="s">
        <v>171</v>
      </c>
      <c r="E29" s="7" t="s">
        <v>55</v>
      </c>
      <c r="F29" s="7" t="s">
        <v>172</v>
      </c>
      <c r="G29" s="7">
        <v>4</v>
      </c>
      <c r="H29" s="7">
        <v>2</v>
      </c>
      <c r="I29" s="12">
        <f>Table2[[#This Row],[Total
Wins]]/Table2[[#This Row],[Total
Games]]</f>
        <v>0.5</v>
      </c>
    </row>
    <row r="30" spans="2:9" x14ac:dyDescent="0.25">
      <c r="B30" s="11" t="s">
        <v>233</v>
      </c>
      <c r="C30" s="7" t="s">
        <v>55</v>
      </c>
      <c r="D30" s="7" t="s">
        <v>172</v>
      </c>
      <c r="E30" s="7" t="s">
        <v>47</v>
      </c>
      <c r="F30" s="7" t="s">
        <v>171</v>
      </c>
      <c r="G30" s="7">
        <v>8</v>
      </c>
      <c r="H30" s="7">
        <v>4</v>
      </c>
      <c r="I30" s="12">
        <f>Table2[[#This Row],[Total
Wins]]/Table2[[#This Row],[Total
Games]]</f>
        <v>0.5</v>
      </c>
    </row>
    <row r="31" spans="2:9" x14ac:dyDescent="0.25">
      <c r="B31" s="11" t="s">
        <v>233</v>
      </c>
      <c r="C31" s="7" t="s">
        <v>93</v>
      </c>
      <c r="D31" s="7" t="s">
        <v>171</v>
      </c>
      <c r="E31" s="7" t="s">
        <v>53</v>
      </c>
      <c r="F31" s="7" t="s">
        <v>172</v>
      </c>
      <c r="G31" s="7">
        <v>4</v>
      </c>
      <c r="H31" s="7">
        <v>2</v>
      </c>
      <c r="I31" s="12">
        <f>Table2[[#This Row],[Total
Wins]]/Table2[[#This Row],[Total
Games]]</f>
        <v>0.5</v>
      </c>
    </row>
    <row r="32" spans="2:9" x14ac:dyDescent="0.25">
      <c r="B32" s="11" t="s">
        <v>233</v>
      </c>
      <c r="C32" s="7" t="s">
        <v>53</v>
      </c>
      <c r="D32" s="7" t="s">
        <v>172</v>
      </c>
      <c r="E32" s="7" t="s">
        <v>95</v>
      </c>
      <c r="F32" s="7" t="s">
        <v>196</v>
      </c>
      <c r="G32" s="7">
        <v>4</v>
      </c>
      <c r="H32" s="7">
        <v>2</v>
      </c>
      <c r="I32" s="12">
        <f>Table2[[#This Row],[Total
Wins]]/Table2[[#This Row],[Total
Games]]</f>
        <v>0.5</v>
      </c>
    </row>
    <row r="33" spans="2:9" x14ac:dyDescent="0.25">
      <c r="B33" s="11" t="s">
        <v>233</v>
      </c>
      <c r="C33" s="7" t="s">
        <v>46</v>
      </c>
      <c r="D33" s="7" t="s">
        <v>173</v>
      </c>
      <c r="E33" s="7" t="s">
        <v>47</v>
      </c>
      <c r="F33" s="7" t="s">
        <v>171</v>
      </c>
      <c r="G33" s="7">
        <v>9</v>
      </c>
      <c r="H33" s="7">
        <v>3</v>
      </c>
      <c r="I33" s="12">
        <f>Table2[[#This Row],[Total
Wins]]/Table2[[#This Row],[Total
Games]]</f>
        <v>0.33333333333333331</v>
      </c>
    </row>
    <row r="34" spans="2:9" x14ac:dyDescent="0.25">
      <c r="B34" s="11" t="s">
        <v>233</v>
      </c>
      <c r="C34" s="7" t="s">
        <v>94</v>
      </c>
      <c r="D34" s="7" t="s">
        <v>196</v>
      </c>
      <c r="E34" s="7" t="s">
        <v>96</v>
      </c>
      <c r="F34" s="7" t="s">
        <v>173</v>
      </c>
      <c r="G34" s="7">
        <v>3</v>
      </c>
      <c r="H34" s="7">
        <v>1</v>
      </c>
      <c r="I34" s="12">
        <f>Table2[[#This Row],[Total
Wins]]/Table2[[#This Row],[Total
Games]]</f>
        <v>0.33333333333333331</v>
      </c>
    </row>
    <row r="35" spans="2:9" x14ac:dyDescent="0.25">
      <c r="B35" s="11" t="s">
        <v>233</v>
      </c>
      <c r="C35" s="7" t="s">
        <v>52</v>
      </c>
      <c r="D35" s="7" t="s">
        <v>173</v>
      </c>
      <c r="E35" s="7" t="s">
        <v>47</v>
      </c>
      <c r="F35" s="7" t="s">
        <v>171</v>
      </c>
      <c r="G35" s="7">
        <v>4</v>
      </c>
      <c r="H35" s="7">
        <v>1</v>
      </c>
      <c r="I35" s="12">
        <f>Table2[[#This Row],[Total
Wins]]/Table2[[#This Row],[Total
Games]]</f>
        <v>0.25</v>
      </c>
    </row>
    <row r="36" spans="2:9" x14ac:dyDescent="0.25">
      <c r="B36" s="11" t="s">
        <v>233</v>
      </c>
      <c r="C36" s="7" t="s">
        <v>93</v>
      </c>
      <c r="D36" s="7" t="s">
        <v>196</v>
      </c>
      <c r="E36" s="7" t="s">
        <v>53</v>
      </c>
      <c r="F36" s="7" t="s">
        <v>172</v>
      </c>
      <c r="G36" s="7">
        <v>5</v>
      </c>
      <c r="H36" s="7">
        <v>1</v>
      </c>
      <c r="I36" s="12">
        <f>Table2[[#This Row],[Total
Wins]]/Table2[[#This Row],[Total
Games]]</f>
        <v>0.2</v>
      </c>
    </row>
    <row r="37" spans="2:9" ht="15.75" thickBot="1" x14ac:dyDescent="0.3">
      <c r="B37" s="13" t="s">
        <v>233</v>
      </c>
      <c r="C37" s="14" t="s">
        <v>48</v>
      </c>
      <c r="D37" s="14" t="s">
        <v>177</v>
      </c>
      <c r="E37" s="14" t="s">
        <v>47</v>
      </c>
      <c r="F37" s="14" t="s">
        <v>171</v>
      </c>
      <c r="G37" s="14">
        <v>3</v>
      </c>
      <c r="H37" s="14">
        <v>0</v>
      </c>
      <c r="I37" s="15">
        <f>Table2[[#This Row],[Total
Wins]]/Table2[[#This Row],[Total
Games]]</f>
        <v>0</v>
      </c>
    </row>
    <row r="38" spans="2:9" x14ac:dyDescent="0.25">
      <c r="B38" s="8" t="s">
        <v>38</v>
      </c>
      <c r="C38" s="9" t="s">
        <v>77</v>
      </c>
      <c r="D38" s="9" t="s">
        <v>191</v>
      </c>
      <c r="E38" s="9" t="s">
        <v>80</v>
      </c>
      <c r="F38" s="9" t="s">
        <v>192</v>
      </c>
      <c r="G38" s="9">
        <v>4</v>
      </c>
      <c r="H38" s="9">
        <v>4</v>
      </c>
      <c r="I38" s="10">
        <f>Table2[[#This Row],[Total
Wins]]/Table2[[#This Row],[Total
Games]]</f>
        <v>1</v>
      </c>
    </row>
    <row r="39" spans="2:9" x14ac:dyDescent="0.25">
      <c r="B39" s="11" t="s">
        <v>38</v>
      </c>
      <c r="C39" s="7" t="s">
        <v>82</v>
      </c>
      <c r="D39" s="7" t="s">
        <v>190</v>
      </c>
      <c r="E39" s="7" t="s">
        <v>101</v>
      </c>
      <c r="F39" s="7" t="s">
        <v>192</v>
      </c>
      <c r="G39" s="7">
        <v>6</v>
      </c>
      <c r="H39" s="7">
        <v>5</v>
      </c>
      <c r="I39" s="12">
        <f>Table2[[#This Row],[Total
Wins]]/Table2[[#This Row],[Total
Games]]</f>
        <v>0.83333333333333337</v>
      </c>
    </row>
    <row r="40" spans="2:9" x14ac:dyDescent="0.25">
      <c r="B40" s="11" t="s">
        <v>38</v>
      </c>
      <c r="C40" s="7" t="s">
        <v>79</v>
      </c>
      <c r="D40" s="7" t="s">
        <v>192</v>
      </c>
      <c r="E40" s="7" t="s">
        <v>80</v>
      </c>
      <c r="F40" s="7" t="s">
        <v>191</v>
      </c>
      <c r="G40" s="7">
        <v>4</v>
      </c>
      <c r="H40" s="7">
        <v>3</v>
      </c>
      <c r="I40" s="12">
        <f>Table2[[#This Row],[Total
Wins]]/Table2[[#This Row],[Total
Games]]</f>
        <v>0.75</v>
      </c>
    </row>
    <row r="41" spans="2:9" x14ac:dyDescent="0.25">
      <c r="B41" s="11" t="s">
        <v>38</v>
      </c>
      <c r="C41" s="7" t="s">
        <v>79</v>
      </c>
      <c r="D41" s="7" t="s">
        <v>189</v>
      </c>
      <c r="E41" s="7" t="s">
        <v>82</v>
      </c>
      <c r="F41" s="7" t="s">
        <v>191</v>
      </c>
      <c r="G41" s="7">
        <v>4</v>
      </c>
      <c r="H41" s="7">
        <v>3</v>
      </c>
      <c r="I41" s="12">
        <f>Table2[[#This Row],[Total
Wins]]/Table2[[#This Row],[Total
Games]]</f>
        <v>0.75</v>
      </c>
    </row>
    <row r="42" spans="2:9" x14ac:dyDescent="0.25">
      <c r="B42" s="11" t="s">
        <v>38</v>
      </c>
      <c r="C42" s="7" t="s">
        <v>88</v>
      </c>
      <c r="D42" s="7" t="s">
        <v>189</v>
      </c>
      <c r="E42" s="7" t="s">
        <v>89</v>
      </c>
      <c r="F42" s="7" t="s">
        <v>191</v>
      </c>
      <c r="G42" s="7">
        <v>4</v>
      </c>
      <c r="H42" s="7">
        <v>3</v>
      </c>
      <c r="I42" s="12">
        <f>Table2[[#This Row],[Total
Wins]]/Table2[[#This Row],[Total
Games]]</f>
        <v>0.75</v>
      </c>
    </row>
    <row r="43" spans="2:9" x14ac:dyDescent="0.25">
      <c r="B43" s="11" t="s">
        <v>38</v>
      </c>
      <c r="C43" s="7" t="s">
        <v>80</v>
      </c>
      <c r="D43" s="7" t="s">
        <v>191</v>
      </c>
      <c r="E43" s="7" t="s">
        <v>83</v>
      </c>
      <c r="F43" s="7" t="s">
        <v>192</v>
      </c>
      <c r="G43" s="7">
        <v>4</v>
      </c>
      <c r="H43" s="7">
        <v>3</v>
      </c>
      <c r="I43" s="12">
        <f>Table2[[#This Row],[Total
Wins]]/Table2[[#This Row],[Total
Games]]</f>
        <v>0.75</v>
      </c>
    </row>
    <row r="44" spans="2:9" x14ac:dyDescent="0.25">
      <c r="B44" s="11" t="s">
        <v>38</v>
      </c>
      <c r="C44" s="7" t="s">
        <v>80</v>
      </c>
      <c r="D44" s="7" t="s">
        <v>192</v>
      </c>
      <c r="E44" s="7" t="s">
        <v>89</v>
      </c>
      <c r="F44" s="7" t="s">
        <v>191</v>
      </c>
      <c r="G44" s="7">
        <v>4</v>
      </c>
      <c r="H44" s="7">
        <v>3</v>
      </c>
      <c r="I44" s="12">
        <f>Table2[[#This Row],[Total
Wins]]/Table2[[#This Row],[Total
Games]]</f>
        <v>0.75</v>
      </c>
    </row>
    <row r="45" spans="2:9" x14ac:dyDescent="0.25">
      <c r="B45" s="11" t="s">
        <v>38</v>
      </c>
      <c r="C45" s="7" t="s">
        <v>81</v>
      </c>
      <c r="D45" s="7" t="s">
        <v>189</v>
      </c>
      <c r="E45" s="7" t="s">
        <v>83</v>
      </c>
      <c r="F45" s="7" t="s">
        <v>192</v>
      </c>
      <c r="G45" s="7">
        <v>8</v>
      </c>
      <c r="H45" s="7">
        <v>6</v>
      </c>
      <c r="I45" s="12">
        <f>Table2[[#This Row],[Total
Wins]]/Table2[[#This Row],[Total
Games]]</f>
        <v>0.75</v>
      </c>
    </row>
    <row r="46" spans="2:9" x14ac:dyDescent="0.25">
      <c r="B46" s="11" t="s">
        <v>38</v>
      </c>
      <c r="C46" s="7" t="s">
        <v>83</v>
      </c>
      <c r="D46" s="7" t="s">
        <v>192</v>
      </c>
      <c r="E46" s="7" t="s">
        <v>78</v>
      </c>
      <c r="F46" s="7" t="s">
        <v>191</v>
      </c>
      <c r="G46" s="7">
        <v>7</v>
      </c>
      <c r="H46" s="7">
        <v>5</v>
      </c>
      <c r="I46" s="12">
        <f>Table2[[#This Row],[Total
Wins]]/Table2[[#This Row],[Total
Games]]</f>
        <v>0.7142857142857143</v>
      </c>
    </row>
    <row r="47" spans="2:9" x14ac:dyDescent="0.25">
      <c r="B47" s="11" t="s">
        <v>38</v>
      </c>
      <c r="C47" s="7" t="s">
        <v>79</v>
      </c>
      <c r="D47" s="7" t="s">
        <v>189</v>
      </c>
      <c r="E47" s="7" t="s">
        <v>81</v>
      </c>
      <c r="F47" s="7" t="s">
        <v>189</v>
      </c>
      <c r="G47" s="7">
        <v>6</v>
      </c>
      <c r="H47" s="7">
        <v>4</v>
      </c>
      <c r="I47" s="12">
        <f>Table2[[#This Row],[Total
Wins]]/Table2[[#This Row],[Total
Games]]</f>
        <v>0.66666666666666663</v>
      </c>
    </row>
    <row r="48" spans="2:9" x14ac:dyDescent="0.25">
      <c r="B48" s="11" t="s">
        <v>38</v>
      </c>
      <c r="C48" s="7" t="s">
        <v>79</v>
      </c>
      <c r="D48" s="7" t="s">
        <v>189</v>
      </c>
      <c r="E48" s="7" t="s">
        <v>82</v>
      </c>
      <c r="F48" s="7" t="s">
        <v>190</v>
      </c>
      <c r="G48" s="7">
        <v>17</v>
      </c>
      <c r="H48" s="7">
        <v>9</v>
      </c>
      <c r="I48" s="12">
        <f>Table2[[#This Row],[Total
Wins]]/Table2[[#This Row],[Total
Games]]</f>
        <v>0.52941176470588236</v>
      </c>
    </row>
    <row r="49" spans="2:9" x14ac:dyDescent="0.25">
      <c r="B49" s="11" t="s">
        <v>38</v>
      </c>
      <c r="C49" s="7" t="s">
        <v>76</v>
      </c>
      <c r="D49" s="7" t="s">
        <v>189</v>
      </c>
      <c r="E49" s="7" t="s">
        <v>77</v>
      </c>
      <c r="F49" s="7" t="s">
        <v>190</v>
      </c>
      <c r="G49" s="7">
        <v>4</v>
      </c>
      <c r="H49" s="7">
        <v>2</v>
      </c>
      <c r="I49" s="12">
        <f>Table2[[#This Row],[Total
Wins]]/Table2[[#This Row],[Total
Games]]</f>
        <v>0.5</v>
      </c>
    </row>
    <row r="50" spans="2:9" x14ac:dyDescent="0.25">
      <c r="B50" s="11" t="s">
        <v>38</v>
      </c>
      <c r="C50" s="7" t="s">
        <v>88</v>
      </c>
      <c r="D50" s="7" t="s">
        <v>190</v>
      </c>
      <c r="E50" s="7" t="s">
        <v>83</v>
      </c>
      <c r="F50" s="7" t="s">
        <v>192</v>
      </c>
      <c r="G50" s="7">
        <v>4</v>
      </c>
      <c r="H50" s="7">
        <v>2</v>
      </c>
      <c r="I50" s="12">
        <f>Table2[[#This Row],[Total
Wins]]/Table2[[#This Row],[Total
Games]]</f>
        <v>0.5</v>
      </c>
    </row>
    <row r="51" spans="2:9" x14ac:dyDescent="0.25">
      <c r="B51" s="11" t="s">
        <v>38</v>
      </c>
      <c r="C51" s="7" t="s">
        <v>90</v>
      </c>
      <c r="D51" s="7" t="s">
        <v>191</v>
      </c>
      <c r="E51" s="7" t="s">
        <v>83</v>
      </c>
      <c r="F51" s="7" t="s">
        <v>192</v>
      </c>
      <c r="G51" s="7">
        <v>4</v>
      </c>
      <c r="H51" s="7">
        <v>2</v>
      </c>
      <c r="I51" s="12">
        <f>Table2[[#This Row],[Total
Wins]]/Table2[[#This Row],[Total
Games]]</f>
        <v>0.5</v>
      </c>
    </row>
    <row r="52" spans="2:9" x14ac:dyDescent="0.25">
      <c r="B52" s="11" t="s">
        <v>38</v>
      </c>
      <c r="C52" s="7" t="s">
        <v>80</v>
      </c>
      <c r="D52" s="7" t="s">
        <v>191</v>
      </c>
      <c r="E52" s="7" t="s">
        <v>81</v>
      </c>
      <c r="F52" s="7" t="s">
        <v>189</v>
      </c>
      <c r="G52" s="7">
        <v>4</v>
      </c>
      <c r="H52" s="7">
        <v>2</v>
      </c>
      <c r="I52" s="12">
        <f>Table2[[#This Row],[Total
Wins]]/Table2[[#This Row],[Total
Games]]</f>
        <v>0.5</v>
      </c>
    </row>
    <row r="53" spans="2:9" x14ac:dyDescent="0.25">
      <c r="B53" s="11" t="s">
        <v>38</v>
      </c>
      <c r="C53" s="7" t="s">
        <v>80</v>
      </c>
      <c r="D53" s="7" t="s">
        <v>191</v>
      </c>
      <c r="E53" s="7" t="s">
        <v>121</v>
      </c>
      <c r="F53" s="7" t="s">
        <v>192</v>
      </c>
      <c r="G53" s="7">
        <v>4</v>
      </c>
      <c r="H53" s="7">
        <v>2</v>
      </c>
      <c r="I53" s="12">
        <f>Table2[[#This Row],[Total
Wins]]/Table2[[#This Row],[Total
Games]]</f>
        <v>0.5</v>
      </c>
    </row>
    <row r="54" spans="2:9" x14ac:dyDescent="0.25">
      <c r="B54" s="11" t="s">
        <v>38</v>
      </c>
      <c r="C54" s="7" t="s">
        <v>82</v>
      </c>
      <c r="D54" s="7" t="s">
        <v>191</v>
      </c>
      <c r="E54" s="7" t="s">
        <v>101</v>
      </c>
      <c r="F54" s="7" t="s">
        <v>192</v>
      </c>
      <c r="G54" s="7">
        <v>4</v>
      </c>
      <c r="H54" s="7">
        <v>2</v>
      </c>
      <c r="I54" s="12">
        <f>Table2[[#This Row],[Total
Wins]]/Table2[[#This Row],[Total
Games]]</f>
        <v>0.5</v>
      </c>
    </row>
    <row r="55" spans="2:9" x14ac:dyDescent="0.25">
      <c r="B55" s="11" t="s">
        <v>38</v>
      </c>
      <c r="C55" s="7" t="s">
        <v>82</v>
      </c>
      <c r="D55" s="7" t="s">
        <v>190</v>
      </c>
      <c r="E55" s="7" t="s">
        <v>89</v>
      </c>
      <c r="F55" s="7" t="s">
        <v>191</v>
      </c>
      <c r="G55" s="7">
        <v>4</v>
      </c>
      <c r="H55" s="7">
        <v>2</v>
      </c>
      <c r="I55" s="12">
        <f>Table2[[#This Row],[Total
Wins]]/Table2[[#This Row],[Total
Games]]</f>
        <v>0.5</v>
      </c>
    </row>
    <row r="56" spans="2:9" x14ac:dyDescent="0.25">
      <c r="B56" s="11" t="s">
        <v>38</v>
      </c>
      <c r="C56" s="7" t="s">
        <v>83</v>
      </c>
      <c r="D56" s="7" t="s">
        <v>192</v>
      </c>
      <c r="E56" s="7" t="s">
        <v>89</v>
      </c>
      <c r="F56" s="7" t="s">
        <v>192</v>
      </c>
      <c r="G56" s="7">
        <v>4</v>
      </c>
      <c r="H56" s="7">
        <v>2</v>
      </c>
      <c r="I56" s="12">
        <f>Table2[[#This Row],[Total
Wins]]/Table2[[#This Row],[Total
Games]]</f>
        <v>0.5</v>
      </c>
    </row>
    <row r="57" spans="2:9" x14ac:dyDescent="0.25">
      <c r="B57" s="11" t="s">
        <v>38</v>
      </c>
      <c r="C57" s="7" t="s">
        <v>76</v>
      </c>
      <c r="D57" s="7" t="s">
        <v>191</v>
      </c>
      <c r="E57" s="7" t="s">
        <v>78</v>
      </c>
      <c r="F57" s="7" t="s">
        <v>191</v>
      </c>
      <c r="G57" s="7">
        <v>4</v>
      </c>
      <c r="H57" s="7">
        <v>1</v>
      </c>
      <c r="I57" s="12">
        <f>Table2[[#This Row],[Total
Wins]]/Table2[[#This Row],[Total
Games]]</f>
        <v>0.25</v>
      </c>
    </row>
    <row r="58" spans="2:9" x14ac:dyDescent="0.25">
      <c r="B58" s="11" t="s">
        <v>38</v>
      </c>
      <c r="C58" s="7" t="s">
        <v>79</v>
      </c>
      <c r="D58" s="7" t="s">
        <v>189</v>
      </c>
      <c r="E58" s="7" t="s">
        <v>83</v>
      </c>
      <c r="F58" s="7" t="s">
        <v>192</v>
      </c>
      <c r="G58" s="7">
        <v>4</v>
      </c>
      <c r="H58" s="7">
        <v>1</v>
      </c>
      <c r="I58" s="12">
        <f>Table2[[#This Row],[Total
Wins]]/Table2[[#This Row],[Total
Games]]</f>
        <v>0.25</v>
      </c>
    </row>
    <row r="59" spans="2:9" x14ac:dyDescent="0.25">
      <c r="B59" s="11" t="s">
        <v>38</v>
      </c>
      <c r="C59" s="7" t="s">
        <v>80</v>
      </c>
      <c r="D59" s="7" t="s">
        <v>191</v>
      </c>
      <c r="E59" s="7" t="s">
        <v>120</v>
      </c>
      <c r="F59" s="7" t="s">
        <v>191</v>
      </c>
      <c r="G59" s="7">
        <v>4</v>
      </c>
      <c r="H59" s="7">
        <v>1</v>
      </c>
      <c r="I59" s="12">
        <f>Table2[[#This Row],[Total
Wins]]/Table2[[#This Row],[Total
Games]]</f>
        <v>0.25</v>
      </c>
    </row>
    <row r="60" spans="2:9" x14ac:dyDescent="0.25">
      <c r="B60" s="11" t="s">
        <v>38</v>
      </c>
      <c r="C60" s="7" t="s">
        <v>134</v>
      </c>
      <c r="D60" s="7" t="s">
        <v>191</v>
      </c>
      <c r="E60" s="7" t="s">
        <v>101</v>
      </c>
      <c r="F60" s="7" t="s">
        <v>192</v>
      </c>
      <c r="G60" s="7">
        <v>4</v>
      </c>
      <c r="H60" s="7">
        <v>1</v>
      </c>
      <c r="I60" s="12">
        <f>Table2[[#This Row],[Total
Wins]]/Table2[[#This Row],[Total
Games]]</f>
        <v>0.25</v>
      </c>
    </row>
    <row r="61" spans="2:9" x14ac:dyDescent="0.25">
      <c r="B61" s="11" t="s">
        <v>38</v>
      </c>
      <c r="C61" s="7" t="s">
        <v>82</v>
      </c>
      <c r="D61" s="7" t="s">
        <v>189</v>
      </c>
      <c r="E61" s="7" t="s">
        <v>101</v>
      </c>
      <c r="F61" s="7" t="s">
        <v>192</v>
      </c>
      <c r="G61" s="7">
        <v>4</v>
      </c>
      <c r="H61" s="7">
        <v>1</v>
      </c>
      <c r="I61" s="12">
        <f>Table2[[#This Row],[Total
Wins]]/Table2[[#This Row],[Total
Games]]</f>
        <v>0.25</v>
      </c>
    </row>
    <row r="62" spans="2:9" x14ac:dyDescent="0.25">
      <c r="B62" s="11" t="s">
        <v>38</v>
      </c>
      <c r="C62" s="7"/>
      <c r="D62" s="7"/>
      <c r="E62" s="7" t="s">
        <v>78</v>
      </c>
      <c r="F62" s="7" t="s">
        <v>189</v>
      </c>
      <c r="G62" s="7">
        <v>3</v>
      </c>
      <c r="H62" s="7">
        <v>0</v>
      </c>
      <c r="I62" s="12">
        <f>Table2[[#This Row],[Total
Wins]]/Table2[[#This Row],[Total
Games]]</f>
        <v>0</v>
      </c>
    </row>
    <row r="63" spans="2:9" x14ac:dyDescent="0.25">
      <c r="B63" s="11" t="s">
        <v>38</v>
      </c>
      <c r="C63" s="7" t="s">
        <v>79</v>
      </c>
      <c r="D63" s="7" t="s">
        <v>189</v>
      </c>
      <c r="E63" s="7" t="s">
        <v>80</v>
      </c>
      <c r="F63" s="7" t="s">
        <v>191</v>
      </c>
      <c r="G63" s="7">
        <v>2</v>
      </c>
      <c r="H63" s="7">
        <v>0</v>
      </c>
      <c r="I63" s="12">
        <f>Table2[[#This Row],[Total
Wins]]/Table2[[#This Row],[Total
Games]]</f>
        <v>0</v>
      </c>
    </row>
    <row r="64" spans="2:9" x14ac:dyDescent="0.25">
      <c r="B64" s="11" t="s">
        <v>38</v>
      </c>
      <c r="C64" s="7" t="s">
        <v>234</v>
      </c>
      <c r="D64" s="7" t="s">
        <v>246</v>
      </c>
      <c r="E64" s="7" t="s">
        <v>101</v>
      </c>
      <c r="F64" s="7" t="s">
        <v>192</v>
      </c>
      <c r="G64" s="7">
        <v>3</v>
      </c>
      <c r="H64" s="7">
        <v>0</v>
      </c>
      <c r="I64" s="12">
        <f>Table2[[#This Row],[Total
Wins]]/Table2[[#This Row],[Total
Games]]</f>
        <v>0</v>
      </c>
    </row>
    <row r="65" spans="2:9" x14ac:dyDescent="0.25">
      <c r="B65" s="11" t="s">
        <v>38</v>
      </c>
      <c r="C65" s="7" t="s">
        <v>81</v>
      </c>
      <c r="D65" s="7" t="s">
        <v>189</v>
      </c>
      <c r="E65" s="7" t="s">
        <v>83</v>
      </c>
      <c r="F65" s="7" t="s">
        <v>191</v>
      </c>
      <c r="G65" s="7">
        <v>3</v>
      </c>
      <c r="H65" s="7">
        <v>0</v>
      </c>
      <c r="I65" s="12">
        <f>Table2[[#This Row],[Total
Wins]]/Table2[[#This Row],[Total
Games]]</f>
        <v>0</v>
      </c>
    </row>
    <row r="66" spans="2:9" ht="15.75" thickBot="1" x14ac:dyDescent="0.3">
      <c r="B66" s="13" t="s">
        <v>38</v>
      </c>
      <c r="C66" s="14" t="s">
        <v>82</v>
      </c>
      <c r="D66" s="14" t="s">
        <v>191</v>
      </c>
      <c r="E66" s="14" t="s">
        <v>83</v>
      </c>
      <c r="F66" s="14" t="s">
        <v>192</v>
      </c>
      <c r="G66" s="14">
        <v>4</v>
      </c>
      <c r="H66" s="14">
        <v>0</v>
      </c>
      <c r="I66" s="15">
        <f>Table2[[#This Row],[Total
Wins]]/Table2[[#This Row],[Total
Games]]</f>
        <v>0</v>
      </c>
    </row>
    <row r="67" spans="2:9" x14ac:dyDescent="0.25">
      <c r="B67" s="8" t="s">
        <v>235</v>
      </c>
      <c r="C67" s="9" t="s">
        <v>98</v>
      </c>
      <c r="D67" s="9" t="s">
        <v>197</v>
      </c>
      <c r="E67" s="9" t="s">
        <v>99</v>
      </c>
      <c r="F67" s="9" t="s">
        <v>198</v>
      </c>
      <c r="G67" s="9">
        <v>7</v>
      </c>
      <c r="H67" s="9">
        <v>6</v>
      </c>
      <c r="I67" s="10">
        <f>Table2[[#This Row],[Total
Wins]]/Table2[[#This Row],[Total
Games]]</f>
        <v>0.8571428571428571</v>
      </c>
    </row>
    <row r="68" spans="2:9" x14ac:dyDescent="0.25">
      <c r="B68" s="11" t="s">
        <v>235</v>
      </c>
      <c r="C68" s="7" t="s">
        <v>98</v>
      </c>
      <c r="D68" s="7" t="s">
        <v>197</v>
      </c>
      <c r="E68" s="7" t="s">
        <v>101</v>
      </c>
      <c r="F68" s="7" t="s">
        <v>197</v>
      </c>
      <c r="G68" s="7">
        <v>4</v>
      </c>
      <c r="H68" s="7">
        <v>3</v>
      </c>
      <c r="I68" s="12">
        <f>Table2[[#This Row],[Total
Wins]]/Table2[[#This Row],[Total
Games]]</f>
        <v>0.75</v>
      </c>
    </row>
    <row r="69" spans="2:9" x14ac:dyDescent="0.25">
      <c r="B69" s="11" t="s">
        <v>235</v>
      </c>
      <c r="C69" s="7" t="s">
        <v>99</v>
      </c>
      <c r="D69" s="7" t="s">
        <v>198</v>
      </c>
      <c r="E69" s="7" t="s">
        <v>102</v>
      </c>
      <c r="F69" s="7" t="s">
        <v>198</v>
      </c>
      <c r="G69" s="7">
        <v>4</v>
      </c>
      <c r="H69" s="7">
        <v>3</v>
      </c>
      <c r="I69" s="12">
        <f>Table2[[#This Row],[Total
Wins]]/Table2[[#This Row],[Total
Games]]</f>
        <v>0.75</v>
      </c>
    </row>
    <row r="70" spans="2:9" x14ac:dyDescent="0.25">
      <c r="B70" s="11" t="s">
        <v>235</v>
      </c>
      <c r="C70" s="7" t="s">
        <v>99</v>
      </c>
      <c r="D70" s="7" t="s">
        <v>197</v>
      </c>
      <c r="E70" s="7" t="s">
        <v>124</v>
      </c>
      <c r="F70" s="7" t="s">
        <v>198</v>
      </c>
      <c r="G70" s="7">
        <v>4</v>
      </c>
      <c r="H70" s="7">
        <v>3</v>
      </c>
      <c r="I70" s="12">
        <f>Table2[[#This Row],[Total
Wins]]/Table2[[#This Row],[Total
Games]]</f>
        <v>0.75</v>
      </c>
    </row>
    <row r="71" spans="2:9" x14ac:dyDescent="0.25">
      <c r="B71" s="11" t="s">
        <v>235</v>
      </c>
      <c r="C71" s="7" t="s">
        <v>100</v>
      </c>
      <c r="D71" s="7" t="s">
        <v>197</v>
      </c>
      <c r="E71" s="7" t="s">
        <v>102</v>
      </c>
      <c r="F71" s="7" t="s">
        <v>198</v>
      </c>
      <c r="G71" s="7">
        <v>11</v>
      </c>
      <c r="H71" s="7">
        <v>7</v>
      </c>
      <c r="I71" s="12">
        <f>Table2[[#This Row],[Total
Wins]]/Table2[[#This Row],[Total
Games]]</f>
        <v>0.63636363636363635</v>
      </c>
    </row>
    <row r="72" spans="2:9" x14ac:dyDescent="0.25">
      <c r="B72" s="11" t="s">
        <v>235</v>
      </c>
      <c r="C72" s="7" t="s">
        <v>98</v>
      </c>
      <c r="D72" s="7" t="s">
        <v>197</v>
      </c>
      <c r="E72" s="7" t="s">
        <v>100</v>
      </c>
      <c r="F72" s="7" t="s">
        <v>197</v>
      </c>
      <c r="G72" s="7">
        <v>8</v>
      </c>
      <c r="H72" s="7">
        <v>5</v>
      </c>
      <c r="I72" s="12">
        <f>Table2[[#This Row],[Total
Wins]]/Table2[[#This Row],[Total
Games]]</f>
        <v>0.625</v>
      </c>
    </row>
    <row r="73" spans="2:9" x14ac:dyDescent="0.25">
      <c r="B73" s="11" t="s">
        <v>235</v>
      </c>
      <c r="C73" s="7" t="s">
        <v>102</v>
      </c>
      <c r="D73" s="7" t="s">
        <v>197</v>
      </c>
      <c r="E73" s="7" t="s">
        <v>124</v>
      </c>
      <c r="F73" s="7" t="s">
        <v>197</v>
      </c>
      <c r="G73" s="7">
        <v>5</v>
      </c>
      <c r="H73" s="7">
        <v>3</v>
      </c>
      <c r="I73" s="12">
        <f>Table2[[#This Row],[Total
Wins]]/Table2[[#This Row],[Total
Games]]</f>
        <v>0.6</v>
      </c>
    </row>
    <row r="74" spans="2:9" x14ac:dyDescent="0.25">
      <c r="B74" s="11" t="s">
        <v>235</v>
      </c>
      <c r="C74" s="7" t="s">
        <v>99</v>
      </c>
      <c r="D74" s="7" t="s">
        <v>197</v>
      </c>
      <c r="E74" s="7" t="s">
        <v>102</v>
      </c>
      <c r="F74" s="7" t="s">
        <v>198</v>
      </c>
      <c r="G74" s="7">
        <v>12</v>
      </c>
      <c r="H74" s="7">
        <v>7</v>
      </c>
      <c r="I74" s="12">
        <f>Table2[[#This Row],[Total
Wins]]/Table2[[#This Row],[Total
Games]]</f>
        <v>0.58333333333333337</v>
      </c>
    </row>
    <row r="75" spans="2:9" x14ac:dyDescent="0.25">
      <c r="B75" s="11" t="s">
        <v>235</v>
      </c>
      <c r="C75" s="7" t="s">
        <v>99</v>
      </c>
      <c r="D75" s="7" t="s">
        <v>198</v>
      </c>
      <c r="E75" s="7" t="s">
        <v>100</v>
      </c>
      <c r="F75" s="7" t="s">
        <v>197</v>
      </c>
      <c r="G75" s="7">
        <v>2</v>
      </c>
      <c r="H75" s="7">
        <v>1</v>
      </c>
      <c r="I75" s="12">
        <f>Table2[[#This Row],[Total
Wins]]/Table2[[#This Row],[Total
Games]]</f>
        <v>0.5</v>
      </c>
    </row>
    <row r="76" spans="2:9" x14ac:dyDescent="0.25">
      <c r="B76" s="11" t="s">
        <v>235</v>
      </c>
      <c r="C76" s="7" t="s">
        <v>99</v>
      </c>
      <c r="D76" s="7" t="s">
        <v>197</v>
      </c>
      <c r="E76" s="7" t="s">
        <v>100</v>
      </c>
      <c r="F76" s="7" t="s">
        <v>197</v>
      </c>
      <c r="G76" s="7">
        <v>4</v>
      </c>
      <c r="H76" s="7">
        <v>2</v>
      </c>
      <c r="I76" s="12">
        <f>Table2[[#This Row],[Total
Wins]]/Table2[[#This Row],[Total
Games]]</f>
        <v>0.5</v>
      </c>
    </row>
    <row r="77" spans="2:9" x14ac:dyDescent="0.25">
      <c r="B77" s="11" t="s">
        <v>235</v>
      </c>
      <c r="C77" s="7" t="s">
        <v>99</v>
      </c>
      <c r="D77" s="7" t="s">
        <v>198</v>
      </c>
      <c r="E77" s="7" t="s">
        <v>102</v>
      </c>
      <c r="F77" s="7" t="s">
        <v>197</v>
      </c>
      <c r="G77" s="7">
        <v>12</v>
      </c>
      <c r="H77" s="7">
        <v>6</v>
      </c>
      <c r="I77" s="12">
        <f>Table2[[#This Row],[Total
Wins]]/Table2[[#This Row],[Total
Games]]</f>
        <v>0.5</v>
      </c>
    </row>
    <row r="78" spans="2:9" x14ac:dyDescent="0.25">
      <c r="B78" s="11" t="s">
        <v>235</v>
      </c>
      <c r="C78" s="7" t="s">
        <v>102</v>
      </c>
      <c r="D78" s="7" t="s">
        <v>198</v>
      </c>
      <c r="E78" s="7" t="s">
        <v>124</v>
      </c>
      <c r="F78" s="7" t="s">
        <v>197</v>
      </c>
      <c r="G78" s="7">
        <v>4</v>
      </c>
      <c r="H78" s="7">
        <v>2</v>
      </c>
      <c r="I78" s="12">
        <f>Table2[[#This Row],[Total
Wins]]/Table2[[#This Row],[Total
Games]]</f>
        <v>0.5</v>
      </c>
    </row>
    <row r="79" spans="2:9" x14ac:dyDescent="0.25">
      <c r="B79" s="11" t="s">
        <v>235</v>
      </c>
      <c r="C79" s="7" t="s">
        <v>98</v>
      </c>
      <c r="D79" s="7" t="s">
        <v>197</v>
      </c>
      <c r="E79" s="7" t="s">
        <v>102</v>
      </c>
      <c r="F79" s="7" t="s">
        <v>198</v>
      </c>
      <c r="G79" s="7">
        <v>4</v>
      </c>
      <c r="H79" s="7">
        <v>1</v>
      </c>
      <c r="I79" s="12">
        <f>Table2[[#This Row],[Total
Wins]]/Table2[[#This Row],[Total
Games]]</f>
        <v>0.25</v>
      </c>
    </row>
    <row r="80" spans="2:9" ht="15.75" thickBot="1" x14ac:dyDescent="0.3">
      <c r="B80" s="13" t="s">
        <v>235</v>
      </c>
      <c r="C80" s="14" t="s">
        <v>99</v>
      </c>
      <c r="D80" s="14" t="s">
        <v>197</v>
      </c>
      <c r="E80" s="14" t="s">
        <v>102</v>
      </c>
      <c r="F80" s="14" t="s">
        <v>197</v>
      </c>
      <c r="G80" s="14">
        <v>1</v>
      </c>
      <c r="H80" s="14">
        <v>0</v>
      </c>
      <c r="I80" s="15">
        <f>Table2[[#This Row],[Total
Wins]]/Table2[[#This Row],[Total
Games]]</f>
        <v>0</v>
      </c>
    </row>
    <row r="81" spans="2:9" x14ac:dyDescent="0.25">
      <c r="B81" s="8" t="s">
        <v>34</v>
      </c>
      <c r="C81" s="9" t="s">
        <v>86</v>
      </c>
      <c r="D81" s="9" t="s">
        <v>195</v>
      </c>
      <c r="E81" s="9" t="s">
        <v>87</v>
      </c>
      <c r="F81" s="9" t="s">
        <v>193</v>
      </c>
      <c r="G81" s="9">
        <v>3</v>
      </c>
      <c r="H81" s="9">
        <v>3</v>
      </c>
      <c r="I81" s="10">
        <f>Table2[[#This Row],[Total
Wins]]/Table2[[#This Row],[Total
Games]]</f>
        <v>1</v>
      </c>
    </row>
    <row r="82" spans="2:9" x14ac:dyDescent="0.25">
      <c r="B82" s="11" t="s">
        <v>34</v>
      </c>
      <c r="C82" s="7" t="s">
        <v>130</v>
      </c>
      <c r="D82" s="7" t="s">
        <v>213</v>
      </c>
      <c r="E82" s="7" t="s">
        <v>85</v>
      </c>
      <c r="F82" s="7" t="s">
        <v>194</v>
      </c>
      <c r="G82" s="7">
        <v>4</v>
      </c>
      <c r="H82" s="7">
        <v>3</v>
      </c>
      <c r="I82" s="12">
        <f>Table2[[#This Row],[Total
Wins]]/Table2[[#This Row],[Total
Games]]</f>
        <v>0.75</v>
      </c>
    </row>
    <row r="83" spans="2:9" x14ac:dyDescent="0.25">
      <c r="B83" s="11" t="s">
        <v>34</v>
      </c>
      <c r="C83" s="7" t="s">
        <v>85</v>
      </c>
      <c r="D83" s="7" t="s">
        <v>194</v>
      </c>
      <c r="E83" s="7" t="s">
        <v>143</v>
      </c>
      <c r="F83" s="7" t="s">
        <v>194</v>
      </c>
      <c r="G83" s="7">
        <v>4</v>
      </c>
      <c r="H83" s="7">
        <v>3</v>
      </c>
      <c r="I83" s="12">
        <f>Table2[[#This Row],[Total
Wins]]/Table2[[#This Row],[Total
Games]]</f>
        <v>0.75</v>
      </c>
    </row>
    <row r="84" spans="2:9" x14ac:dyDescent="0.25">
      <c r="B84" s="11" t="s">
        <v>34</v>
      </c>
      <c r="C84" s="7" t="s">
        <v>41</v>
      </c>
      <c r="D84" s="7" t="s">
        <v>194</v>
      </c>
      <c r="E84" s="7" t="s">
        <v>146</v>
      </c>
      <c r="F84" s="7" t="s">
        <v>193</v>
      </c>
      <c r="G84" s="7">
        <v>4</v>
      </c>
      <c r="H84" s="7">
        <v>3</v>
      </c>
      <c r="I84" s="12">
        <f>Table2[[#This Row],[Total
Wins]]/Table2[[#This Row],[Total
Games]]</f>
        <v>0.75</v>
      </c>
    </row>
    <row r="85" spans="2:9" x14ac:dyDescent="0.25">
      <c r="B85" s="11" t="s">
        <v>34</v>
      </c>
      <c r="C85" s="7" t="s">
        <v>84</v>
      </c>
      <c r="D85" s="7" t="s">
        <v>193</v>
      </c>
      <c r="E85" s="7" t="s">
        <v>85</v>
      </c>
      <c r="F85" s="7" t="s">
        <v>194</v>
      </c>
      <c r="G85" s="7">
        <v>3</v>
      </c>
      <c r="H85" s="7">
        <v>2</v>
      </c>
      <c r="I85" s="12">
        <f>Table2[[#This Row],[Total
Wins]]/Table2[[#This Row],[Total
Games]]</f>
        <v>0.66666666666666663</v>
      </c>
    </row>
    <row r="86" spans="2:9" x14ac:dyDescent="0.25">
      <c r="B86" s="11" t="s">
        <v>34</v>
      </c>
      <c r="C86" s="7" t="s">
        <v>41</v>
      </c>
      <c r="D86" s="7" t="s">
        <v>217</v>
      </c>
      <c r="E86" s="7" t="s">
        <v>145</v>
      </c>
      <c r="F86" s="7" t="s">
        <v>194</v>
      </c>
      <c r="G86" s="7">
        <v>3</v>
      </c>
      <c r="H86" s="7">
        <v>2</v>
      </c>
      <c r="I86" s="12">
        <f>Table2[[#This Row],[Total
Wins]]/Table2[[#This Row],[Total
Games]]</f>
        <v>0.66666666666666663</v>
      </c>
    </row>
    <row r="87" spans="2:9" x14ac:dyDescent="0.25">
      <c r="B87" s="11" t="s">
        <v>34</v>
      </c>
      <c r="C87" s="7" t="s">
        <v>130</v>
      </c>
      <c r="D87" s="7" t="s">
        <v>213</v>
      </c>
      <c r="E87" s="7" t="s">
        <v>131</v>
      </c>
      <c r="F87" s="7" t="s">
        <v>193</v>
      </c>
      <c r="G87" s="7">
        <v>7</v>
      </c>
      <c r="H87" s="7">
        <v>4</v>
      </c>
      <c r="I87" s="12">
        <f>Table2[[#This Row],[Total
Wins]]/Table2[[#This Row],[Total
Games]]</f>
        <v>0.5714285714285714</v>
      </c>
    </row>
    <row r="88" spans="2:9" x14ac:dyDescent="0.25">
      <c r="B88" s="11" t="s">
        <v>34</v>
      </c>
      <c r="C88" s="7" t="s">
        <v>86</v>
      </c>
      <c r="D88" s="7" t="s">
        <v>195</v>
      </c>
      <c r="E88" s="7" t="s">
        <v>87</v>
      </c>
      <c r="F88" s="7" t="s">
        <v>195</v>
      </c>
      <c r="G88" s="7">
        <v>4</v>
      </c>
      <c r="H88" s="7">
        <v>2</v>
      </c>
      <c r="I88" s="12">
        <f>Table2[[#This Row],[Total
Wins]]/Table2[[#This Row],[Total
Games]]</f>
        <v>0.5</v>
      </c>
    </row>
    <row r="89" spans="2:9" x14ac:dyDescent="0.25">
      <c r="B89" s="11" t="s">
        <v>34</v>
      </c>
      <c r="C89" s="7" t="s">
        <v>85</v>
      </c>
      <c r="D89" s="7" t="s">
        <v>194</v>
      </c>
      <c r="E89" s="7" t="s">
        <v>143</v>
      </c>
      <c r="F89" s="7" t="s">
        <v>195</v>
      </c>
      <c r="G89" s="7">
        <v>4</v>
      </c>
      <c r="H89" s="7">
        <v>2</v>
      </c>
      <c r="I89" s="12">
        <f>Table2[[#This Row],[Total
Wins]]/Table2[[#This Row],[Total
Games]]</f>
        <v>0.5</v>
      </c>
    </row>
    <row r="90" spans="2:9" x14ac:dyDescent="0.25">
      <c r="B90" s="11" t="s">
        <v>34</v>
      </c>
      <c r="C90" s="7" t="s">
        <v>41</v>
      </c>
      <c r="D90" s="7" t="s">
        <v>168</v>
      </c>
      <c r="E90" s="7" t="s">
        <v>87</v>
      </c>
      <c r="F90" s="7" t="s">
        <v>195</v>
      </c>
      <c r="G90" s="7">
        <v>6</v>
      </c>
      <c r="H90" s="7">
        <v>3</v>
      </c>
      <c r="I90" s="12">
        <f>Table2[[#This Row],[Total
Wins]]/Table2[[#This Row],[Total
Games]]</f>
        <v>0.5</v>
      </c>
    </row>
    <row r="91" spans="2:9" x14ac:dyDescent="0.25">
      <c r="B91" s="11" t="s">
        <v>34</v>
      </c>
      <c r="C91" s="7" t="s">
        <v>41</v>
      </c>
      <c r="D91" s="7" t="s">
        <v>213</v>
      </c>
      <c r="E91" s="7" t="s">
        <v>43</v>
      </c>
      <c r="F91" s="7" t="s">
        <v>193</v>
      </c>
      <c r="G91" s="7">
        <v>4</v>
      </c>
      <c r="H91" s="7">
        <v>2</v>
      </c>
      <c r="I91" s="12">
        <f>Table2[[#This Row],[Total
Wins]]/Table2[[#This Row],[Total
Games]]</f>
        <v>0.5</v>
      </c>
    </row>
    <row r="92" spans="2:9" x14ac:dyDescent="0.25">
      <c r="B92" s="11" t="s">
        <v>34</v>
      </c>
      <c r="C92" s="7" t="s">
        <v>87</v>
      </c>
      <c r="D92" s="7" t="s">
        <v>194</v>
      </c>
      <c r="E92" s="7" t="s">
        <v>146</v>
      </c>
      <c r="F92" s="7" t="s">
        <v>193</v>
      </c>
      <c r="G92" s="7">
        <v>4</v>
      </c>
      <c r="H92" s="7">
        <v>2</v>
      </c>
      <c r="I92" s="12">
        <f>Table2[[#This Row],[Total
Wins]]/Table2[[#This Row],[Total
Games]]</f>
        <v>0.5</v>
      </c>
    </row>
    <row r="93" spans="2:9" x14ac:dyDescent="0.25">
      <c r="B93" s="11" t="s">
        <v>34</v>
      </c>
      <c r="C93" s="7" t="s">
        <v>87</v>
      </c>
      <c r="D93" s="7" t="s">
        <v>195</v>
      </c>
      <c r="E93" s="7" t="s">
        <v>146</v>
      </c>
      <c r="F93" s="7" t="s">
        <v>193</v>
      </c>
      <c r="G93" s="7">
        <v>7</v>
      </c>
      <c r="H93" s="7">
        <v>3</v>
      </c>
      <c r="I93" s="12">
        <f>Table2[[#This Row],[Total
Wins]]/Table2[[#This Row],[Total
Games]]</f>
        <v>0.42857142857142855</v>
      </c>
    </row>
    <row r="94" spans="2:9" x14ac:dyDescent="0.25">
      <c r="B94" s="11" t="s">
        <v>34</v>
      </c>
      <c r="C94" s="7" t="s">
        <v>87</v>
      </c>
      <c r="D94" s="7" t="s">
        <v>194</v>
      </c>
      <c r="E94" s="7" t="s">
        <v>145</v>
      </c>
      <c r="F94" s="7" t="s">
        <v>193</v>
      </c>
      <c r="G94" s="7">
        <v>5</v>
      </c>
      <c r="H94" s="7">
        <v>2</v>
      </c>
      <c r="I94" s="12">
        <f>Table2[[#This Row],[Total
Wins]]/Table2[[#This Row],[Total
Games]]</f>
        <v>0.4</v>
      </c>
    </row>
    <row r="95" spans="2:9" x14ac:dyDescent="0.25">
      <c r="B95" s="11" t="s">
        <v>34</v>
      </c>
      <c r="C95" s="7" t="s">
        <v>41</v>
      </c>
      <c r="D95" s="7" t="s">
        <v>168</v>
      </c>
      <c r="E95" s="7" t="s">
        <v>145</v>
      </c>
      <c r="F95" s="7" t="s">
        <v>195</v>
      </c>
      <c r="G95" s="7">
        <v>8</v>
      </c>
      <c r="H95" s="7">
        <v>3</v>
      </c>
      <c r="I95" s="12">
        <f>Table2[[#This Row],[Total
Wins]]/Table2[[#This Row],[Total
Games]]</f>
        <v>0.375</v>
      </c>
    </row>
    <row r="96" spans="2:9" x14ac:dyDescent="0.25">
      <c r="B96" s="11" t="s">
        <v>34</v>
      </c>
      <c r="C96" s="7"/>
      <c r="D96" s="7"/>
      <c r="E96" s="7" t="s">
        <v>41</v>
      </c>
      <c r="F96" s="7" t="s">
        <v>168</v>
      </c>
      <c r="G96" s="7">
        <v>3</v>
      </c>
      <c r="H96" s="7">
        <v>1</v>
      </c>
      <c r="I96" s="12">
        <f>Table2[[#This Row],[Total
Wins]]/Table2[[#This Row],[Total
Games]]</f>
        <v>0.33333333333333331</v>
      </c>
    </row>
    <row r="97" spans="2:9" x14ac:dyDescent="0.25">
      <c r="B97" s="11" t="s">
        <v>34</v>
      </c>
      <c r="C97" s="7"/>
      <c r="D97" s="7"/>
      <c r="E97" s="7" t="s">
        <v>43</v>
      </c>
      <c r="F97" s="7" t="s">
        <v>168</v>
      </c>
      <c r="G97" s="7">
        <v>3</v>
      </c>
      <c r="H97" s="7">
        <v>1</v>
      </c>
      <c r="I97" s="12">
        <f>Table2[[#This Row],[Total
Wins]]/Table2[[#This Row],[Total
Games]]</f>
        <v>0.33333333333333331</v>
      </c>
    </row>
    <row r="98" spans="2:9" x14ac:dyDescent="0.25">
      <c r="B98" s="11" t="s">
        <v>34</v>
      </c>
      <c r="C98" s="7" t="s">
        <v>128</v>
      </c>
      <c r="D98" s="7" t="s">
        <v>168</v>
      </c>
      <c r="E98" s="7" t="s">
        <v>129</v>
      </c>
      <c r="F98" s="7" t="s">
        <v>194</v>
      </c>
      <c r="G98" s="7">
        <v>3</v>
      </c>
      <c r="H98" s="7">
        <v>1</v>
      </c>
      <c r="I98" s="12">
        <f>Table2[[#This Row],[Total
Wins]]/Table2[[#This Row],[Total
Games]]</f>
        <v>0.33333333333333331</v>
      </c>
    </row>
    <row r="99" spans="2:9" x14ac:dyDescent="0.25">
      <c r="B99" s="11" t="s">
        <v>34</v>
      </c>
      <c r="C99" s="7" t="s">
        <v>41</v>
      </c>
      <c r="D99" s="7" t="s">
        <v>194</v>
      </c>
      <c r="E99" s="7" t="s">
        <v>87</v>
      </c>
      <c r="F99" s="7" t="s">
        <v>195</v>
      </c>
      <c r="G99" s="7">
        <v>4</v>
      </c>
      <c r="H99" s="7">
        <v>1</v>
      </c>
      <c r="I99" s="12">
        <f>Table2[[#This Row],[Total
Wins]]/Table2[[#This Row],[Total
Games]]</f>
        <v>0.25</v>
      </c>
    </row>
    <row r="100" spans="2:9" x14ac:dyDescent="0.25">
      <c r="B100" s="11" t="s">
        <v>34</v>
      </c>
      <c r="C100" s="7" t="s">
        <v>87</v>
      </c>
      <c r="D100" s="7" t="s">
        <v>213</v>
      </c>
      <c r="E100" s="7" t="s">
        <v>146</v>
      </c>
      <c r="F100" s="7" t="s">
        <v>217</v>
      </c>
      <c r="G100" s="7">
        <v>4</v>
      </c>
      <c r="H100" s="7">
        <v>1</v>
      </c>
      <c r="I100" s="12">
        <f>Table2[[#This Row],[Total
Wins]]/Table2[[#This Row],[Total
Games]]</f>
        <v>0.25</v>
      </c>
    </row>
    <row r="101" spans="2:9" x14ac:dyDescent="0.25">
      <c r="B101" s="11" t="s">
        <v>34</v>
      </c>
      <c r="C101" s="7" t="s">
        <v>145</v>
      </c>
      <c r="D101" s="7" t="s">
        <v>195</v>
      </c>
      <c r="E101" s="7" t="s">
        <v>146</v>
      </c>
      <c r="F101" s="7" t="s">
        <v>193</v>
      </c>
      <c r="G101" s="7">
        <v>4</v>
      </c>
      <c r="H101" s="7">
        <v>1</v>
      </c>
      <c r="I101" s="12">
        <f>Table2[[#This Row],[Total
Wins]]/Table2[[#This Row],[Total
Games]]</f>
        <v>0.25</v>
      </c>
    </row>
    <row r="102" spans="2:9" x14ac:dyDescent="0.25">
      <c r="B102" s="11" t="s">
        <v>34</v>
      </c>
      <c r="C102" s="7" t="s">
        <v>236</v>
      </c>
      <c r="D102" s="7" t="s">
        <v>168</v>
      </c>
      <c r="E102" s="7" t="s">
        <v>43</v>
      </c>
      <c r="F102" s="7" t="s">
        <v>193</v>
      </c>
      <c r="G102" s="7">
        <v>2</v>
      </c>
      <c r="H102" s="7">
        <v>0</v>
      </c>
      <c r="I102" s="12">
        <f>Table2[[#This Row],[Total
Wins]]/Table2[[#This Row],[Total
Games]]</f>
        <v>0</v>
      </c>
    </row>
    <row r="103" spans="2:9" x14ac:dyDescent="0.25">
      <c r="B103" s="11" t="s">
        <v>34</v>
      </c>
      <c r="C103" s="7" t="s">
        <v>86</v>
      </c>
      <c r="D103" s="7" t="s">
        <v>194</v>
      </c>
      <c r="E103" s="7" t="s">
        <v>85</v>
      </c>
      <c r="F103" s="7" t="s">
        <v>194</v>
      </c>
      <c r="G103" s="7">
        <v>2</v>
      </c>
      <c r="H103" s="7">
        <v>0</v>
      </c>
      <c r="I103" s="12">
        <f>Table2[[#This Row],[Total
Wins]]/Table2[[#This Row],[Total
Games]]</f>
        <v>0</v>
      </c>
    </row>
    <row r="104" spans="2:9" x14ac:dyDescent="0.25">
      <c r="B104" s="11" t="s">
        <v>34</v>
      </c>
      <c r="C104" s="7" t="s">
        <v>237</v>
      </c>
      <c r="D104" s="7" t="s">
        <v>194</v>
      </c>
      <c r="E104" s="7" t="s">
        <v>130</v>
      </c>
      <c r="F104" s="7" t="s">
        <v>193</v>
      </c>
      <c r="G104" s="7">
        <v>4</v>
      </c>
      <c r="H104" s="7">
        <v>0</v>
      </c>
      <c r="I104" s="12">
        <f>Table2[[#This Row],[Total
Wins]]/Table2[[#This Row],[Total
Games]]</f>
        <v>0</v>
      </c>
    </row>
    <row r="105" spans="2:9" x14ac:dyDescent="0.25">
      <c r="B105" s="11" t="s">
        <v>34</v>
      </c>
      <c r="C105" s="7" t="s">
        <v>237</v>
      </c>
      <c r="D105" s="7" t="s">
        <v>194</v>
      </c>
      <c r="E105" s="7" t="s">
        <v>143</v>
      </c>
      <c r="F105" s="7" t="s">
        <v>195</v>
      </c>
      <c r="G105" s="7">
        <v>3</v>
      </c>
      <c r="H105" s="7">
        <v>0</v>
      </c>
      <c r="I105" s="12">
        <f>Table2[[#This Row],[Total
Wins]]/Table2[[#This Row],[Total
Games]]</f>
        <v>0</v>
      </c>
    </row>
    <row r="106" spans="2:9" x14ac:dyDescent="0.25">
      <c r="B106" s="11" t="s">
        <v>34</v>
      </c>
      <c r="C106" s="7" t="s">
        <v>130</v>
      </c>
      <c r="D106" s="7" t="s">
        <v>194</v>
      </c>
      <c r="E106" s="7" t="s">
        <v>143</v>
      </c>
      <c r="F106" s="7" t="s">
        <v>195</v>
      </c>
      <c r="G106" s="7">
        <v>4</v>
      </c>
      <c r="H106" s="7">
        <v>0</v>
      </c>
      <c r="I106" s="12">
        <f>Table2[[#This Row],[Total
Wins]]/Table2[[#This Row],[Total
Games]]</f>
        <v>0</v>
      </c>
    </row>
    <row r="107" spans="2:9" ht="15.75" thickBot="1" x14ac:dyDescent="0.3">
      <c r="B107" s="13" t="s">
        <v>34</v>
      </c>
      <c r="C107" s="14" t="s">
        <v>87</v>
      </c>
      <c r="D107" s="14" t="s">
        <v>195</v>
      </c>
      <c r="E107" s="14" t="s">
        <v>145</v>
      </c>
      <c r="F107" s="14" t="s">
        <v>195</v>
      </c>
      <c r="G107" s="14">
        <v>1</v>
      </c>
      <c r="H107" s="14">
        <v>0</v>
      </c>
      <c r="I107" s="15">
        <f>Table2[[#This Row],[Total
Wins]]/Table2[[#This Row],[Total
Games]]</f>
        <v>0</v>
      </c>
    </row>
    <row r="108" spans="2:9" x14ac:dyDescent="0.25">
      <c r="B108" s="8" t="s">
        <v>238</v>
      </c>
      <c r="C108" s="9" t="s">
        <v>142</v>
      </c>
      <c r="D108" s="9" t="s">
        <v>205</v>
      </c>
      <c r="E108" s="9" t="s">
        <v>114</v>
      </c>
      <c r="F108" s="9" t="s">
        <v>170</v>
      </c>
      <c r="G108" s="9">
        <v>4</v>
      </c>
      <c r="H108" s="9">
        <v>4</v>
      </c>
      <c r="I108" s="10">
        <f>Table2[[#This Row],[Total
Wins]]/Table2[[#This Row],[Total
Games]]</f>
        <v>1</v>
      </c>
    </row>
    <row r="109" spans="2:9" x14ac:dyDescent="0.25">
      <c r="B109" s="11" t="s">
        <v>238</v>
      </c>
      <c r="C109" s="7" t="s">
        <v>142</v>
      </c>
      <c r="D109" s="7" t="s">
        <v>184</v>
      </c>
      <c r="E109" s="7" t="s">
        <v>115</v>
      </c>
      <c r="F109" s="7" t="s">
        <v>206</v>
      </c>
      <c r="G109" s="7">
        <v>4</v>
      </c>
      <c r="H109" s="7">
        <v>4</v>
      </c>
      <c r="I109" s="12">
        <f>Table2[[#This Row],[Total
Wins]]/Table2[[#This Row],[Total
Games]]</f>
        <v>1</v>
      </c>
    </row>
    <row r="110" spans="2:9" x14ac:dyDescent="0.25">
      <c r="B110" s="11" t="s">
        <v>238</v>
      </c>
      <c r="C110" s="7" t="s">
        <v>44</v>
      </c>
      <c r="D110" s="7" t="s">
        <v>170</v>
      </c>
      <c r="E110" s="7" t="s">
        <v>45</v>
      </c>
      <c r="F110" s="7" t="s">
        <v>170</v>
      </c>
      <c r="G110" s="7">
        <v>4</v>
      </c>
      <c r="H110" s="7">
        <v>3</v>
      </c>
      <c r="I110" s="12">
        <f>Table2[[#This Row],[Total
Wins]]/Table2[[#This Row],[Total
Games]]</f>
        <v>0.75</v>
      </c>
    </row>
    <row r="111" spans="2:9" x14ac:dyDescent="0.25">
      <c r="B111" s="11" t="s">
        <v>238</v>
      </c>
      <c r="C111" s="7" t="s">
        <v>112</v>
      </c>
      <c r="D111" s="7" t="s">
        <v>170</v>
      </c>
      <c r="E111" s="7" t="s">
        <v>115</v>
      </c>
      <c r="F111" s="7" t="s">
        <v>206</v>
      </c>
      <c r="G111" s="7">
        <v>4</v>
      </c>
      <c r="H111" s="7">
        <v>3</v>
      </c>
      <c r="I111" s="12">
        <f>Table2[[#This Row],[Total
Wins]]/Table2[[#This Row],[Total
Games]]</f>
        <v>0.75</v>
      </c>
    </row>
    <row r="112" spans="2:9" x14ac:dyDescent="0.25">
      <c r="B112" s="11" t="s">
        <v>238</v>
      </c>
      <c r="C112" s="7" t="s">
        <v>112</v>
      </c>
      <c r="D112" s="7" t="s">
        <v>205</v>
      </c>
      <c r="E112" s="7" t="s">
        <v>115</v>
      </c>
      <c r="F112" s="7" t="s">
        <v>183</v>
      </c>
      <c r="G112" s="7">
        <v>4</v>
      </c>
      <c r="H112" s="7">
        <v>3</v>
      </c>
      <c r="I112" s="12">
        <f>Table2[[#This Row],[Total
Wins]]/Table2[[#This Row],[Total
Games]]</f>
        <v>0.75</v>
      </c>
    </row>
    <row r="113" spans="2:9" x14ac:dyDescent="0.25">
      <c r="B113" s="11" t="s">
        <v>238</v>
      </c>
      <c r="C113" s="7" t="s">
        <v>114</v>
      </c>
      <c r="D113" s="7" t="s">
        <v>170</v>
      </c>
      <c r="E113" s="7" t="s">
        <v>115</v>
      </c>
      <c r="F113" s="7" t="s">
        <v>206</v>
      </c>
      <c r="G113" s="7">
        <v>6</v>
      </c>
      <c r="H113" s="7">
        <v>4</v>
      </c>
      <c r="I113" s="12">
        <f>Table2[[#This Row],[Total
Wins]]/Table2[[#This Row],[Total
Games]]</f>
        <v>0.66666666666666663</v>
      </c>
    </row>
    <row r="114" spans="2:9" x14ac:dyDescent="0.25">
      <c r="B114" s="11" t="s">
        <v>238</v>
      </c>
      <c r="C114" s="7" t="s">
        <v>164</v>
      </c>
      <c r="D114" s="7" t="s">
        <v>206</v>
      </c>
      <c r="E114" s="7" t="s">
        <v>115</v>
      </c>
      <c r="F114" s="7" t="s">
        <v>183</v>
      </c>
      <c r="G114" s="7">
        <v>3</v>
      </c>
      <c r="H114" s="7">
        <v>2</v>
      </c>
      <c r="I114" s="12">
        <f>Table2[[#This Row],[Total
Wins]]/Table2[[#This Row],[Total
Games]]</f>
        <v>0.66666666666666663</v>
      </c>
    </row>
    <row r="115" spans="2:9" x14ac:dyDescent="0.25">
      <c r="B115" s="11" t="s">
        <v>238</v>
      </c>
      <c r="C115" s="7" t="s">
        <v>112</v>
      </c>
      <c r="D115" s="7" t="s">
        <v>205</v>
      </c>
      <c r="E115" s="7" t="s">
        <v>113</v>
      </c>
      <c r="F115" s="7" t="s">
        <v>170</v>
      </c>
      <c r="G115" s="7">
        <v>4</v>
      </c>
      <c r="H115" s="7">
        <v>2</v>
      </c>
      <c r="I115" s="12">
        <f>Table2[[#This Row],[Total
Wins]]/Table2[[#This Row],[Total
Games]]</f>
        <v>0.5</v>
      </c>
    </row>
    <row r="116" spans="2:9" x14ac:dyDescent="0.25">
      <c r="B116" s="11" t="s">
        <v>238</v>
      </c>
      <c r="C116" s="7" t="s">
        <v>112</v>
      </c>
      <c r="D116" s="7" t="s">
        <v>170</v>
      </c>
      <c r="E116" s="7" t="s">
        <v>115</v>
      </c>
      <c r="F116" s="7" t="s">
        <v>170</v>
      </c>
      <c r="G116" s="7">
        <v>4</v>
      </c>
      <c r="H116" s="7">
        <v>2</v>
      </c>
      <c r="I116" s="12">
        <f>Table2[[#This Row],[Total
Wins]]/Table2[[#This Row],[Total
Games]]</f>
        <v>0.5</v>
      </c>
    </row>
    <row r="117" spans="2:9" x14ac:dyDescent="0.25">
      <c r="B117" s="11" t="s">
        <v>238</v>
      </c>
      <c r="C117" s="7" t="s">
        <v>114</v>
      </c>
      <c r="D117" s="7" t="s">
        <v>183</v>
      </c>
      <c r="E117" s="7" t="s">
        <v>115</v>
      </c>
      <c r="F117" s="7" t="s">
        <v>170</v>
      </c>
      <c r="G117" s="7">
        <v>10</v>
      </c>
      <c r="H117" s="7">
        <v>4</v>
      </c>
      <c r="I117" s="12">
        <f>Table2[[#This Row],[Total
Wins]]/Table2[[#This Row],[Total
Games]]</f>
        <v>0.4</v>
      </c>
    </row>
    <row r="118" spans="2:9" x14ac:dyDescent="0.25">
      <c r="B118" s="11" t="s">
        <v>238</v>
      </c>
      <c r="C118" s="7" t="s">
        <v>45</v>
      </c>
      <c r="D118" s="7" t="s">
        <v>170</v>
      </c>
      <c r="E118" s="7" t="s">
        <v>152</v>
      </c>
      <c r="F118" s="7" t="s">
        <v>184</v>
      </c>
      <c r="G118" s="7">
        <v>3</v>
      </c>
      <c r="H118" s="7">
        <v>1</v>
      </c>
      <c r="I118" s="12">
        <f>Table2[[#This Row],[Total
Wins]]/Table2[[#This Row],[Total
Games]]</f>
        <v>0.33333333333333331</v>
      </c>
    </row>
    <row r="119" spans="2:9" x14ac:dyDescent="0.25">
      <c r="B119" s="11" t="s">
        <v>238</v>
      </c>
      <c r="C119" s="7" t="s">
        <v>67</v>
      </c>
      <c r="D119" s="7" t="s">
        <v>170</v>
      </c>
      <c r="E119" s="7" t="s">
        <v>45</v>
      </c>
      <c r="F119" s="7" t="s">
        <v>170</v>
      </c>
      <c r="G119" s="7">
        <v>4</v>
      </c>
      <c r="H119" s="7">
        <v>1</v>
      </c>
      <c r="I119" s="12">
        <f>Table2[[#This Row],[Total
Wins]]/Table2[[#This Row],[Total
Games]]</f>
        <v>0.25</v>
      </c>
    </row>
    <row r="120" spans="2:9" x14ac:dyDescent="0.25">
      <c r="B120" s="11" t="s">
        <v>238</v>
      </c>
      <c r="C120" s="7" t="s">
        <v>67</v>
      </c>
      <c r="D120" s="7" t="s">
        <v>183</v>
      </c>
      <c r="E120" s="7" t="s">
        <v>68</v>
      </c>
      <c r="F120" s="7" t="s">
        <v>184</v>
      </c>
      <c r="G120" s="7">
        <v>4</v>
      </c>
      <c r="H120" s="7">
        <v>1</v>
      </c>
      <c r="I120" s="12">
        <f>Table2[[#This Row],[Total
Wins]]/Table2[[#This Row],[Total
Games]]</f>
        <v>0.25</v>
      </c>
    </row>
    <row r="121" spans="2:9" x14ac:dyDescent="0.25">
      <c r="B121" s="11" t="s">
        <v>238</v>
      </c>
      <c r="C121" s="7" t="s">
        <v>150</v>
      </c>
      <c r="D121" s="7" t="s">
        <v>170</v>
      </c>
      <c r="E121" s="7" t="s">
        <v>151</v>
      </c>
      <c r="F121" s="7" t="s">
        <v>170</v>
      </c>
      <c r="G121" s="7">
        <v>4</v>
      </c>
      <c r="H121" s="7">
        <v>1</v>
      </c>
      <c r="I121" s="12">
        <f>Table2[[#This Row],[Total
Wins]]/Table2[[#This Row],[Total
Games]]</f>
        <v>0.25</v>
      </c>
    </row>
    <row r="122" spans="2:9" x14ac:dyDescent="0.25">
      <c r="B122" s="11" t="s">
        <v>238</v>
      </c>
      <c r="C122" s="7" t="s">
        <v>164</v>
      </c>
      <c r="D122" s="7" t="s">
        <v>183</v>
      </c>
      <c r="E122" s="7" t="s">
        <v>165</v>
      </c>
      <c r="F122" s="7" t="s">
        <v>206</v>
      </c>
      <c r="G122" s="7">
        <v>4</v>
      </c>
      <c r="H122" s="7">
        <v>1</v>
      </c>
      <c r="I122" s="12">
        <f>Table2[[#This Row],[Total
Wins]]/Table2[[#This Row],[Total
Games]]</f>
        <v>0.25</v>
      </c>
    </row>
    <row r="123" spans="2:9" x14ac:dyDescent="0.25">
      <c r="B123" s="11" t="s">
        <v>238</v>
      </c>
      <c r="C123" s="7" t="s">
        <v>112</v>
      </c>
      <c r="D123" s="7" t="s">
        <v>205</v>
      </c>
      <c r="E123" s="7" t="s">
        <v>114</v>
      </c>
      <c r="F123" s="7" t="s">
        <v>170</v>
      </c>
      <c r="G123" s="7">
        <v>10</v>
      </c>
      <c r="H123" s="7">
        <v>2</v>
      </c>
      <c r="I123" s="12">
        <f>Table2[[#This Row],[Total
Wins]]/Table2[[#This Row],[Total
Games]]</f>
        <v>0.2</v>
      </c>
    </row>
    <row r="124" spans="2:9" x14ac:dyDescent="0.25">
      <c r="B124" s="11" t="s">
        <v>238</v>
      </c>
      <c r="C124" s="7" t="s">
        <v>112</v>
      </c>
      <c r="D124" s="7" t="s">
        <v>183</v>
      </c>
      <c r="E124" s="7" t="s">
        <v>114</v>
      </c>
      <c r="F124" s="7" t="s">
        <v>184</v>
      </c>
      <c r="G124" s="7">
        <v>6</v>
      </c>
      <c r="H124" s="7">
        <v>1</v>
      </c>
      <c r="I124" s="12">
        <f>Table2[[#This Row],[Total
Wins]]/Table2[[#This Row],[Total
Games]]</f>
        <v>0.16666666666666666</v>
      </c>
    </row>
    <row r="125" spans="2:9" x14ac:dyDescent="0.25">
      <c r="B125" s="11" t="s">
        <v>238</v>
      </c>
      <c r="C125" s="7" t="s">
        <v>239</v>
      </c>
      <c r="D125" s="7" t="s">
        <v>206</v>
      </c>
      <c r="E125" s="7" t="s">
        <v>115</v>
      </c>
      <c r="F125" s="7" t="s">
        <v>170</v>
      </c>
      <c r="G125" s="7">
        <v>3</v>
      </c>
      <c r="H125" s="7">
        <v>0</v>
      </c>
      <c r="I125" s="12">
        <f>Table2[[#This Row],[Total
Wins]]/Table2[[#This Row],[Total
Games]]</f>
        <v>0</v>
      </c>
    </row>
    <row r="126" spans="2:9" ht="15.75" thickBot="1" x14ac:dyDescent="0.3">
      <c r="B126" s="13" t="s">
        <v>238</v>
      </c>
      <c r="C126" s="14" t="s">
        <v>45</v>
      </c>
      <c r="D126" s="14" t="s">
        <v>170</v>
      </c>
      <c r="E126" s="14" t="s">
        <v>115</v>
      </c>
      <c r="F126" s="14" t="s">
        <v>206</v>
      </c>
      <c r="G126" s="14">
        <v>3</v>
      </c>
      <c r="H126" s="14">
        <v>0</v>
      </c>
      <c r="I126" s="15">
        <f>Table2[[#This Row],[Total
Wins]]/Table2[[#This Row],[Total
Games]]</f>
        <v>0</v>
      </c>
    </row>
    <row r="127" spans="2:9" x14ac:dyDescent="0.25">
      <c r="B127" s="8" t="s">
        <v>240</v>
      </c>
      <c r="C127" s="9"/>
      <c r="D127" s="9"/>
      <c r="E127" s="9" t="s">
        <v>42</v>
      </c>
      <c r="F127" s="9" t="s">
        <v>169</v>
      </c>
      <c r="G127" s="9">
        <v>6</v>
      </c>
      <c r="H127" s="9">
        <v>5</v>
      </c>
      <c r="I127" s="10">
        <f>Table2[[#This Row],[Total
Wins]]/Table2[[#This Row],[Total
Games]]</f>
        <v>0.83333333333333337</v>
      </c>
    </row>
    <row r="128" spans="2:9" x14ac:dyDescent="0.25">
      <c r="B128" s="11" t="s">
        <v>240</v>
      </c>
      <c r="C128" s="7" t="s">
        <v>92</v>
      </c>
      <c r="D128" s="7" t="s">
        <v>169</v>
      </c>
      <c r="E128" s="7" t="s">
        <v>42</v>
      </c>
      <c r="F128" s="7" t="s">
        <v>169</v>
      </c>
      <c r="G128" s="7">
        <v>4</v>
      </c>
      <c r="H128" s="7">
        <v>3</v>
      </c>
      <c r="I128" s="12">
        <f>Table2[[#This Row],[Total
Wins]]/Table2[[#This Row],[Total
Games]]</f>
        <v>0.75</v>
      </c>
    </row>
    <row r="129" spans="2:9" x14ac:dyDescent="0.25">
      <c r="B129" s="11" t="s">
        <v>240</v>
      </c>
      <c r="C129" s="7" t="s">
        <v>51</v>
      </c>
      <c r="D129" s="7" t="s">
        <v>176</v>
      </c>
      <c r="E129" s="7" t="s">
        <v>42</v>
      </c>
      <c r="F129" s="7" t="s">
        <v>169</v>
      </c>
      <c r="G129" s="7">
        <v>12</v>
      </c>
      <c r="H129" s="7">
        <v>8</v>
      </c>
      <c r="I129" s="12">
        <f>Table2[[#This Row],[Total
Wins]]/Table2[[#This Row],[Total
Games]]</f>
        <v>0.66666666666666663</v>
      </c>
    </row>
    <row r="130" spans="2:9" x14ac:dyDescent="0.25">
      <c r="B130" s="11" t="s">
        <v>240</v>
      </c>
      <c r="C130" s="7" t="s">
        <v>91</v>
      </c>
      <c r="D130" s="7" t="s">
        <v>176</v>
      </c>
      <c r="E130" s="7" t="s">
        <v>92</v>
      </c>
      <c r="F130" s="7" t="s">
        <v>169</v>
      </c>
      <c r="G130" s="7">
        <v>3</v>
      </c>
      <c r="H130" s="7">
        <v>2</v>
      </c>
      <c r="I130" s="12">
        <f>Table2[[#This Row],[Total
Wins]]/Table2[[#This Row],[Total
Games]]</f>
        <v>0.66666666666666663</v>
      </c>
    </row>
    <row r="131" spans="2:9" x14ac:dyDescent="0.25">
      <c r="B131" s="11" t="s">
        <v>240</v>
      </c>
      <c r="C131" s="7" t="s">
        <v>117</v>
      </c>
      <c r="D131" s="7" t="s">
        <v>169</v>
      </c>
      <c r="E131" s="7" t="s">
        <v>42</v>
      </c>
      <c r="F131" s="7" t="s">
        <v>208</v>
      </c>
      <c r="G131" s="7">
        <v>3</v>
      </c>
      <c r="H131" s="7">
        <v>2</v>
      </c>
      <c r="I131" s="12">
        <f>Table2[[#This Row],[Total
Wins]]/Table2[[#This Row],[Total
Games]]</f>
        <v>0.66666666666666663</v>
      </c>
    </row>
    <row r="132" spans="2:9" x14ac:dyDescent="0.25">
      <c r="B132" s="11" t="s">
        <v>240</v>
      </c>
      <c r="C132" s="7" t="s">
        <v>154</v>
      </c>
      <c r="D132" s="7" t="s">
        <v>169</v>
      </c>
      <c r="E132" s="7" t="s">
        <v>155</v>
      </c>
      <c r="F132" s="7" t="s">
        <v>218</v>
      </c>
      <c r="G132" s="7">
        <v>3</v>
      </c>
      <c r="H132" s="7">
        <v>2</v>
      </c>
      <c r="I132" s="12">
        <f>Table2[[#This Row],[Total
Wins]]/Table2[[#This Row],[Total
Games]]</f>
        <v>0.66666666666666663</v>
      </c>
    </row>
    <row r="133" spans="2:9" x14ac:dyDescent="0.25">
      <c r="B133" s="11" t="s">
        <v>240</v>
      </c>
      <c r="C133" s="7" t="s">
        <v>91</v>
      </c>
      <c r="D133" s="7" t="s">
        <v>176</v>
      </c>
      <c r="E133" s="7" t="s">
        <v>42</v>
      </c>
      <c r="F133" s="7" t="s">
        <v>169</v>
      </c>
      <c r="G133" s="7">
        <v>4</v>
      </c>
      <c r="H133" s="7">
        <v>2</v>
      </c>
      <c r="I133" s="12">
        <f>Table2[[#This Row],[Total
Wins]]/Table2[[#This Row],[Total
Games]]</f>
        <v>0.5</v>
      </c>
    </row>
    <row r="134" spans="2:9" ht="15.75" thickBot="1" x14ac:dyDescent="0.3">
      <c r="B134" s="13" t="s">
        <v>240</v>
      </c>
      <c r="C134" s="14" t="s">
        <v>156</v>
      </c>
      <c r="D134" s="14" t="s">
        <v>169</v>
      </c>
      <c r="E134" s="14" t="s">
        <v>42</v>
      </c>
      <c r="F134" s="14" t="s">
        <v>169</v>
      </c>
      <c r="G134" s="14">
        <v>2</v>
      </c>
      <c r="H134" s="14">
        <v>1</v>
      </c>
      <c r="I134" s="15">
        <f>Table2[[#This Row],[Total
Wins]]/Table2[[#This Row],[Total
Games]]</f>
        <v>0.5</v>
      </c>
    </row>
    <row r="135" spans="2:9" x14ac:dyDescent="0.25">
      <c r="B135" s="8" t="s">
        <v>241</v>
      </c>
      <c r="C135" s="9" t="s">
        <v>49</v>
      </c>
      <c r="D135" s="9" t="s">
        <v>174</v>
      </c>
      <c r="E135" s="9" t="s">
        <v>50</v>
      </c>
      <c r="F135" s="9" t="s">
        <v>175</v>
      </c>
      <c r="G135" s="9">
        <v>8</v>
      </c>
      <c r="H135" s="9">
        <v>8</v>
      </c>
      <c r="I135" s="10">
        <f>Table2[[#This Row],[Total
Wins]]/Table2[[#This Row],[Total
Games]]</f>
        <v>1</v>
      </c>
    </row>
    <row r="136" spans="2:9" x14ac:dyDescent="0.25">
      <c r="B136" s="11" t="s">
        <v>241</v>
      </c>
      <c r="C136" s="7" t="s">
        <v>153</v>
      </c>
      <c r="D136" s="7" t="s">
        <v>174</v>
      </c>
      <c r="E136" s="7" t="s">
        <v>162</v>
      </c>
      <c r="F136" s="7" t="s">
        <v>174</v>
      </c>
      <c r="G136" s="7">
        <v>3</v>
      </c>
      <c r="H136" s="7">
        <v>3</v>
      </c>
      <c r="I136" s="12">
        <f>Table2[[#This Row],[Total
Wins]]/Table2[[#This Row],[Total
Games]]</f>
        <v>1</v>
      </c>
    </row>
    <row r="137" spans="2:9" x14ac:dyDescent="0.25">
      <c r="B137" s="11" t="s">
        <v>241</v>
      </c>
      <c r="C137" s="7" t="s">
        <v>50</v>
      </c>
      <c r="D137" s="7" t="s">
        <v>175</v>
      </c>
      <c r="E137" s="7" t="s">
        <v>153</v>
      </c>
      <c r="F137" s="7" t="s">
        <v>174</v>
      </c>
      <c r="G137" s="7">
        <v>7</v>
      </c>
      <c r="H137" s="7">
        <v>4</v>
      </c>
      <c r="I137" s="12">
        <f>Table2[[#This Row],[Total
Wins]]/Table2[[#This Row],[Total
Games]]</f>
        <v>0.5714285714285714</v>
      </c>
    </row>
    <row r="138" spans="2:9" x14ac:dyDescent="0.25">
      <c r="B138" s="11" t="s">
        <v>241</v>
      </c>
      <c r="C138" s="7" t="s">
        <v>65</v>
      </c>
      <c r="D138" s="7" t="s">
        <v>174</v>
      </c>
      <c r="E138" s="7" t="s">
        <v>66</v>
      </c>
      <c r="F138" s="7" t="s">
        <v>175</v>
      </c>
      <c r="G138" s="7">
        <v>4</v>
      </c>
      <c r="H138" s="7">
        <v>2</v>
      </c>
      <c r="I138" s="12">
        <f>Table2[[#This Row],[Total
Wins]]/Table2[[#This Row],[Total
Games]]</f>
        <v>0.5</v>
      </c>
    </row>
    <row r="139" spans="2:9" x14ac:dyDescent="0.25">
      <c r="B139" s="11" t="s">
        <v>241</v>
      </c>
      <c r="C139" s="7" t="s">
        <v>65</v>
      </c>
      <c r="D139" s="7" t="s">
        <v>174</v>
      </c>
      <c r="E139" s="7" t="s">
        <v>50</v>
      </c>
      <c r="F139" s="7" t="s">
        <v>175</v>
      </c>
      <c r="G139" s="7">
        <v>4</v>
      </c>
      <c r="H139" s="7">
        <v>2</v>
      </c>
      <c r="I139" s="12">
        <f>Table2[[#This Row],[Total
Wins]]/Table2[[#This Row],[Total
Games]]</f>
        <v>0.5</v>
      </c>
    </row>
    <row r="140" spans="2:9" x14ac:dyDescent="0.25">
      <c r="B140" s="11" t="s">
        <v>241</v>
      </c>
      <c r="C140" s="7" t="s">
        <v>66</v>
      </c>
      <c r="D140" s="7" t="s">
        <v>174</v>
      </c>
      <c r="E140" s="7" t="s">
        <v>50</v>
      </c>
      <c r="F140" s="7" t="s">
        <v>175</v>
      </c>
      <c r="G140" s="7">
        <v>5</v>
      </c>
      <c r="H140" s="7">
        <v>2</v>
      </c>
      <c r="I140" s="12">
        <f>Table2[[#This Row],[Total
Wins]]/Table2[[#This Row],[Total
Games]]</f>
        <v>0.4</v>
      </c>
    </row>
    <row r="141" spans="2:9" ht="15.75" thickBot="1" x14ac:dyDescent="0.3">
      <c r="B141" s="13" t="s">
        <v>241</v>
      </c>
      <c r="C141" s="14" t="s">
        <v>65</v>
      </c>
      <c r="D141" s="14" t="s">
        <v>175</v>
      </c>
      <c r="E141" s="14" t="s">
        <v>66</v>
      </c>
      <c r="F141" s="14" t="s">
        <v>174</v>
      </c>
      <c r="G141" s="14">
        <v>4</v>
      </c>
      <c r="H141" s="14">
        <v>1</v>
      </c>
      <c r="I141" s="15">
        <f>Table2[[#This Row],[Total
Wins]]/Table2[[#This Row],[Total
Games]]</f>
        <v>0.25</v>
      </c>
    </row>
    <row r="142" spans="2:9" x14ac:dyDescent="0.25">
      <c r="B142" s="8" t="s">
        <v>30</v>
      </c>
      <c r="C142" s="9" t="s">
        <v>110</v>
      </c>
      <c r="D142" s="9" t="s">
        <v>204</v>
      </c>
      <c r="E142" s="9" t="s">
        <v>111</v>
      </c>
      <c r="F142" s="9" t="s">
        <v>203</v>
      </c>
      <c r="G142" s="9">
        <v>4</v>
      </c>
      <c r="H142" s="9">
        <v>3</v>
      </c>
      <c r="I142" s="10">
        <f>Table2[[#This Row],[Total
Wins]]/Table2[[#This Row],[Total
Games]]</f>
        <v>0.75</v>
      </c>
    </row>
    <row r="143" spans="2:9" x14ac:dyDescent="0.25">
      <c r="B143" s="11" t="s">
        <v>30</v>
      </c>
      <c r="C143" s="7" t="s">
        <v>122</v>
      </c>
      <c r="D143" s="7" t="s">
        <v>204</v>
      </c>
      <c r="E143" s="7" t="s">
        <v>109</v>
      </c>
      <c r="F143" s="7" t="s">
        <v>210</v>
      </c>
      <c r="G143" s="7">
        <v>4</v>
      </c>
      <c r="H143" s="7">
        <v>3</v>
      </c>
      <c r="I143" s="12">
        <f>Table2[[#This Row],[Total
Wins]]/Table2[[#This Row],[Total
Games]]</f>
        <v>0.75</v>
      </c>
    </row>
    <row r="144" spans="2:9" x14ac:dyDescent="0.25">
      <c r="B144" s="11" t="s">
        <v>30</v>
      </c>
      <c r="C144" s="7" t="s">
        <v>122</v>
      </c>
      <c r="D144" s="7" t="s">
        <v>204</v>
      </c>
      <c r="E144" s="7" t="s">
        <v>123</v>
      </c>
      <c r="F144" s="7" t="s">
        <v>203</v>
      </c>
      <c r="G144" s="7">
        <v>3</v>
      </c>
      <c r="H144" s="7">
        <v>2</v>
      </c>
      <c r="I144" s="12">
        <f>Table2[[#This Row],[Total
Wins]]/Table2[[#This Row],[Total
Games]]</f>
        <v>0.66666666666666663</v>
      </c>
    </row>
    <row r="145" spans="2:9" x14ac:dyDescent="0.25">
      <c r="B145" s="11" t="s">
        <v>30</v>
      </c>
      <c r="C145" s="7" t="s">
        <v>127</v>
      </c>
      <c r="D145" s="7" t="s">
        <v>203</v>
      </c>
      <c r="E145" s="7" t="s">
        <v>109</v>
      </c>
      <c r="F145" s="7" t="s">
        <v>210</v>
      </c>
      <c r="G145" s="7">
        <v>4</v>
      </c>
      <c r="H145" s="7">
        <v>2</v>
      </c>
      <c r="I145" s="12">
        <f>Table2[[#This Row],[Total
Wins]]/Table2[[#This Row],[Total
Games]]</f>
        <v>0.5</v>
      </c>
    </row>
    <row r="146" spans="2:9" x14ac:dyDescent="0.25">
      <c r="B146" s="11" t="s">
        <v>30</v>
      </c>
      <c r="C146" s="7" t="s">
        <v>147</v>
      </c>
      <c r="D146" s="7" t="s">
        <v>204</v>
      </c>
      <c r="E146" s="7" t="s">
        <v>148</v>
      </c>
      <c r="F146" s="7" t="s">
        <v>204</v>
      </c>
      <c r="G146" s="7">
        <v>4</v>
      </c>
      <c r="H146" s="7">
        <v>2</v>
      </c>
      <c r="I146" s="12">
        <f>Table2[[#This Row],[Total
Wins]]/Table2[[#This Row],[Total
Games]]</f>
        <v>0.5</v>
      </c>
    </row>
    <row r="147" spans="2:9" x14ac:dyDescent="0.25">
      <c r="B147" s="11" t="s">
        <v>30</v>
      </c>
      <c r="C147" s="7" t="s">
        <v>108</v>
      </c>
      <c r="D147" s="7" t="s">
        <v>202</v>
      </c>
      <c r="E147" s="7" t="s">
        <v>109</v>
      </c>
      <c r="F147" s="7" t="s">
        <v>203</v>
      </c>
      <c r="G147" s="7">
        <v>3</v>
      </c>
      <c r="H147" s="7">
        <v>1</v>
      </c>
      <c r="I147" s="12">
        <f>Table2[[#This Row],[Total
Wins]]/Table2[[#This Row],[Total
Games]]</f>
        <v>0.33333333333333331</v>
      </c>
    </row>
    <row r="148" spans="2:9" x14ac:dyDescent="0.25">
      <c r="B148" s="11" t="s">
        <v>30</v>
      </c>
      <c r="C148" s="7" t="s">
        <v>149</v>
      </c>
      <c r="D148" s="7" t="s">
        <v>203</v>
      </c>
      <c r="E148" s="7" t="s">
        <v>111</v>
      </c>
      <c r="F148" s="7" t="s">
        <v>202</v>
      </c>
      <c r="G148" s="7">
        <v>3</v>
      </c>
      <c r="H148" s="7">
        <v>1</v>
      </c>
      <c r="I148" s="12">
        <f>Table2[[#This Row],[Total
Wins]]/Table2[[#This Row],[Total
Games]]</f>
        <v>0.33333333333333331</v>
      </c>
    </row>
    <row r="149" spans="2:9" x14ac:dyDescent="0.25">
      <c r="B149" s="11" t="s">
        <v>30</v>
      </c>
      <c r="C149" s="7" t="s">
        <v>163</v>
      </c>
      <c r="D149" s="7" t="s">
        <v>204</v>
      </c>
      <c r="E149" s="7" t="s">
        <v>111</v>
      </c>
      <c r="F149" s="7" t="s">
        <v>202</v>
      </c>
      <c r="G149" s="7">
        <v>4</v>
      </c>
      <c r="H149" s="7">
        <v>1</v>
      </c>
      <c r="I149" s="12">
        <f>Table2[[#This Row],[Total
Wins]]/Table2[[#This Row],[Total
Games]]</f>
        <v>0.25</v>
      </c>
    </row>
    <row r="150" spans="2:9" x14ac:dyDescent="0.25">
      <c r="B150" s="11" t="s">
        <v>30</v>
      </c>
      <c r="C150" s="7" t="s">
        <v>242</v>
      </c>
      <c r="D150" s="7" t="s">
        <v>202</v>
      </c>
      <c r="E150" s="7" t="s">
        <v>127</v>
      </c>
      <c r="F150" s="7" t="s">
        <v>204</v>
      </c>
      <c r="G150" s="7">
        <v>1</v>
      </c>
      <c r="H150" s="7">
        <v>0</v>
      </c>
      <c r="I150" s="12">
        <f>Table2[[#This Row],[Total
Wins]]/Table2[[#This Row],[Total
Games]]</f>
        <v>0</v>
      </c>
    </row>
    <row r="151" spans="2:9" x14ac:dyDescent="0.25">
      <c r="B151" s="11" t="s">
        <v>30</v>
      </c>
      <c r="C151" s="7" t="s">
        <v>123</v>
      </c>
      <c r="D151" s="7" t="s">
        <v>203</v>
      </c>
      <c r="E151" s="7" t="s">
        <v>109</v>
      </c>
      <c r="F151" s="7" t="s">
        <v>204</v>
      </c>
      <c r="G151" s="7">
        <v>2</v>
      </c>
      <c r="H151" s="7">
        <v>0</v>
      </c>
      <c r="I151" s="12">
        <f>Table2[[#This Row],[Total
Wins]]/Table2[[#This Row],[Total
Games]]</f>
        <v>0</v>
      </c>
    </row>
    <row r="152" spans="2:9" ht="15.75" thickBot="1" x14ac:dyDescent="0.3">
      <c r="B152" s="13" t="s">
        <v>30</v>
      </c>
      <c r="C152" s="14" t="s">
        <v>148</v>
      </c>
      <c r="D152" s="14" t="s">
        <v>202</v>
      </c>
      <c r="E152" s="14" t="s">
        <v>111</v>
      </c>
      <c r="F152" s="14" t="s">
        <v>202</v>
      </c>
      <c r="G152" s="14">
        <v>4</v>
      </c>
      <c r="H152" s="14">
        <v>0</v>
      </c>
      <c r="I152" s="15">
        <f>Table2[[#This Row],[Total
Wins]]/Table2[[#This Row],[Total
Games]]</f>
        <v>0</v>
      </c>
    </row>
    <row r="153" spans="2:9" x14ac:dyDescent="0.25">
      <c r="B153" s="8" t="s">
        <v>243</v>
      </c>
      <c r="C153" s="9" t="s">
        <v>103</v>
      </c>
      <c r="D153" s="9" t="s">
        <v>199</v>
      </c>
      <c r="E153" s="9" t="s">
        <v>105</v>
      </c>
      <c r="F153" s="9" t="s">
        <v>199</v>
      </c>
      <c r="G153" s="9">
        <v>3</v>
      </c>
      <c r="H153" s="9">
        <v>2</v>
      </c>
      <c r="I153" s="10">
        <f>Table2[[#This Row],[Total
Wins]]/Table2[[#This Row],[Total
Games]]</f>
        <v>0.66666666666666663</v>
      </c>
    </row>
    <row r="154" spans="2:9" x14ac:dyDescent="0.25">
      <c r="B154" s="11" t="s">
        <v>243</v>
      </c>
      <c r="C154" s="7" t="s">
        <v>103</v>
      </c>
      <c r="D154" s="7" t="s">
        <v>199</v>
      </c>
      <c r="E154" s="7" t="s">
        <v>106</v>
      </c>
      <c r="F154" s="7" t="s">
        <v>199</v>
      </c>
      <c r="G154" s="7">
        <v>2</v>
      </c>
      <c r="H154" s="7">
        <v>1</v>
      </c>
      <c r="I154" s="12">
        <f>Table2[[#This Row],[Total
Wins]]/Table2[[#This Row],[Total
Games]]</f>
        <v>0.5</v>
      </c>
    </row>
    <row r="155" spans="2:9" x14ac:dyDescent="0.25">
      <c r="B155" s="11" t="s">
        <v>243</v>
      </c>
      <c r="C155" s="7" t="s">
        <v>103</v>
      </c>
      <c r="D155" s="7" t="s">
        <v>199</v>
      </c>
      <c r="E155" s="7" t="s">
        <v>106</v>
      </c>
      <c r="F155" s="7" t="s">
        <v>200</v>
      </c>
      <c r="G155" s="7">
        <v>4</v>
      </c>
      <c r="H155" s="7">
        <v>2</v>
      </c>
      <c r="I155" s="12">
        <f>Table2[[#This Row],[Total
Wins]]/Table2[[#This Row],[Total
Games]]</f>
        <v>0.5</v>
      </c>
    </row>
    <row r="156" spans="2:9" x14ac:dyDescent="0.25">
      <c r="B156" s="11" t="s">
        <v>243</v>
      </c>
      <c r="C156" s="7" t="s">
        <v>132</v>
      </c>
      <c r="D156" s="7" t="s">
        <v>199</v>
      </c>
      <c r="E156" s="7" t="s">
        <v>105</v>
      </c>
      <c r="F156" s="7" t="s">
        <v>201</v>
      </c>
      <c r="G156" s="7">
        <v>4</v>
      </c>
      <c r="H156" s="7">
        <v>2</v>
      </c>
      <c r="I156" s="12">
        <f>Table2[[#This Row],[Total
Wins]]/Table2[[#This Row],[Total
Games]]</f>
        <v>0.5</v>
      </c>
    </row>
    <row r="157" spans="2:9" x14ac:dyDescent="0.25">
      <c r="B157" s="11" t="s">
        <v>243</v>
      </c>
      <c r="C157" s="7" t="s">
        <v>132</v>
      </c>
      <c r="D157" s="7" t="s">
        <v>199</v>
      </c>
      <c r="E157" s="7" t="s">
        <v>106</v>
      </c>
      <c r="F157" s="7" t="s">
        <v>199</v>
      </c>
      <c r="G157" s="7">
        <v>4</v>
      </c>
      <c r="H157" s="7">
        <v>2</v>
      </c>
      <c r="I157" s="12">
        <f>Table2[[#This Row],[Total
Wins]]/Table2[[#This Row],[Total
Games]]</f>
        <v>0.5</v>
      </c>
    </row>
    <row r="158" spans="2:9" x14ac:dyDescent="0.25">
      <c r="B158" s="11" t="s">
        <v>243</v>
      </c>
      <c r="C158" s="7" t="s">
        <v>103</v>
      </c>
      <c r="D158" s="7" t="s">
        <v>199</v>
      </c>
      <c r="E158" s="7" t="s">
        <v>107</v>
      </c>
      <c r="F158" s="7" t="s">
        <v>201</v>
      </c>
      <c r="G158" s="7">
        <v>5</v>
      </c>
      <c r="H158" s="7">
        <v>2</v>
      </c>
      <c r="I158" s="12">
        <f>Table2[[#This Row],[Total
Wins]]/Table2[[#This Row],[Total
Games]]</f>
        <v>0.4</v>
      </c>
    </row>
    <row r="159" spans="2:9" x14ac:dyDescent="0.25">
      <c r="B159" s="11" t="s">
        <v>243</v>
      </c>
      <c r="C159" s="7" t="s">
        <v>103</v>
      </c>
      <c r="D159" s="7" t="s">
        <v>199</v>
      </c>
      <c r="E159" s="7" t="s">
        <v>104</v>
      </c>
      <c r="F159" s="7" t="s">
        <v>200</v>
      </c>
      <c r="G159" s="7">
        <v>3</v>
      </c>
      <c r="H159" s="7">
        <v>1</v>
      </c>
      <c r="I159" s="12">
        <f>Table2[[#This Row],[Total
Wins]]/Table2[[#This Row],[Total
Games]]</f>
        <v>0.33333333333333331</v>
      </c>
    </row>
    <row r="160" spans="2:9" x14ac:dyDescent="0.25">
      <c r="B160" s="11" t="s">
        <v>243</v>
      </c>
      <c r="C160" s="7" t="s">
        <v>103</v>
      </c>
      <c r="D160" s="7" t="s">
        <v>201</v>
      </c>
      <c r="E160" s="7" t="s">
        <v>106</v>
      </c>
      <c r="F160" s="7" t="s">
        <v>200</v>
      </c>
      <c r="G160" s="7">
        <v>6</v>
      </c>
      <c r="H160" s="7">
        <v>2</v>
      </c>
      <c r="I160" s="12">
        <f>Table2[[#This Row],[Total
Wins]]/Table2[[#This Row],[Total
Games]]</f>
        <v>0.33333333333333331</v>
      </c>
    </row>
    <row r="161" spans="2:9" x14ac:dyDescent="0.25">
      <c r="B161" s="11" t="s">
        <v>243</v>
      </c>
      <c r="C161" s="7" t="s">
        <v>132</v>
      </c>
      <c r="D161" s="7" t="s">
        <v>207</v>
      </c>
      <c r="E161" s="7" t="s">
        <v>106</v>
      </c>
      <c r="F161" s="7" t="s">
        <v>199</v>
      </c>
      <c r="G161" s="7">
        <v>3</v>
      </c>
      <c r="H161" s="7">
        <v>1</v>
      </c>
      <c r="I161" s="12">
        <f>Table2[[#This Row],[Total
Wins]]/Table2[[#This Row],[Total
Games]]</f>
        <v>0.33333333333333331</v>
      </c>
    </row>
    <row r="162" spans="2:9" x14ac:dyDescent="0.25">
      <c r="B162" s="11" t="s">
        <v>243</v>
      </c>
      <c r="C162" s="7" t="s">
        <v>104</v>
      </c>
      <c r="D162" s="7" t="s">
        <v>207</v>
      </c>
      <c r="E162" s="7" t="s">
        <v>106</v>
      </c>
      <c r="F162" s="7" t="s">
        <v>199</v>
      </c>
      <c r="G162" s="7">
        <v>14</v>
      </c>
      <c r="H162" s="7">
        <v>4</v>
      </c>
      <c r="I162" s="12">
        <f>Table2[[#This Row],[Total
Wins]]/Table2[[#This Row],[Total
Games]]</f>
        <v>0.2857142857142857</v>
      </c>
    </row>
    <row r="163" spans="2:9" x14ac:dyDescent="0.25">
      <c r="B163" s="11" t="s">
        <v>243</v>
      </c>
      <c r="C163" s="7" t="s">
        <v>116</v>
      </c>
      <c r="D163" s="7" t="s">
        <v>207</v>
      </c>
      <c r="E163" s="7" t="s">
        <v>106</v>
      </c>
      <c r="F163" s="7" t="s">
        <v>200</v>
      </c>
      <c r="G163" s="7">
        <v>4</v>
      </c>
      <c r="H163" s="7">
        <v>1</v>
      </c>
      <c r="I163" s="12">
        <f>Table2[[#This Row],[Total
Wins]]/Table2[[#This Row],[Total
Games]]</f>
        <v>0.25</v>
      </c>
    </row>
    <row r="164" spans="2:9" x14ac:dyDescent="0.25">
      <c r="B164" s="11" t="s">
        <v>243</v>
      </c>
      <c r="C164" s="7" t="s">
        <v>132</v>
      </c>
      <c r="D164" s="7" t="s">
        <v>207</v>
      </c>
      <c r="E164" s="7" t="s">
        <v>133</v>
      </c>
      <c r="F164" s="7" t="s">
        <v>207</v>
      </c>
      <c r="G164" s="7">
        <v>4</v>
      </c>
      <c r="H164" s="7">
        <v>1</v>
      </c>
      <c r="I164" s="12">
        <f>Table2[[#This Row],[Total
Wins]]/Table2[[#This Row],[Total
Games]]</f>
        <v>0.25</v>
      </c>
    </row>
    <row r="165" spans="2:9" x14ac:dyDescent="0.25">
      <c r="B165" s="11" t="s">
        <v>243</v>
      </c>
      <c r="C165" s="7" t="s">
        <v>133</v>
      </c>
      <c r="D165" s="7" t="s">
        <v>207</v>
      </c>
      <c r="E165" s="7" t="s">
        <v>106</v>
      </c>
      <c r="F165" s="7" t="s">
        <v>200</v>
      </c>
      <c r="G165" s="7">
        <v>4</v>
      </c>
      <c r="H165" s="7">
        <v>1</v>
      </c>
      <c r="I165" s="12">
        <f>Table2[[#This Row],[Total
Wins]]/Table2[[#This Row],[Total
Games]]</f>
        <v>0.25</v>
      </c>
    </row>
    <row r="166" spans="2:9" ht="15.75" thickBot="1" x14ac:dyDescent="0.3">
      <c r="B166" s="13" t="s">
        <v>243</v>
      </c>
      <c r="C166" s="14" t="s">
        <v>103</v>
      </c>
      <c r="D166" s="14" t="s">
        <v>199</v>
      </c>
      <c r="E166" s="14" t="s">
        <v>132</v>
      </c>
      <c r="F166" s="14" t="s">
        <v>201</v>
      </c>
      <c r="G166" s="14">
        <v>3</v>
      </c>
      <c r="H166" s="14">
        <v>0</v>
      </c>
      <c r="I166" s="15">
        <f>Table2[[#This Row],[Total
Wins]]/Table2[[#This Row],[Total
Games]]</f>
        <v>0</v>
      </c>
    </row>
    <row r="167" spans="2:9" x14ac:dyDescent="0.25">
      <c r="B167" s="8" t="s">
        <v>31</v>
      </c>
      <c r="C167" s="9" t="s">
        <v>135</v>
      </c>
      <c r="D167" s="9" t="s">
        <v>211</v>
      </c>
      <c r="E167" s="9" t="s">
        <v>137</v>
      </c>
      <c r="F167" s="9" t="s">
        <v>215</v>
      </c>
      <c r="G167" s="9">
        <v>4</v>
      </c>
      <c r="H167" s="9">
        <v>4</v>
      </c>
      <c r="I167" s="10">
        <f>Table2[[#This Row],[Total
Wins]]/Table2[[#This Row],[Total
Games]]</f>
        <v>1</v>
      </c>
    </row>
    <row r="168" spans="2:9" x14ac:dyDescent="0.25">
      <c r="B168" s="11" t="s">
        <v>31</v>
      </c>
      <c r="C168" s="7" t="s">
        <v>135</v>
      </c>
      <c r="D168" s="7" t="s">
        <v>215</v>
      </c>
      <c r="E168" s="7" t="s">
        <v>140</v>
      </c>
      <c r="F168" s="7" t="s">
        <v>216</v>
      </c>
      <c r="G168" s="7">
        <v>1</v>
      </c>
      <c r="H168" s="7">
        <v>1</v>
      </c>
      <c r="I168" s="12">
        <f>Table2[[#This Row],[Total
Wins]]/Table2[[#This Row],[Total
Games]]</f>
        <v>1</v>
      </c>
    </row>
    <row r="169" spans="2:9" x14ac:dyDescent="0.25">
      <c r="B169" s="11" t="s">
        <v>31</v>
      </c>
      <c r="C169" s="7" t="s">
        <v>135</v>
      </c>
      <c r="D169" s="7" t="s">
        <v>215</v>
      </c>
      <c r="E169" s="7" t="s">
        <v>139</v>
      </c>
      <c r="F169" s="7" t="s">
        <v>211</v>
      </c>
      <c r="G169" s="7">
        <v>6</v>
      </c>
      <c r="H169" s="7">
        <v>5</v>
      </c>
      <c r="I169" s="12">
        <f>Table2[[#This Row],[Total
Wins]]/Table2[[#This Row],[Total
Games]]</f>
        <v>0.83333333333333337</v>
      </c>
    </row>
    <row r="170" spans="2:9" x14ac:dyDescent="0.25">
      <c r="B170" s="11" t="s">
        <v>31</v>
      </c>
      <c r="C170" s="7" t="s">
        <v>135</v>
      </c>
      <c r="D170" s="7" t="s">
        <v>211</v>
      </c>
      <c r="E170" s="7" t="s">
        <v>138</v>
      </c>
      <c r="F170" s="7" t="s">
        <v>211</v>
      </c>
      <c r="G170" s="7">
        <v>4</v>
      </c>
      <c r="H170" s="7">
        <v>3</v>
      </c>
      <c r="I170" s="12">
        <f>Table2[[#This Row],[Total
Wins]]/Table2[[#This Row],[Total
Games]]</f>
        <v>0.75</v>
      </c>
    </row>
    <row r="171" spans="2:9" x14ac:dyDescent="0.25">
      <c r="B171" s="11" t="s">
        <v>31</v>
      </c>
      <c r="C171" s="7" t="s">
        <v>135</v>
      </c>
      <c r="D171" s="7" t="s">
        <v>212</v>
      </c>
      <c r="E171" s="7" t="s">
        <v>139</v>
      </c>
      <c r="F171" s="7" t="s">
        <v>211</v>
      </c>
      <c r="G171" s="7">
        <v>4</v>
      </c>
      <c r="H171" s="7">
        <v>3</v>
      </c>
      <c r="I171" s="12">
        <f>Table2[[#This Row],[Total
Wins]]/Table2[[#This Row],[Total
Games]]</f>
        <v>0.75</v>
      </c>
    </row>
    <row r="172" spans="2:9" x14ac:dyDescent="0.25">
      <c r="B172" s="11" t="s">
        <v>31</v>
      </c>
      <c r="C172" s="7" t="s">
        <v>160</v>
      </c>
      <c r="D172" s="7" t="s">
        <v>211</v>
      </c>
      <c r="E172" s="7" t="s">
        <v>141</v>
      </c>
      <c r="F172" s="7" t="s">
        <v>216</v>
      </c>
      <c r="G172" s="7">
        <v>4</v>
      </c>
      <c r="H172" s="7">
        <v>3</v>
      </c>
      <c r="I172" s="12">
        <f>Table2[[#This Row],[Total
Wins]]/Table2[[#This Row],[Total
Games]]</f>
        <v>0.75</v>
      </c>
    </row>
    <row r="173" spans="2:9" x14ac:dyDescent="0.25">
      <c r="B173" s="11" t="s">
        <v>31</v>
      </c>
      <c r="C173" s="7" t="s">
        <v>137</v>
      </c>
      <c r="D173" s="7" t="s">
        <v>215</v>
      </c>
      <c r="E173" s="7" t="s">
        <v>138</v>
      </c>
      <c r="F173" s="7" t="s">
        <v>214</v>
      </c>
      <c r="G173" s="7">
        <v>4</v>
      </c>
      <c r="H173" s="7">
        <v>3</v>
      </c>
      <c r="I173" s="12">
        <f>Table2[[#This Row],[Total
Wins]]/Table2[[#This Row],[Total
Games]]</f>
        <v>0.75</v>
      </c>
    </row>
    <row r="174" spans="2:9" x14ac:dyDescent="0.25">
      <c r="B174" s="11" t="s">
        <v>31</v>
      </c>
      <c r="C174" s="7" t="s">
        <v>135</v>
      </c>
      <c r="D174" s="7" t="s">
        <v>211</v>
      </c>
      <c r="E174" s="7" t="s">
        <v>141</v>
      </c>
      <c r="F174" s="7" t="s">
        <v>216</v>
      </c>
      <c r="G174" s="7">
        <v>3</v>
      </c>
      <c r="H174" s="7">
        <v>2</v>
      </c>
      <c r="I174" s="12">
        <f>Table2[[#This Row],[Total
Wins]]/Table2[[#This Row],[Total
Games]]</f>
        <v>0.66666666666666663</v>
      </c>
    </row>
    <row r="175" spans="2:9" x14ac:dyDescent="0.25">
      <c r="B175" s="11" t="s">
        <v>31</v>
      </c>
      <c r="C175" s="7" t="s">
        <v>161</v>
      </c>
      <c r="D175" s="7" t="s">
        <v>211</v>
      </c>
      <c r="E175" s="7" t="s">
        <v>141</v>
      </c>
      <c r="F175" s="7" t="s">
        <v>216</v>
      </c>
      <c r="G175" s="7">
        <v>3</v>
      </c>
      <c r="H175" s="7">
        <v>2</v>
      </c>
      <c r="I175" s="12">
        <f>Table2[[#This Row],[Total
Wins]]/Table2[[#This Row],[Total
Games]]</f>
        <v>0.66666666666666663</v>
      </c>
    </row>
    <row r="176" spans="2:9" x14ac:dyDescent="0.25">
      <c r="B176" s="11" t="s">
        <v>31</v>
      </c>
      <c r="C176" s="7" t="s">
        <v>137</v>
      </c>
      <c r="D176" s="7" t="s">
        <v>215</v>
      </c>
      <c r="E176" s="7" t="s">
        <v>161</v>
      </c>
      <c r="F176" s="7" t="s">
        <v>211</v>
      </c>
      <c r="G176" s="7">
        <v>8</v>
      </c>
      <c r="H176" s="7">
        <v>5</v>
      </c>
      <c r="I176" s="12">
        <f>Table2[[#This Row],[Total
Wins]]/Table2[[#This Row],[Total
Games]]</f>
        <v>0.625</v>
      </c>
    </row>
    <row r="177" spans="2:9" x14ac:dyDescent="0.25">
      <c r="B177" s="11" t="s">
        <v>31</v>
      </c>
      <c r="C177" s="7" t="s">
        <v>139</v>
      </c>
      <c r="D177" s="7" t="s">
        <v>211</v>
      </c>
      <c r="E177" s="7" t="s">
        <v>141</v>
      </c>
      <c r="F177" s="7" t="s">
        <v>216</v>
      </c>
      <c r="G177" s="7">
        <v>8</v>
      </c>
      <c r="H177" s="7">
        <v>5</v>
      </c>
      <c r="I177" s="12">
        <f>Table2[[#This Row],[Total
Wins]]/Table2[[#This Row],[Total
Games]]</f>
        <v>0.625</v>
      </c>
    </row>
    <row r="178" spans="2:9" x14ac:dyDescent="0.25">
      <c r="B178" s="11" t="s">
        <v>31</v>
      </c>
      <c r="C178" s="7" t="s">
        <v>135</v>
      </c>
      <c r="D178" s="7" t="s">
        <v>215</v>
      </c>
      <c r="E178" s="7" t="s">
        <v>139</v>
      </c>
      <c r="F178" s="7" t="s">
        <v>216</v>
      </c>
      <c r="G178" s="7">
        <v>5</v>
      </c>
      <c r="H178" s="7">
        <v>3</v>
      </c>
      <c r="I178" s="12">
        <f>Table2[[#This Row],[Total
Wins]]/Table2[[#This Row],[Total
Games]]</f>
        <v>0.6</v>
      </c>
    </row>
    <row r="179" spans="2:9" x14ac:dyDescent="0.25">
      <c r="B179" s="11" t="s">
        <v>31</v>
      </c>
      <c r="C179" s="7" t="s">
        <v>135</v>
      </c>
      <c r="D179" s="7" t="s">
        <v>211</v>
      </c>
      <c r="E179" s="7" t="s">
        <v>139</v>
      </c>
      <c r="F179" s="7" t="s">
        <v>211</v>
      </c>
      <c r="G179" s="7">
        <v>9</v>
      </c>
      <c r="H179" s="7">
        <v>5</v>
      </c>
      <c r="I179" s="12">
        <f>Table2[[#This Row],[Total
Wins]]/Table2[[#This Row],[Total
Games]]</f>
        <v>0.55555555555555558</v>
      </c>
    </row>
    <row r="180" spans="2:9" x14ac:dyDescent="0.25">
      <c r="B180" s="11" t="s">
        <v>31</v>
      </c>
      <c r="C180" s="7" t="s">
        <v>125</v>
      </c>
      <c r="D180" s="7" t="s">
        <v>211</v>
      </c>
      <c r="E180" s="7" t="s">
        <v>126</v>
      </c>
      <c r="F180" s="7" t="s">
        <v>212</v>
      </c>
      <c r="G180" s="7">
        <v>4</v>
      </c>
      <c r="H180" s="7">
        <v>2</v>
      </c>
      <c r="I180" s="12">
        <f>Table2[[#This Row],[Total
Wins]]/Table2[[#This Row],[Total
Games]]</f>
        <v>0.5</v>
      </c>
    </row>
    <row r="181" spans="2:9" x14ac:dyDescent="0.25">
      <c r="B181" s="11" t="s">
        <v>31</v>
      </c>
      <c r="C181" s="7" t="s">
        <v>135</v>
      </c>
      <c r="D181" s="7" t="s">
        <v>211</v>
      </c>
      <c r="E181" s="7" t="s">
        <v>136</v>
      </c>
      <c r="F181" s="7" t="s">
        <v>214</v>
      </c>
      <c r="G181" s="7">
        <v>4</v>
      </c>
      <c r="H181" s="7">
        <v>2</v>
      </c>
      <c r="I181" s="12">
        <f>Table2[[#This Row],[Total
Wins]]/Table2[[#This Row],[Total
Games]]</f>
        <v>0.5</v>
      </c>
    </row>
    <row r="182" spans="2:9" x14ac:dyDescent="0.25">
      <c r="B182" s="11" t="s">
        <v>31</v>
      </c>
      <c r="C182" s="7" t="s">
        <v>157</v>
      </c>
      <c r="D182" s="7" t="s">
        <v>216</v>
      </c>
      <c r="E182" s="7" t="s">
        <v>137</v>
      </c>
      <c r="F182" s="7" t="s">
        <v>211</v>
      </c>
      <c r="G182" s="7">
        <v>4</v>
      </c>
      <c r="H182" s="7">
        <v>2</v>
      </c>
      <c r="I182" s="12">
        <f>Table2[[#This Row],[Total
Wins]]/Table2[[#This Row],[Total
Games]]</f>
        <v>0.5</v>
      </c>
    </row>
    <row r="183" spans="2:9" x14ac:dyDescent="0.25">
      <c r="B183" s="11" t="s">
        <v>31</v>
      </c>
      <c r="C183" s="7" t="s">
        <v>137</v>
      </c>
      <c r="D183" s="7" t="s">
        <v>215</v>
      </c>
      <c r="E183" s="7" t="s">
        <v>140</v>
      </c>
      <c r="F183" s="7" t="s">
        <v>216</v>
      </c>
      <c r="G183" s="7">
        <v>2</v>
      </c>
      <c r="H183" s="7">
        <v>1</v>
      </c>
      <c r="I183" s="12">
        <f>Table2[[#This Row],[Total
Wins]]/Table2[[#This Row],[Total
Games]]</f>
        <v>0.5</v>
      </c>
    </row>
    <row r="184" spans="2:9" x14ac:dyDescent="0.25">
      <c r="B184" s="11" t="s">
        <v>31</v>
      </c>
      <c r="C184" s="7" t="s">
        <v>167</v>
      </c>
      <c r="D184" s="7" t="s">
        <v>216</v>
      </c>
      <c r="E184" s="7" t="s">
        <v>139</v>
      </c>
      <c r="F184" s="7" t="s">
        <v>211</v>
      </c>
      <c r="G184" s="7">
        <v>4</v>
      </c>
      <c r="H184" s="7">
        <v>2</v>
      </c>
      <c r="I184" s="12">
        <f>Table2[[#This Row],[Total
Wins]]/Table2[[#This Row],[Total
Games]]</f>
        <v>0.5</v>
      </c>
    </row>
    <row r="185" spans="2:9" x14ac:dyDescent="0.25">
      <c r="B185" s="11" t="s">
        <v>31</v>
      </c>
      <c r="C185" s="7" t="s">
        <v>139</v>
      </c>
      <c r="D185" s="7" t="s">
        <v>211</v>
      </c>
      <c r="E185" s="7" t="s">
        <v>140</v>
      </c>
      <c r="F185" s="7" t="s">
        <v>216</v>
      </c>
      <c r="G185" s="7">
        <v>10</v>
      </c>
      <c r="H185" s="7">
        <v>5</v>
      </c>
      <c r="I185" s="12">
        <f>Table2[[#This Row],[Total
Wins]]/Table2[[#This Row],[Total
Games]]</f>
        <v>0.5</v>
      </c>
    </row>
    <row r="186" spans="2:9" x14ac:dyDescent="0.25">
      <c r="B186" s="11" t="s">
        <v>31</v>
      </c>
      <c r="C186" s="7" t="s">
        <v>167</v>
      </c>
      <c r="D186" s="7" t="s">
        <v>212</v>
      </c>
      <c r="E186" s="7" t="s">
        <v>139</v>
      </c>
      <c r="F186" s="7" t="s">
        <v>211</v>
      </c>
      <c r="G186" s="7">
        <v>3</v>
      </c>
      <c r="H186" s="7">
        <v>1</v>
      </c>
      <c r="I186" s="12">
        <f>Table2[[#This Row],[Total
Wins]]/Table2[[#This Row],[Total
Games]]</f>
        <v>0.33333333333333331</v>
      </c>
    </row>
    <row r="187" spans="2:9" x14ac:dyDescent="0.25">
      <c r="B187" s="11" t="s">
        <v>31</v>
      </c>
      <c r="C187" s="7" t="s">
        <v>167</v>
      </c>
      <c r="D187" s="7" t="s">
        <v>216</v>
      </c>
      <c r="E187" s="7" t="s">
        <v>140</v>
      </c>
      <c r="F187" s="7" t="s">
        <v>216</v>
      </c>
      <c r="G187" s="7">
        <v>3</v>
      </c>
      <c r="H187" s="7">
        <v>1</v>
      </c>
      <c r="I187" s="12">
        <f>Table2[[#This Row],[Total
Wins]]/Table2[[#This Row],[Total
Games]]</f>
        <v>0.33333333333333331</v>
      </c>
    </row>
    <row r="188" spans="2:9" x14ac:dyDescent="0.25">
      <c r="B188" s="11" t="s">
        <v>31</v>
      </c>
      <c r="C188" s="7" t="s">
        <v>137</v>
      </c>
      <c r="D188" s="7" t="s">
        <v>215</v>
      </c>
      <c r="E188" s="7" t="s">
        <v>139</v>
      </c>
      <c r="F188" s="7" t="s">
        <v>211</v>
      </c>
      <c r="G188" s="7">
        <v>8</v>
      </c>
      <c r="H188" s="7">
        <v>2</v>
      </c>
      <c r="I188" s="12">
        <f>Table2[[#This Row],[Total
Wins]]/Table2[[#This Row],[Total
Games]]</f>
        <v>0.25</v>
      </c>
    </row>
    <row r="189" spans="2:9" x14ac:dyDescent="0.25">
      <c r="B189" s="11" t="s">
        <v>31</v>
      </c>
      <c r="C189" s="7" t="s">
        <v>135</v>
      </c>
      <c r="D189" s="7" t="s">
        <v>211</v>
      </c>
      <c r="E189" s="7" t="s">
        <v>140</v>
      </c>
      <c r="F189" s="7" t="s">
        <v>216</v>
      </c>
      <c r="G189" s="7">
        <v>2</v>
      </c>
      <c r="H189" s="7">
        <v>0</v>
      </c>
      <c r="I189" s="12">
        <f>Table2[[#This Row],[Total
Wins]]/Table2[[#This Row],[Total
Games]]</f>
        <v>0</v>
      </c>
    </row>
    <row r="190" spans="2:9" ht="15.75" thickBot="1" x14ac:dyDescent="0.3">
      <c r="B190" s="13" t="s">
        <v>31</v>
      </c>
      <c r="C190" s="14" t="s">
        <v>136</v>
      </c>
      <c r="D190" s="14" t="s">
        <v>214</v>
      </c>
      <c r="E190" s="14" t="s">
        <v>137</v>
      </c>
      <c r="F190" s="14" t="s">
        <v>215</v>
      </c>
      <c r="G190" s="14">
        <v>2</v>
      </c>
      <c r="H190" s="14">
        <v>0</v>
      </c>
      <c r="I190" s="15">
        <f>Table2[[#This Row],[Total
Wins]]/Table2[[#This Row],[Total
Games]]</f>
        <v>0</v>
      </c>
    </row>
    <row r="191" spans="2:9" x14ac:dyDescent="0.25">
      <c r="B191" s="8" t="s">
        <v>244</v>
      </c>
      <c r="C191" s="9" t="s">
        <v>70</v>
      </c>
      <c r="D191" s="9" t="s">
        <v>186</v>
      </c>
      <c r="E191" s="9" t="s">
        <v>74</v>
      </c>
      <c r="F191" s="9" t="s">
        <v>187</v>
      </c>
      <c r="G191" s="9">
        <v>8</v>
      </c>
      <c r="H191" s="9">
        <v>7</v>
      </c>
      <c r="I191" s="10">
        <f>Table2[[#This Row],[Total
Wins]]/Table2[[#This Row],[Total
Games]]</f>
        <v>0.875</v>
      </c>
    </row>
    <row r="192" spans="2:9" x14ac:dyDescent="0.25">
      <c r="B192" s="11" t="s">
        <v>244</v>
      </c>
      <c r="C192" s="7" t="s">
        <v>69</v>
      </c>
      <c r="D192" s="7" t="s">
        <v>186</v>
      </c>
      <c r="E192" s="7" t="s">
        <v>74</v>
      </c>
      <c r="F192" s="7" t="s">
        <v>187</v>
      </c>
      <c r="G192" s="7">
        <v>4</v>
      </c>
      <c r="H192" s="7">
        <v>3</v>
      </c>
      <c r="I192" s="12">
        <f>Table2[[#This Row],[Total
Wins]]/Table2[[#This Row],[Total
Games]]</f>
        <v>0.75</v>
      </c>
    </row>
    <row r="193" spans="2:9" x14ac:dyDescent="0.25">
      <c r="B193" s="11" t="s">
        <v>244</v>
      </c>
      <c r="C193" s="7" t="s">
        <v>73</v>
      </c>
      <c r="D193" s="7" t="s">
        <v>185</v>
      </c>
      <c r="E193" s="7" t="s">
        <v>74</v>
      </c>
      <c r="F193" s="7" t="s">
        <v>187</v>
      </c>
      <c r="G193" s="7">
        <v>8</v>
      </c>
      <c r="H193" s="7">
        <v>6</v>
      </c>
      <c r="I193" s="12">
        <f>Table2[[#This Row],[Total
Wins]]/Table2[[#This Row],[Total
Games]]</f>
        <v>0.75</v>
      </c>
    </row>
    <row r="194" spans="2:9" x14ac:dyDescent="0.25">
      <c r="B194" s="11" t="s">
        <v>244</v>
      </c>
      <c r="C194" s="7" t="s">
        <v>69</v>
      </c>
      <c r="D194" s="7" t="s">
        <v>185</v>
      </c>
      <c r="E194" s="7" t="s">
        <v>74</v>
      </c>
      <c r="F194" s="7" t="s">
        <v>187</v>
      </c>
      <c r="G194" s="7">
        <v>3</v>
      </c>
      <c r="H194" s="7">
        <v>2</v>
      </c>
      <c r="I194" s="12">
        <f>Table2[[#This Row],[Total
Wins]]/Table2[[#This Row],[Total
Games]]</f>
        <v>0.66666666666666663</v>
      </c>
    </row>
    <row r="195" spans="2:9" x14ac:dyDescent="0.25">
      <c r="B195" s="11" t="s">
        <v>244</v>
      </c>
      <c r="C195" s="7" t="s">
        <v>71</v>
      </c>
      <c r="D195" s="7" t="s">
        <v>185</v>
      </c>
      <c r="E195" s="7" t="s">
        <v>73</v>
      </c>
      <c r="F195" s="7" t="s">
        <v>187</v>
      </c>
      <c r="G195" s="7">
        <v>9</v>
      </c>
      <c r="H195" s="7">
        <v>6</v>
      </c>
      <c r="I195" s="12">
        <f>Table2[[#This Row],[Total
Wins]]/Table2[[#This Row],[Total
Games]]</f>
        <v>0.66666666666666663</v>
      </c>
    </row>
    <row r="196" spans="2:9" x14ac:dyDescent="0.25">
      <c r="B196" s="11" t="s">
        <v>244</v>
      </c>
      <c r="C196" s="7" t="s">
        <v>119</v>
      </c>
      <c r="D196" s="7" t="s">
        <v>185</v>
      </c>
      <c r="E196" s="7" t="s">
        <v>74</v>
      </c>
      <c r="F196" s="7" t="s">
        <v>187</v>
      </c>
      <c r="G196" s="7">
        <v>3</v>
      </c>
      <c r="H196" s="7">
        <v>2</v>
      </c>
      <c r="I196" s="12">
        <f>Table2[[#This Row],[Total
Wins]]/Table2[[#This Row],[Total
Games]]</f>
        <v>0.66666666666666663</v>
      </c>
    </row>
    <row r="197" spans="2:9" x14ac:dyDescent="0.25">
      <c r="B197" s="11" t="s">
        <v>244</v>
      </c>
      <c r="C197" s="7" t="s">
        <v>69</v>
      </c>
      <c r="D197" s="7" t="s">
        <v>185</v>
      </c>
      <c r="E197" s="7" t="s">
        <v>75</v>
      </c>
      <c r="F197" s="7" t="s">
        <v>186</v>
      </c>
      <c r="G197" s="7">
        <v>5</v>
      </c>
      <c r="H197" s="7">
        <v>3</v>
      </c>
      <c r="I197" s="12">
        <f>Table2[[#This Row],[Total
Wins]]/Table2[[#This Row],[Total
Games]]</f>
        <v>0.6</v>
      </c>
    </row>
    <row r="198" spans="2:9" x14ac:dyDescent="0.25">
      <c r="B198" s="11" t="s">
        <v>244</v>
      </c>
      <c r="C198" s="7" t="s">
        <v>69</v>
      </c>
      <c r="D198" s="7" t="s">
        <v>186</v>
      </c>
      <c r="E198" s="7" t="s">
        <v>71</v>
      </c>
      <c r="F198" s="7" t="s">
        <v>185</v>
      </c>
      <c r="G198" s="7">
        <v>4</v>
      </c>
      <c r="H198" s="7">
        <v>2</v>
      </c>
      <c r="I198" s="12">
        <f>Table2[[#This Row],[Total
Wins]]/Table2[[#This Row],[Total
Games]]</f>
        <v>0.5</v>
      </c>
    </row>
    <row r="199" spans="2:9" x14ac:dyDescent="0.25">
      <c r="B199" s="11" t="s">
        <v>244</v>
      </c>
      <c r="C199" s="7" t="s">
        <v>69</v>
      </c>
      <c r="D199" s="7" t="s">
        <v>186</v>
      </c>
      <c r="E199" s="7" t="s">
        <v>73</v>
      </c>
      <c r="F199" s="7" t="s">
        <v>187</v>
      </c>
      <c r="G199" s="7">
        <v>2</v>
      </c>
      <c r="H199" s="7">
        <v>1</v>
      </c>
      <c r="I199" s="12">
        <f>Table2[[#This Row],[Total
Wins]]/Table2[[#This Row],[Total
Games]]</f>
        <v>0.5</v>
      </c>
    </row>
    <row r="200" spans="2:9" x14ac:dyDescent="0.25">
      <c r="B200" s="11" t="s">
        <v>244</v>
      </c>
      <c r="C200" s="7" t="s">
        <v>69</v>
      </c>
      <c r="D200" s="7" t="s">
        <v>186</v>
      </c>
      <c r="E200" s="7" t="s">
        <v>71</v>
      </c>
      <c r="F200" s="7" t="s">
        <v>187</v>
      </c>
      <c r="G200" s="7">
        <v>5</v>
      </c>
      <c r="H200" s="7">
        <v>2</v>
      </c>
      <c r="I200" s="12">
        <f>Table2[[#This Row],[Total
Wins]]/Table2[[#This Row],[Total
Games]]</f>
        <v>0.4</v>
      </c>
    </row>
    <row r="201" spans="2:9" x14ac:dyDescent="0.25">
      <c r="B201" s="11" t="s">
        <v>244</v>
      </c>
      <c r="C201" s="7" t="s">
        <v>69</v>
      </c>
      <c r="D201" s="7" t="s">
        <v>186</v>
      </c>
      <c r="E201" s="7" t="s">
        <v>73</v>
      </c>
      <c r="F201" s="7" t="s">
        <v>185</v>
      </c>
      <c r="G201" s="7">
        <v>5</v>
      </c>
      <c r="H201" s="7">
        <v>2</v>
      </c>
      <c r="I201" s="12">
        <f>Table2[[#This Row],[Total
Wins]]/Table2[[#This Row],[Total
Games]]</f>
        <v>0.4</v>
      </c>
    </row>
    <row r="202" spans="2:9" x14ac:dyDescent="0.25">
      <c r="B202" s="11" t="s">
        <v>244</v>
      </c>
      <c r="C202" s="7" t="s">
        <v>69</v>
      </c>
      <c r="D202" s="7" t="s">
        <v>185</v>
      </c>
      <c r="E202" s="7" t="s">
        <v>70</v>
      </c>
      <c r="F202" s="7" t="s">
        <v>186</v>
      </c>
      <c r="G202" s="7">
        <v>3</v>
      </c>
      <c r="H202" s="7">
        <v>1</v>
      </c>
      <c r="I202" s="12">
        <f>Table2[[#This Row],[Total
Wins]]/Table2[[#This Row],[Total
Games]]</f>
        <v>0.33333333333333331</v>
      </c>
    </row>
    <row r="203" spans="2:9" x14ac:dyDescent="0.25">
      <c r="B203" s="11" t="s">
        <v>244</v>
      </c>
      <c r="C203" s="7" t="s">
        <v>69</v>
      </c>
      <c r="D203" s="7" t="s">
        <v>185</v>
      </c>
      <c r="E203" s="7" t="s">
        <v>72</v>
      </c>
      <c r="F203" s="7" t="s">
        <v>186</v>
      </c>
      <c r="G203" s="7">
        <v>3</v>
      </c>
      <c r="H203" s="7">
        <v>1</v>
      </c>
      <c r="I203" s="12">
        <f>Table2[[#This Row],[Total
Wins]]/Table2[[#This Row],[Total
Games]]</f>
        <v>0.33333333333333331</v>
      </c>
    </row>
    <row r="204" spans="2:9" x14ac:dyDescent="0.25">
      <c r="B204" s="11" t="s">
        <v>244</v>
      </c>
      <c r="C204" s="7" t="s">
        <v>69</v>
      </c>
      <c r="D204" s="7" t="s">
        <v>187</v>
      </c>
      <c r="E204" s="7" t="s">
        <v>73</v>
      </c>
      <c r="F204" s="7" t="s">
        <v>186</v>
      </c>
      <c r="G204" s="7">
        <v>6</v>
      </c>
      <c r="H204" s="7">
        <v>2</v>
      </c>
      <c r="I204" s="12">
        <f>Table2[[#This Row],[Total
Wins]]/Table2[[#This Row],[Total
Games]]</f>
        <v>0.33333333333333331</v>
      </c>
    </row>
    <row r="205" spans="2:9" x14ac:dyDescent="0.25">
      <c r="B205" s="11" t="s">
        <v>244</v>
      </c>
      <c r="C205" s="7" t="s">
        <v>97</v>
      </c>
      <c r="D205" s="7" t="s">
        <v>186</v>
      </c>
      <c r="E205" s="7" t="s">
        <v>73</v>
      </c>
      <c r="F205" s="7" t="s">
        <v>185</v>
      </c>
      <c r="G205" s="7">
        <v>3</v>
      </c>
      <c r="H205" s="7">
        <v>1</v>
      </c>
      <c r="I205" s="12">
        <f>Table2[[#This Row],[Total
Wins]]/Table2[[#This Row],[Total
Games]]</f>
        <v>0.33333333333333331</v>
      </c>
    </row>
    <row r="206" spans="2:9" x14ac:dyDescent="0.25">
      <c r="B206" s="11" t="s">
        <v>244</v>
      </c>
      <c r="C206" s="7" t="s">
        <v>69</v>
      </c>
      <c r="D206" s="7" t="s">
        <v>186</v>
      </c>
      <c r="E206" s="7" t="s">
        <v>71</v>
      </c>
      <c r="F206" s="7" t="s">
        <v>188</v>
      </c>
      <c r="G206" s="7">
        <v>4</v>
      </c>
      <c r="H206" s="7">
        <v>1</v>
      </c>
      <c r="I206" s="12">
        <f>Table2[[#This Row],[Total
Wins]]/Table2[[#This Row],[Total
Games]]</f>
        <v>0.25</v>
      </c>
    </row>
    <row r="207" spans="2:9" x14ac:dyDescent="0.25">
      <c r="B207" s="11" t="s">
        <v>244</v>
      </c>
      <c r="C207" s="7" t="s">
        <v>69</v>
      </c>
      <c r="D207" s="7" t="s">
        <v>186</v>
      </c>
      <c r="E207" s="7" t="s">
        <v>70</v>
      </c>
      <c r="F207" s="7" t="s">
        <v>186</v>
      </c>
      <c r="G207" s="7">
        <v>2</v>
      </c>
      <c r="H207" s="7">
        <v>0</v>
      </c>
      <c r="I207" s="12">
        <f>Table2[[#This Row],[Total
Wins]]/Table2[[#This Row],[Total
Games]]</f>
        <v>0</v>
      </c>
    </row>
    <row r="208" spans="2:9" x14ac:dyDescent="0.25">
      <c r="B208" s="11" t="s">
        <v>244</v>
      </c>
      <c r="C208" s="7" t="s">
        <v>245</v>
      </c>
      <c r="D208" s="7" t="s">
        <v>185</v>
      </c>
      <c r="E208" s="7" t="s">
        <v>74</v>
      </c>
      <c r="F208" s="7" t="s">
        <v>187</v>
      </c>
      <c r="G208" s="7">
        <v>1</v>
      </c>
      <c r="H208" s="7">
        <v>0</v>
      </c>
      <c r="I208" s="12">
        <f>Table2[[#This Row],[Total
Wins]]/Table2[[#This Row],[Total
Games]]</f>
        <v>0</v>
      </c>
    </row>
    <row r="209" spans="2:9" ht="15.75" thickBot="1" x14ac:dyDescent="0.3">
      <c r="B209" s="13" t="s">
        <v>244</v>
      </c>
      <c r="C209" s="14" t="s">
        <v>73</v>
      </c>
      <c r="D209" s="14" t="s">
        <v>186</v>
      </c>
      <c r="E209" s="14" t="s">
        <v>74</v>
      </c>
      <c r="F209" s="14" t="s">
        <v>187</v>
      </c>
      <c r="G209" s="14">
        <v>5</v>
      </c>
      <c r="H209" s="14">
        <v>0</v>
      </c>
      <c r="I209" s="15">
        <f>Table2[[#This Row],[Total
Wins]]/Table2[[#This Row],[Total
Games]]</f>
        <v>0</v>
      </c>
    </row>
  </sheetData>
  <conditionalFormatting sqref="I3:I2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2" workbookViewId="0">
      <selection activeCell="A3" sqref="A3:A191"/>
    </sheetView>
  </sheetViews>
  <sheetFormatPr defaultRowHeight="15" x14ac:dyDescent="0.25"/>
  <cols>
    <col min="1" max="2" width="11" customWidth="1"/>
  </cols>
  <sheetData>
    <row r="1" spans="1:2" ht="15.75" thickBot="1" x14ac:dyDescent="0.3"/>
    <row r="2" spans="1:2" ht="15.75" thickBot="1" x14ac:dyDescent="0.3">
      <c r="A2" s="16" t="s">
        <v>249</v>
      </c>
      <c r="B2" t="s">
        <v>250</v>
      </c>
    </row>
    <row r="3" spans="1:2" ht="15.75" thickBot="1" x14ac:dyDescent="0.3">
      <c r="A3" s="16" t="s">
        <v>228</v>
      </c>
      <c r="B3" t="b">
        <f>A3=A1</f>
        <v>0</v>
      </c>
    </row>
    <row r="4" spans="1:2" ht="15.75" hidden="1" thickBot="1" x14ac:dyDescent="0.3">
      <c r="A4" s="4" t="s">
        <v>228</v>
      </c>
      <c r="B4" t="b">
        <f>A4=A3</f>
        <v>1</v>
      </c>
    </row>
    <row r="5" spans="1:2" ht="15.75" hidden="1" thickBot="1" x14ac:dyDescent="0.3">
      <c r="A5" s="3" t="s">
        <v>228</v>
      </c>
      <c r="B5" t="b">
        <f t="shared" ref="B5:B68" si="0">A5=A4</f>
        <v>1</v>
      </c>
    </row>
    <row r="6" spans="1:2" ht="15.75" hidden="1" thickBot="1" x14ac:dyDescent="0.3">
      <c r="A6" s="4" t="s">
        <v>228</v>
      </c>
      <c r="B6" t="b">
        <f t="shared" si="0"/>
        <v>1</v>
      </c>
    </row>
    <row r="7" spans="1:2" ht="15.75" hidden="1" thickBot="1" x14ac:dyDescent="0.3">
      <c r="A7" s="3" t="s">
        <v>228</v>
      </c>
      <c r="B7" t="b">
        <f t="shared" si="0"/>
        <v>1</v>
      </c>
    </row>
    <row r="8" spans="1:2" ht="15.75" hidden="1" thickBot="1" x14ac:dyDescent="0.3">
      <c r="A8" s="4" t="s">
        <v>228</v>
      </c>
      <c r="B8" t="b">
        <f t="shared" si="0"/>
        <v>1</v>
      </c>
    </row>
    <row r="9" spans="1:2" ht="15.75" hidden="1" thickBot="1" x14ac:dyDescent="0.3">
      <c r="A9" s="3" t="s">
        <v>228</v>
      </c>
      <c r="B9" t="b">
        <f t="shared" si="0"/>
        <v>1</v>
      </c>
    </row>
    <row r="10" spans="1:2" ht="15.75" hidden="1" thickBot="1" x14ac:dyDescent="0.3">
      <c r="A10" s="4" t="s">
        <v>228</v>
      </c>
      <c r="B10" t="b">
        <f t="shared" si="0"/>
        <v>1</v>
      </c>
    </row>
    <row r="11" spans="1:2" ht="15.75" hidden="1" thickBot="1" x14ac:dyDescent="0.3">
      <c r="A11" s="3" t="s">
        <v>228</v>
      </c>
      <c r="B11" t="b">
        <f t="shared" si="0"/>
        <v>1</v>
      </c>
    </row>
    <row r="12" spans="1:2" ht="15.75" hidden="1" thickBot="1" x14ac:dyDescent="0.3">
      <c r="A12" s="4" t="s">
        <v>228</v>
      </c>
      <c r="B12" t="b">
        <f t="shared" si="0"/>
        <v>1</v>
      </c>
    </row>
    <row r="13" spans="1:2" ht="15.75" hidden="1" thickBot="1" x14ac:dyDescent="0.3">
      <c r="A13" s="3" t="s">
        <v>228</v>
      </c>
      <c r="B13" t="b">
        <f t="shared" si="0"/>
        <v>1</v>
      </c>
    </row>
    <row r="14" spans="1:2" ht="15.75" hidden="1" thickBot="1" x14ac:dyDescent="0.3">
      <c r="A14" s="17" t="s">
        <v>228</v>
      </c>
      <c r="B14" t="b">
        <f t="shared" si="0"/>
        <v>1</v>
      </c>
    </row>
    <row r="15" spans="1:2" ht="15.75" thickBot="1" x14ac:dyDescent="0.3">
      <c r="A15" s="16" t="s">
        <v>231</v>
      </c>
      <c r="B15" t="b">
        <f t="shared" si="0"/>
        <v>0</v>
      </c>
    </row>
    <row r="16" spans="1:2" ht="15.75" hidden="1" thickBot="1" x14ac:dyDescent="0.3">
      <c r="A16" s="4" t="s">
        <v>231</v>
      </c>
      <c r="B16" t="b">
        <f t="shared" si="0"/>
        <v>1</v>
      </c>
    </row>
    <row r="17" spans="1:2" ht="15.75" hidden="1" thickBot="1" x14ac:dyDescent="0.3">
      <c r="A17" s="3" t="s">
        <v>231</v>
      </c>
      <c r="B17" t="b">
        <f t="shared" si="0"/>
        <v>1</v>
      </c>
    </row>
    <row r="18" spans="1:2" ht="15.75" hidden="1" thickBot="1" x14ac:dyDescent="0.3">
      <c r="A18" s="4" t="s">
        <v>231</v>
      </c>
      <c r="B18" t="b">
        <f t="shared" si="0"/>
        <v>1</v>
      </c>
    </row>
    <row r="19" spans="1:2" ht="15.75" hidden="1" thickBot="1" x14ac:dyDescent="0.3">
      <c r="A19" s="18" t="s">
        <v>231</v>
      </c>
      <c r="B19" t="b">
        <f t="shared" si="0"/>
        <v>1</v>
      </c>
    </row>
    <row r="20" spans="1:2" ht="15.75" thickBot="1" x14ac:dyDescent="0.3">
      <c r="A20" s="19" t="s">
        <v>233</v>
      </c>
      <c r="B20" t="b">
        <f t="shared" si="0"/>
        <v>0</v>
      </c>
    </row>
    <row r="21" spans="1:2" ht="15.75" hidden="1" thickBot="1" x14ac:dyDescent="0.3">
      <c r="A21" s="3" t="s">
        <v>233</v>
      </c>
      <c r="B21" t="b">
        <f t="shared" si="0"/>
        <v>1</v>
      </c>
    </row>
    <row r="22" spans="1:2" ht="15.75" hidden="1" thickBot="1" x14ac:dyDescent="0.3">
      <c r="A22" s="4" t="s">
        <v>233</v>
      </c>
      <c r="B22" t="b">
        <f t="shared" si="0"/>
        <v>1</v>
      </c>
    </row>
    <row r="23" spans="1:2" ht="15.75" hidden="1" thickBot="1" x14ac:dyDescent="0.3">
      <c r="A23" s="3" t="s">
        <v>233</v>
      </c>
      <c r="B23" t="b">
        <f t="shared" si="0"/>
        <v>1</v>
      </c>
    </row>
    <row r="24" spans="1:2" ht="15.75" hidden="1" thickBot="1" x14ac:dyDescent="0.3">
      <c r="A24" s="4" t="s">
        <v>233</v>
      </c>
      <c r="B24" t="b">
        <f t="shared" si="0"/>
        <v>1</v>
      </c>
    </row>
    <row r="25" spans="1:2" ht="15.75" hidden="1" thickBot="1" x14ac:dyDescent="0.3">
      <c r="A25" s="3" t="s">
        <v>233</v>
      </c>
      <c r="B25" t="b">
        <f t="shared" si="0"/>
        <v>1</v>
      </c>
    </row>
    <row r="26" spans="1:2" ht="15.75" hidden="1" thickBot="1" x14ac:dyDescent="0.3">
      <c r="A26" s="4" t="s">
        <v>233</v>
      </c>
      <c r="B26" t="b">
        <f t="shared" si="0"/>
        <v>1</v>
      </c>
    </row>
    <row r="27" spans="1:2" ht="15.75" hidden="1" thickBot="1" x14ac:dyDescent="0.3">
      <c r="A27" s="3" t="s">
        <v>233</v>
      </c>
      <c r="B27" t="b">
        <f t="shared" si="0"/>
        <v>1</v>
      </c>
    </row>
    <row r="28" spans="1:2" ht="15.75" hidden="1" thickBot="1" x14ac:dyDescent="0.3">
      <c r="A28" s="4" t="s">
        <v>233</v>
      </c>
      <c r="B28" t="b">
        <f t="shared" si="0"/>
        <v>1</v>
      </c>
    </row>
    <row r="29" spans="1:2" ht="15.75" hidden="1" thickBot="1" x14ac:dyDescent="0.3">
      <c r="A29" s="3" t="s">
        <v>233</v>
      </c>
      <c r="B29" t="b">
        <f t="shared" si="0"/>
        <v>1</v>
      </c>
    </row>
    <row r="30" spans="1:2" ht="15.75" hidden="1" thickBot="1" x14ac:dyDescent="0.3">
      <c r="A30" s="4" t="s">
        <v>233</v>
      </c>
      <c r="B30" t="b">
        <f t="shared" si="0"/>
        <v>1</v>
      </c>
    </row>
    <row r="31" spans="1:2" ht="15.75" hidden="1" thickBot="1" x14ac:dyDescent="0.3">
      <c r="A31" s="3" t="s">
        <v>233</v>
      </c>
      <c r="B31" t="b">
        <f t="shared" si="0"/>
        <v>1</v>
      </c>
    </row>
    <row r="32" spans="1:2" ht="15.75" hidden="1" thickBot="1" x14ac:dyDescent="0.3">
      <c r="A32" s="4" t="s">
        <v>233</v>
      </c>
      <c r="B32" t="b">
        <f t="shared" si="0"/>
        <v>1</v>
      </c>
    </row>
    <row r="33" spans="1:2" ht="15.75" hidden="1" thickBot="1" x14ac:dyDescent="0.3">
      <c r="A33" s="3" t="s">
        <v>233</v>
      </c>
      <c r="B33" t="b">
        <f t="shared" si="0"/>
        <v>1</v>
      </c>
    </row>
    <row r="34" spans="1:2" ht="15.75" hidden="1" thickBot="1" x14ac:dyDescent="0.3">
      <c r="A34" s="4" t="s">
        <v>233</v>
      </c>
      <c r="B34" t="b">
        <f t="shared" si="0"/>
        <v>1</v>
      </c>
    </row>
    <row r="35" spans="1:2" ht="15.75" hidden="1" thickBot="1" x14ac:dyDescent="0.3">
      <c r="A35" s="3" t="s">
        <v>233</v>
      </c>
      <c r="B35" t="b">
        <f t="shared" si="0"/>
        <v>1</v>
      </c>
    </row>
    <row r="36" spans="1:2" ht="15.75" hidden="1" thickBot="1" x14ac:dyDescent="0.3">
      <c r="A36" s="4" t="s">
        <v>233</v>
      </c>
      <c r="B36" t="b">
        <f t="shared" si="0"/>
        <v>1</v>
      </c>
    </row>
    <row r="37" spans="1:2" ht="15.75" hidden="1" thickBot="1" x14ac:dyDescent="0.3">
      <c r="A37" s="18" t="s">
        <v>233</v>
      </c>
      <c r="B37" t="b">
        <f t="shared" si="0"/>
        <v>1</v>
      </c>
    </row>
    <row r="38" spans="1:2" ht="15.75" thickBot="1" x14ac:dyDescent="0.3">
      <c r="A38" s="19" t="s">
        <v>38</v>
      </c>
      <c r="B38" t="b">
        <f t="shared" si="0"/>
        <v>0</v>
      </c>
    </row>
    <row r="39" spans="1:2" ht="15.75" hidden="1" thickBot="1" x14ac:dyDescent="0.3">
      <c r="A39" s="3" t="s">
        <v>38</v>
      </c>
      <c r="B39" t="b">
        <f t="shared" si="0"/>
        <v>1</v>
      </c>
    </row>
    <row r="40" spans="1:2" ht="15.75" hidden="1" thickBot="1" x14ac:dyDescent="0.3">
      <c r="A40" s="4" t="s">
        <v>38</v>
      </c>
      <c r="B40" t="b">
        <f t="shared" si="0"/>
        <v>1</v>
      </c>
    </row>
    <row r="41" spans="1:2" ht="15.75" hidden="1" thickBot="1" x14ac:dyDescent="0.3">
      <c r="A41" s="3" t="s">
        <v>38</v>
      </c>
      <c r="B41" t="b">
        <f t="shared" si="0"/>
        <v>1</v>
      </c>
    </row>
    <row r="42" spans="1:2" ht="15.75" hidden="1" thickBot="1" x14ac:dyDescent="0.3">
      <c r="A42" s="4" t="s">
        <v>38</v>
      </c>
      <c r="B42" t="b">
        <f t="shared" si="0"/>
        <v>1</v>
      </c>
    </row>
    <row r="43" spans="1:2" ht="15.75" hidden="1" thickBot="1" x14ac:dyDescent="0.3">
      <c r="A43" s="3" t="s">
        <v>38</v>
      </c>
      <c r="B43" t="b">
        <f t="shared" si="0"/>
        <v>1</v>
      </c>
    </row>
    <row r="44" spans="1:2" ht="15.75" hidden="1" thickBot="1" x14ac:dyDescent="0.3">
      <c r="A44" s="4" t="s">
        <v>38</v>
      </c>
      <c r="B44" t="b">
        <f t="shared" si="0"/>
        <v>1</v>
      </c>
    </row>
    <row r="45" spans="1:2" ht="15.75" hidden="1" thickBot="1" x14ac:dyDescent="0.3">
      <c r="A45" s="3" t="s">
        <v>38</v>
      </c>
      <c r="B45" t="b">
        <f t="shared" si="0"/>
        <v>1</v>
      </c>
    </row>
    <row r="46" spans="1:2" ht="15.75" hidden="1" thickBot="1" x14ac:dyDescent="0.3">
      <c r="A46" s="4" t="s">
        <v>38</v>
      </c>
      <c r="B46" t="b">
        <f t="shared" si="0"/>
        <v>1</v>
      </c>
    </row>
    <row r="47" spans="1:2" ht="15.75" hidden="1" thickBot="1" x14ac:dyDescent="0.3">
      <c r="A47" s="3" t="s">
        <v>38</v>
      </c>
      <c r="B47" t="b">
        <f t="shared" si="0"/>
        <v>1</v>
      </c>
    </row>
    <row r="48" spans="1:2" ht="15.75" hidden="1" thickBot="1" x14ac:dyDescent="0.3">
      <c r="A48" s="4" t="s">
        <v>38</v>
      </c>
      <c r="B48" t="b">
        <f t="shared" si="0"/>
        <v>1</v>
      </c>
    </row>
    <row r="49" spans="1:2" ht="15.75" hidden="1" thickBot="1" x14ac:dyDescent="0.3">
      <c r="A49" s="3" t="s">
        <v>38</v>
      </c>
      <c r="B49" t="b">
        <f t="shared" si="0"/>
        <v>1</v>
      </c>
    </row>
    <row r="50" spans="1:2" ht="15.75" hidden="1" thickBot="1" x14ac:dyDescent="0.3">
      <c r="A50" s="4" t="s">
        <v>38</v>
      </c>
      <c r="B50" t="b">
        <f t="shared" si="0"/>
        <v>1</v>
      </c>
    </row>
    <row r="51" spans="1:2" ht="15.75" hidden="1" thickBot="1" x14ac:dyDescent="0.3">
      <c r="A51" s="3" t="s">
        <v>38</v>
      </c>
      <c r="B51" t="b">
        <f t="shared" si="0"/>
        <v>1</v>
      </c>
    </row>
    <row r="52" spans="1:2" ht="15.75" hidden="1" thickBot="1" x14ac:dyDescent="0.3">
      <c r="A52" s="4" t="s">
        <v>38</v>
      </c>
      <c r="B52" t="b">
        <f t="shared" si="0"/>
        <v>1</v>
      </c>
    </row>
    <row r="53" spans="1:2" ht="15.75" hidden="1" thickBot="1" x14ac:dyDescent="0.3">
      <c r="A53" s="3" t="s">
        <v>38</v>
      </c>
      <c r="B53" t="b">
        <f t="shared" si="0"/>
        <v>1</v>
      </c>
    </row>
    <row r="54" spans="1:2" ht="15.75" hidden="1" thickBot="1" x14ac:dyDescent="0.3">
      <c r="A54" s="4" t="s">
        <v>38</v>
      </c>
      <c r="B54" t="b">
        <f t="shared" si="0"/>
        <v>1</v>
      </c>
    </row>
    <row r="55" spans="1:2" ht="15.75" hidden="1" thickBot="1" x14ac:dyDescent="0.3">
      <c r="A55" s="3" t="s">
        <v>38</v>
      </c>
      <c r="B55" t="b">
        <f t="shared" si="0"/>
        <v>1</v>
      </c>
    </row>
    <row r="56" spans="1:2" ht="15.75" hidden="1" thickBot="1" x14ac:dyDescent="0.3">
      <c r="A56" s="4" t="s">
        <v>38</v>
      </c>
      <c r="B56" t="b">
        <f t="shared" si="0"/>
        <v>1</v>
      </c>
    </row>
    <row r="57" spans="1:2" ht="15.75" hidden="1" thickBot="1" x14ac:dyDescent="0.3">
      <c r="A57" s="3" t="s">
        <v>38</v>
      </c>
      <c r="B57" t="b">
        <f t="shared" si="0"/>
        <v>1</v>
      </c>
    </row>
    <row r="58" spans="1:2" ht="15.75" hidden="1" thickBot="1" x14ac:dyDescent="0.3">
      <c r="A58" s="4" t="s">
        <v>38</v>
      </c>
      <c r="B58" t="b">
        <f t="shared" si="0"/>
        <v>1</v>
      </c>
    </row>
    <row r="59" spans="1:2" ht="15.75" hidden="1" thickBot="1" x14ac:dyDescent="0.3">
      <c r="A59" s="3" t="s">
        <v>38</v>
      </c>
      <c r="B59" t="b">
        <f t="shared" si="0"/>
        <v>1</v>
      </c>
    </row>
    <row r="60" spans="1:2" ht="15.75" hidden="1" thickBot="1" x14ac:dyDescent="0.3">
      <c r="A60" s="4" t="s">
        <v>38</v>
      </c>
      <c r="B60" t="b">
        <f t="shared" si="0"/>
        <v>1</v>
      </c>
    </row>
    <row r="61" spans="1:2" ht="15.75" hidden="1" thickBot="1" x14ac:dyDescent="0.3">
      <c r="A61" s="3" t="s">
        <v>38</v>
      </c>
      <c r="B61" t="b">
        <f t="shared" si="0"/>
        <v>1</v>
      </c>
    </row>
    <row r="62" spans="1:2" ht="15.75" hidden="1" thickBot="1" x14ac:dyDescent="0.3">
      <c r="A62" s="4" t="s">
        <v>38</v>
      </c>
      <c r="B62" t="b">
        <f t="shared" si="0"/>
        <v>1</v>
      </c>
    </row>
    <row r="63" spans="1:2" ht="15.75" hidden="1" thickBot="1" x14ac:dyDescent="0.3">
      <c r="A63" s="3" t="s">
        <v>38</v>
      </c>
      <c r="B63" t="b">
        <f t="shared" si="0"/>
        <v>1</v>
      </c>
    </row>
    <row r="64" spans="1:2" ht="15.75" hidden="1" thickBot="1" x14ac:dyDescent="0.3">
      <c r="A64" s="4" t="s">
        <v>38</v>
      </c>
      <c r="B64" t="b">
        <f t="shared" si="0"/>
        <v>1</v>
      </c>
    </row>
    <row r="65" spans="1:2" ht="15.75" hidden="1" thickBot="1" x14ac:dyDescent="0.3">
      <c r="A65" s="3" t="s">
        <v>38</v>
      </c>
      <c r="B65" t="b">
        <f t="shared" si="0"/>
        <v>1</v>
      </c>
    </row>
    <row r="66" spans="1:2" ht="15.75" hidden="1" thickBot="1" x14ac:dyDescent="0.3">
      <c r="A66" s="17" t="s">
        <v>38</v>
      </c>
      <c r="B66" t="b">
        <f t="shared" si="0"/>
        <v>1</v>
      </c>
    </row>
    <row r="67" spans="1:2" ht="15.75" thickBot="1" x14ac:dyDescent="0.3">
      <c r="A67" s="16" t="s">
        <v>235</v>
      </c>
      <c r="B67" t="b">
        <f t="shared" si="0"/>
        <v>0</v>
      </c>
    </row>
    <row r="68" spans="1:2" ht="15.75" hidden="1" thickBot="1" x14ac:dyDescent="0.3">
      <c r="A68" s="4" t="s">
        <v>235</v>
      </c>
      <c r="B68" t="b">
        <f t="shared" si="0"/>
        <v>1</v>
      </c>
    </row>
    <row r="69" spans="1:2" ht="15.75" hidden="1" thickBot="1" x14ac:dyDescent="0.3">
      <c r="A69" s="3" t="s">
        <v>235</v>
      </c>
      <c r="B69" t="b">
        <f t="shared" ref="B69:B132" si="1">A69=A68</f>
        <v>1</v>
      </c>
    </row>
    <row r="70" spans="1:2" ht="15.75" hidden="1" thickBot="1" x14ac:dyDescent="0.3">
      <c r="A70" s="4" t="s">
        <v>235</v>
      </c>
      <c r="B70" t="b">
        <f t="shared" si="1"/>
        <v>1</v>
      </c>
    </row>
    <row r="71" spans="1:2" ht="15.75" hidden="1" thickBot="1" x14ac:dyDescent="0.3">
      <c r="A71" s="3" t="s">
        <v>235</v>
      </c>
      <c r="B71" t="b">
        <f t="shared" si="1"/>
        <v>1</v>
      </c>
    </row>
    <row r="72" spans="1:2" ht="15.75" hidden="1" thickBot="1" x14ac:dyDescent="0.3">
      <c r="A72" s="4" t="s">
        <v>235</v>
      </c>
      <c r="B72" t="b">
        <f t="shared" si="1"/>
        <v>1</v>
      </c>
    </row>
    <row r="73" spans="1:2" ht="15.75" hidden="1" thickBot="1" x14ac:dyDescent="0.3">
      <c r="A73" s="3" t="s">
        <v>235</v>
      </c>
      <c r="B73" t="b">
        <f t="shared" si="1"/>
        <v>1</v>
      </c>
    </row>
    <row r="74" spans="1:2" ht="15.75" hidden="1" thickBot="1" x14ac:dyDescent="0.3">
      <c r="A74" s="4" t="s">
        <v>235</v>
      </c>
      <c r="B74" t="b">
        <f t="shared" si="1"/>
        <v>1</v>
      </c>
    </row>
    <row r="75" spans="1:2" ht="15.75" hidden="1" thickBot="1" x14ac:dyDescent="0.3">
      <c r="A75" s="3" t="s">
        <v>235</v>
      </c>
      <c r="B75" t="b">
        <f t="shared" si="1"/>
        <v>1</v>
      </c>
    </row>
    <row r="76" spans="1:2" ht="15.75" hidden="1" thickBot="1" x14ac:dyDescent="0.3">
      <c r="A76" s="4" t="s">
        <v>235</v>
      </c>
      <c r="B76" t="b">
        <f t="shared" si="1"/>
        <v>1</v>
      </c>
    </row>
    <row r="77" spans="1:2" ht="15.75" hidden="1" thickBot="1" x14ac:dyDescent="0.3">
      <c r="A77" s="3" t="s">
        <v>235</v>
      </c>
      <c r="B77" t="b">
        <f t="shared" si="1"/>
        <v>1</v>
      </c>
    </row>
    <row r="78" spans="1:2" ht="15.75" hidden="1" thickBot="1" x14ac:dyDescent="0.3">
      <c r="A78" s="4" t="s">
        <v>235</v>
      </c>
      <c r="B78" t="b">
        <f t="shared" si="1"/>
        <v>1</v>
      </c>
    </row>
    <row r="79" spans="1:2" ht="15.75" hidden="1" thickBot="1" x14ac:dyDescent="0.3">
      <c r="A79" s="3" t="s">
        <v>235</v>
      </c>
      <c r="B79" t="b">
        <f t="shared" si="1"/>
        <v>1</v>
      </c>
    </row>
    <row r="80" spans="1:2" ht="15.75" hidden="1" thickBot="1" x14ac:dyDescent="0.3">
      <c r="A80" s="17" t="s">
        <v>235</v>
      </c>
      <c r="B80" t="b">
        <f t="shared" si="1"/>
        <v>1</v>
      </c>
    </row>
    <row r="81" spans="1:2" ht="15.75" thickBot="1" x14ac:dyDescent="0.3">
      <c r="A81" s="16" t="s">
        <v>34</v>
      </c>
      <c r="B81" t="b">
        <f t="shared" si="1"/>
        <v>0</v>
      </c>
    </row>
    <row r="82" spans="1:2" ht="15.75" hidden="1" thickBot="1" x14ac:dyDescent="0.3">
      <c r="A82" s="4" t="s">
        <v>34</v>
      </c>
      <c r="B82" t="b">
        <f t="shared" si="1"/>
        <v>1</v>
      </c>
    </row>
    <row r="83" spans="1:2" ht="15.75" hidden="1" thickBot="1" x14ac:dyDescent="0.3">
      <c r="A83" s="3" t="s">
        <v>34</v>
      </c>
      <c r="B83" t="b">
        <f t="shared" si="1"/>
        <v>1</v>
      </c>
    </row>
    <row r="84" spans="1:2" ht="15.75" hidden="1" thickBot="1" x14ac:dyDescent="0.3">
      <c r="A84" s="4" t="s">
        <v>34</v>
      </c>
      <c r="B84" t="b">
        <f t="shared" si="1"/>
        <v>1</v>
      </c>
    </row>
    <row r="85" spans="1:2" ht="15.75" hidden="1" thickBot="1" x14ac:dyDescent="0.3">
      <c r="A85" s="3" t="s">
        <v>34</v>
      </c>
      <c r="B85" t="b">
        <f t="shared" si="1"/>
        <v>1</v>
      </c>
    </row>
    <row r="86" spans="1:2" ht="15.75" hidden="1" thickBot="1" x14ac:dyDescent="0.3">
      <c r="A86" s="4" t="s">
        <v>34</v>
      </c>
      <c r="B86" t="b">
        <f t="shared" si="1"/>
        <v>1</v>
      </c>
    </row>
    <row r="87" spans="1:2" ht="15.75" hidden="1" thickBot="1" x14ac:dyDescent="0.3">
      <c r="A87" s="3" t="s">
        <v>34</v>
      </c>
      <c r="B87" t="b">
        <f t="shared" si="1"/>
        <v>1</v>
      </c>
    </row>
    <row r="88" spans="1:2" ht="15.75" hidden="1" thickBot="1" x14ac:dyDescent="0.3">
      <c r="A88" s="4" t="s">
        <v>34</v>
      </c>
      <c r="B88" t="b">
        <f t="shared" si="1"/>
        <v>1</v>
      </c>
    </row>
    <row r="89" spans="1:2" ht="15.75" hidden="1" thickBot="1" x14ac:dyDescent="0.3">
      <c r="A89" s="3" t="s">
        <v>34</v>
      </c>
      <c r="B89" t="b">
        <f t="shared" si="1"/>
        <v>1</v>
      </c>
    </row>
    <row r="90" spans="1:2" ht="15.75" hidden="1" thickBot="1" x14ac:dyDescent="0.3">
      <c r="A90" s="4" t="s">
        <v>34</v>
      </c>
      <c r="B90" t="b">
        <f t="shared" si="1"/>
        <v>1</v>
      </c>
    </row>
    <row r="91" spans="1:2" ht="15.75" hidden="1" thickBot="1" x14ac:dyDescent="0.3">
      <c r="A91" s="3" t="s">
        <v>34</v>
      </c>
      <c r="B91" t="b">
        <f t="shared" si="1"/>
        <v>1</v>
      </c>
    </row>
    <row r="92" spans="1:2" ht="15.75" hidden="1" thickBot="1" x14ac:dyDescent="0.3">
      <c r="A92" s="4" t="s">
        <v>34</v>
      </c>
      <c r="B92" t="b">
        <f t="shared" si="1"/>
        <v>1</v>
      </c>
    </row>
    <row r="93" spans="1:2" ht="15.75" hidden="1" thickBot="1" x14ac:dyDescent="0.3">
      <c r="A93" s="3" t="s">
        <v>34</v>
      </c>
      <c r="B93" t="b">
        <f t="shared" si="1"/>
        <v>1</v>
      </c>
    </row>
    <row r="94" spans="1:2" ht="15.75" hidden="1" thickBot="1" x14ac:dyDescent="0.3">
      <c r="A94" s="4" t="s">
        <v>34</v>
      </c>
      <c r="B94" t="b">
        <f t="shared" si="1"/>
        <v>1</v>
      </c>
    </row>
    <row r="95" spans="1:2" ht="15.75" hidden="1" thickBot="1" x14ac:dyDescent="0.3">
      <c r="A95" s="3" t="s">
        <v>34</v>
      </c>
      <c r="B95" t="b">
        <f t="shared" si="1"/>
        <v>1</v>
      </c>
    </row>
    <row r="96" spans="1:2" ht="15.75" hidden="1" thickBot="1" x14ac:dyDescent="0.3">
      <c r="A96" s="4" t="s">
        <v>34</v>
      </c>
      <c r="B96" t="b">
        <f t="shared" si="1"/>
        <v>1</v>
      </c>
    </row>
    <row r="97" spans="1:2" ht="15.75" hidden="1" thickBot="1" x14ac:dyDescent="0.3">
      <c r="A97" s="3" t="s">
        <v>34</v>
      </c>
      <c r="B97" t="b">
        <f t="shared" si="1"/>
        <v>1</v>
      </c>
    </row>
    <row r="98" spans="1:2" ht="15.75" hidden="1" thickBot="1" x14ac:dyDescent="0.3">
      <c r="A98" s="4" t="s">
        <v>34</v>
      </c>
      <c r="B98" t="b">
        <f t="shared" si="1"/>
        <v>1</v>
      </c>
    </row>
    <row r="99" spans="1:2" ht="15.75" hidden="1" thickBot="1" x14ac:dyDescent="0.3">
      <c r="A99" s="3" t="s">
        <v>34</v>
      </c>
      <c r="B99" t="b">
        <f t="shared" si="1"/>
        <v>1</v>
      </c>
    </row>
    <row r="100" spans="1:2" ht="15.75" hidden="1" thickBot="1" x14ac:dyDescent="0.3">
      <c r="A100" s="4" t="s">
        <v>34</v>
      </c>
      <c r="B100" t="b">
        <f t="shared" si="1"/>
        <v>1</v>
      </c>
    </row>
    <row r="101" spans="1:2" ht="15.75" hidden="1" thickBot="1" x14ac:dyDescent="0.3">
      <c r="A101" s="3" t="s">
        <v>34</v>
      </c>
      <c r="B101" t="b">
        <f t="shared" si="1"/>
        <v>1</v>
      </c>
    </row>
    <row r="102" spans="1:2" ht="15.75" hidden="1" thickBot="1" x14ac:dyDescent="0.3">
      <c r="A102" s="4" t="s">
        <v>34</v>
      </c>
      <c r="B102" t="b">
        <f t="shared" si="1"/>
        <v>1</v>
      </c>
    </row>
    <row r="103" spans="1:2" ht="15.75" hidden="1" thickBot="1" x14ac:dyDescent="0.3">
      <c r="A103" s="3" t="s">
        <v>34</v>
      </c>
      <c r="B103" t="b">
        <f t="shared" si="1"/>
        <v>1</v>
      </c>
    </row>
    <row r="104" spans="1:2" ht="15.75" hidden="1" thickBot="1" x14ac:dyDescent="0.3">
      <c r="A104" s="4" t="s">
        <v>34</v>
      </c>
      <c r="B104" t="b">
        <f t="shared" si="1"/>
        <v>1</v>
      </c>
    </row>
    <row r="105" spans="1:2" ht="15.75" hidden="1" thickBot="1" x14ac:dyDescent="0.3">
      <c r="A105" s="3" t="s">
        <v>34</v>
      </c>
      <c r="B105" t="b">
        <f t="shared" si="1"/>
        <v>1</v>
      </c>
    </row>
    <row r="106" spans="1:2" ht="15.75" hidden="1" thickBot="1" x14ac:dyDescent="0.3">
      <c r="A106" s="4" t="s">
        <v>34</v>
      </c>
      <c r="B106" t="b">
        <f t="shared" si="1"/>
        <v>1</v>
      </c>
    </row>
    <row r="107" spans="1:2" ht="15.75" hidden="1" thickBot="1" x14ac:dyDescent="0.3">
      <c r="A107" s="18" t="s">
        <v>34</v>
      </c>
      <c r="B107" t="b">
        <f t="shared" si="1"/>
        <v>1</v>
      </c>
    </row>
    <row r="108" spans="1:2" ht="15.75" thickBot="1" x14ac:dyDescent="0.3">
      <c r="A108" s="19" t="s">
        <v>238</v>
      </c>
      <c r="B108" t="b">
        <f t="shared" si="1"/>
        <v>0</v>
      </c>
    </row>
    <row r="109" spans="1:2" ht="15.75" hidden="1" thickBot="1" x14ac:dyDescent="0.3">
      <c r="A109" s="3" t="s">
        <v>238</v>
      </c>
      <c r="B109" t="b">
        <f t="shared" si="1"/>
        <v>1</v>
      </c>
    </row>
    <row r="110" spans="1:2" ht="15.75" hidden="1" thickBot="1" x14ac:dyDescent="0.3">
      <c r="A110" s="4" t="s">
        <v>238</v>
      </c>
      <c r="B110" t="b">
        <f t="shared" si="1"/>
        <v>1</v>
      </c>
    </row>
    <row r="111" spans="1:2" ht="15.75" hidden="1" thickBot="1" x14ac:dyDescent="0.3">
      <c r="A111" s="3" t="s">
        <v>238</v>
      </c>
      <c r="B111" t="b">
        <f t="shared" si="1"/>
        <v>1</v>
      </c>
    </row>
    <row r="112" spans="1:2" ht="15.75" hidden="1" thickBot="1" x14ac:dyDescent="0.3">
      <c r="A112" s="4" t="s">
        <v>238</v>
      </c>
      <c r="B112" t="b">
        <f t="shared" si="1"/>
        <v>1</v>
      </c>
    </row>
    <row r="113" spans="1:2" ht="15.75" hidden="1" thickBot="1" x14ac:dyDescent="0.3">
      <c r="A113" s="3" t="s">
        <v>238</v>
      </c>
      <c r="B113" t="b">
        <f t="shared" si="1"/>
        <v>1</v>
      </c>
    </row>
    <row r="114" spans="1:2" ht="15.75" hidden="1" thickBot="1" x14ac:dyDescent="0.3">
      <c r="A114" s="4" t="s">
        <v>238</v>
      </c>
      <c r="B114" t="b">
        <f t="shared" si="1"/>
        <v>1</v>
      </c>
    </row>
    <row r="115" spans="1:2" ht="15.75" hidden="1" thickBot="1" x14ac:dyDescent="0.3">
      <c r="A115" s="3" t="s">
        <v>238</v>
      </c>
      <c r="B115" t="b">
        <f t="shared" si="1"/>
        <v>1</v>
      </c>
    </row>
    <row r="116" spans="1:2" ht="15.75" hidden="1" thickBot="1" x14ac:dyDescent="0.3">
      <c r="A116" s="4" t="s">
        <v>238</v>
      </c>
      <c r="B116" t="b">
        <f t="shared" si="1"/>
        <v>1</v>
      </c>
    </row>
    <row r="117" spans="1:2" ht="15.75" hidden="1" thickBot="1" x14ac:dyDescent="0.3">
      <c r="A117" s="3" t="s">
        <v>238</v>
      </c>
      <c r="B117" t="b">
        <f t="shared" si="1"/>
        <v>1</v>
      </c>
    </row>
    <row r="118" spans="1:2" ht="15.75" hidden="1" thickBot="1" x14ac:dyDescent="0.3">
      <c r="A118" s="4" t="s">
        <v>238</v>
      </c>
      <c r="B118" t="b">
        <f t="shared" si="1"/>
        <v>1</v>
      </c>
    </row>
    <row r="119" spans="1:2" ht="15.75" hidden="1" thickBot="1" x14ac:dyDescent="0.3">
      <c r="A119" s="3" t="s">
        <v>238</v>
      </c>
      <c r="B119" t="b">
        <f t="shared" si="1"/>
        <v>1</v>
      </c>
    </row>
    <row r="120" spans="1:2" ht="15.75" hidden="1" thickBot="1" x14ac:dyDescent="0.3">
      <c r="A120" s="4" t="s">
        <v>238</v>
      </c>
      <c r="B120" t="b">
        <f t="shared" si="1"/>
        <v>1</v>
      </c>
    </row>
    <row r="121" spans="1:2" ht="15.75" hidden="1" thickBot="1" x14ac:dyDescent="0.3">
      <c r="A121" s="3" t="s">
        <v>238</v>
      </c>
      <c r="B121" t="b">
        <f t="shared" si="1"/>
        <v>1</v>
      </c>
    </row>
    <row r="122" spans="1:2" ht="15.75" hidden="1" thickBot="1" x14ac:dyDescent="0.3">
      <c r="A122" s="4" t="s">
        <v>238</v>
      </c>
      <c r="B122" t="b">
        <f t="shared" si="1"/>
        <v>1</v>
      </c>
    </row>
    <row r="123" spans="1:2" ht="15.75" hidden="1" thickBot="1" x14ac:dyDescent="0.3">
      <c r="A123" s="3" t="s">
        <v>238</v>
      </c>
      <c r="B123" t="b">
        <f t="shared" si="1"/>
        <v>1</v>
      </c>
    </row>
    <row r="124" spans="1:2" ht="15.75" hidden="1" thickBot="1" x14ac:dyDescent="0.3">
      <c r="A124" s="4" t="s">
        <v>238</v>
      </c>
      <c r="B124" t="b">
        <f t="shared" si="1"/>
        <v>1</v>
      </c>
    </row>
    <row r="125" spans="1:2" ht="15.75" hidden="1" thickBot="1" x14ac:dyDescent="0.3">
      <c r="A125" s="3" t="s">
        <v>238</v>
      </c>
      <c r="B125" t="b">
        <f t="shared" si="1"/>
        <v>1</v>
      </c>
    </row>
    <row r="126" spans="1:2" ht="15.75" hidden="1" thickBot="1" x14ac:dyDescent="0.3">
      <c r="A126" s="17" t="s">
        <v>238</v>
      </c>
      <c r="B126" t="b">
        <f t="shared" si="1"/>
        <v>1</v>
      </c>
    </row>
    <row r="127" spans="1:2" ht="15.75" thickBot="1" x14ac:dyDescent="0.3">
      <c r="A127" s="16" t="s">
        <v>240</v>
      </c>
      <c r="B127" t="b">
        <f t="shared" si="1"/>
        <v>0</v>
      </c>
    </row>
    <row r="128" spans="1:2" ht="15.75" hidden="1" thickBot="1" x14ac:dyDescent="0.3">
      <c r="A128" s="4" t="s">
        <v>240</v>
      </c>
      <c r="B128" t="b">
        <f t="shared" si="1"/>
        <v>1</v>
      </c>
    </row>
    <row r="129" spans="1:2" ht="15.75" hidden="1" thickBot="1" x14ac:dyDescent="0.3">
      <c r="A129" s="3" t="s">
        <v>240</v>
      </c>
      <c r="B129" t="b">
        <f t="shared" si="1"/>
        <v>1</v>
      </c>
    </row>
    <row r="130" spans="1:2" ht="15.75" hidden="1" thickBot="1" x14ac:dyDescent="0.3">
      <c r="A130" s="4" t="s">
        <v>240</v>
      </c>
      <c r="B130" t="b">
        <f t="shared" si="1"/>
        <v>1</v>
      </c>
    </row>
    <row r="131" spans="1:2" ht="15.75" hidden="1" thickBot="1" x14ac:dyDescent="0.3">
      <c r="A131" s="3" t="s">
        <v>240</v>
      </c>
      <c r="B131" t="b">
        <f t="shared" si="1"/>
        <v>1</v>
      </c>
    </row>
    <row r="132" spans="1:2" ht="15.75" hidden="1" thickBot="1" x14ac:dyDescent="0.3">
      <c r="A132" s="4" t="s">
        <v>240</v>
      </c>
      <c r="B132" t="b">
        <f t="shared" si="1"/>
        <v>1</v>
      </c>
    </row>
    <row r="133" spans="1:2" ht="15.75" hidden="1" thickBot="1" x14ac:dyDescent="0.3">
      <c r="A133" s="3" t="s">
        <v>240</v>
      </c>
      <c r="B133" t="b">
        <f t="shared" ref="B133:B196" si="2">A133=A132</f>
        <v>1</v>
      </c>
    </row>
    <row r="134" spans="1:2" ht="15.75" hidden="1" thickBot="1" x14ac:dyDescent="0.3">
      <c r="A134" s="17" t="s">
        <v>240</v>
      </c>
      <c r="B134" t="b">
        <f t="shared" si="2"/>
        <v>1</v>
      </c>
    </row>
    <row r="135" spans="1:2" ht="15.75" thickBot="1" x14ac:dyDescent="0.3">
      <c r="A135" s="16" t="s">
        <v>241</v>
      </c>
      <c r="B135" t="b">
        <f t="shared" si="2"/>
        <v>0</v>
      </c>
    </row>
    <row r="136" spans="1:2" ht="15.75" hidden="1" thickBot="1" x14ac:dyDescent="0.3">
      <c r="A136" s="4" t="s">
        <v>241</v>
      </c>
      <c r="B136" t="b">
        <f t="shared" si="2"/>
        <v>1</v>
      </c>
    </row>
    <row r="137" spans="1:2" ht="15.75" hidden="1" thickBot="1" x14ac:dyDescent="0.3">
      <c r="A137" s="3" t="s">
        <v>241</v>
      </c>
      <c r="B137" t="b">
        <f t="shared" si="2"/>
        <v>1</v>
      </c>
    </row>
    <row r="138" spans="1:2" ht="15.75" hidden="1" thickBot="1" x14ac:dyDescent="0.3">
      <c r="A138" s="4" t="s">
        <v>241</v>
      </c>
      <c r="B138" t="b">
        <f t="shared" si="2"/>
        <v>1</v>
      </c>
    </row>
    <row r="139" spans="1:2" ht="15.75" hidden="1" thickBot="1" x14ac:dyDescent="0.3">
      <c r="A139" s="3" t="s">
        <v>241</v>
      </c>
      <c r="B139" t="b">
        <f t="shared" si="2"/>
        <v>1</v>
      </c>
    </row>
    <row r="140" spans="1:2" ht="15.75" hidden="1" thickBot="1" x14ac:dyDescent="0.3">
      <c r="A140" s="4" t="s">
        <v>241</v>
      </c>
      <c r="B140" t="b">
        <f t="shared" si="2"/>
        <v>1</v>
      </c>
    </row>
    <row r="141" spans="1:2" ht="15.75" hidden="1" thickBot="1" x14ac:dyDescent="0.3">
      <c r="A141" s="18" t="s">
        <v>241</v>
      </c>
      <c r="B141" t="b">
        <f t="shared" si="2"/>
        <v>1</v>
      </c>
    </row>
    <row r="142" spans="1:2" ht="15.75" thickBot="1" x14ac:dyDescent="0.3">
      <c r="A142" s="19" t="s">
        <v>30</v>
      </c>
      <c r="B142" t="b">
        <f t="shared" si="2"/>
        <v>0</v>
      </c>
    </row>
    <row r="143" spans="1:2" ht="15.75" hidden="1" thickBot="1" x14ac:dyDescent="0.3">
      <c r="A143" s="3" t="s">
        <v>30</v>
      </c>
      <c r="B143" t="b">
        <f t="shared" si="2"/>
        <v>1</v>
      </c>
    </row>
    <row r="144" spans="1:2" ht="15.75" hidden="1" thickBot="1" x14ac:dyDescent="0.3">
      <c r="A144" s="4" t="s">
        <v>30</v>
      </c>
      <c r="B144" t="b">
        <f t="shared" si="2"/>
        <v>1</v>
      </c>
    </row>
    <row r="145" spans="1:2" ht="15.75" hidden="1" thickBot="1" x14ac:dyDescent="0.3">
      <c r="A145" s="3" t="s">
        <v>30</v>
      </c>
      <c r="B145" t="b">
        <f t="shared" si="2"/>
        <v>1</v>
      </c>
    </row>
    <row r="146" spans="1:2" ht="15.75" hidden="1" thickBot="1" x14ac:dyDescent="0.3">
      <c r="A146" s="4" t="s">
        <v>30</v>
      </c>
      <c r="B146" t="b">
        <f t="shared" si="2"/>
        <v>1</v>
      </c>
    </row>
    <row r="147" spans="1:2" ht="15.75" hidden="1" thickBot="1" x14ac:dyDescent="0.3">
      <c r="A147" s="3" t="s">
        <v>30</v>
      </c>
      <c r="B147" t="b">
        <f t="shared" si="2"/>
        <v>1</v>
      </c>
    </row>
    <row r="148" spans="1:2" ht="15.75" hidden="1" thickBot="1" x14ac:dyDescent="0.3">
      <c r="A148" s="4" t="s">
        <v>30</v>
      </c>
      <c r="B148" t="b">
        <f t="shared" si="2"/>
        <v>1</v>
      </c>
    </row>
    <row r="149" spans="1:2" ht="15.75" hidden="1" thickBot="1" x14ac:dyDescent="0.3">
      <c r="A149" s="3" t="s">
        <v>30</v>
      </c>
      <c r="B149" t="b">
        <f t="shared" si="2"/>
        <v>1</v>
      </c>
    </row>
    <row r="150" spans="1:2" ht="15.75" hidden="1" thickBot="1" x14ac:dyDescent="0.3">
      <c r="A150" s="4" t="s">
        <v>30</v>
      </c>
      <c r="B150" t="b">
        <f t="shared" si="2"/>
        <v>1</v>
      </c>
    </row>
    <row r="151" spans="1:2" ht="15.75" hidden="1" thickBot="1" x14ac:dyDescent="0.3">
      <c r="A151" s="3" t="s">
        <v>30</v>
      </c>
      <c r="B151" t="b">
        <f t="shared" si="2"/>
        <v>1</v>
      </c>
    </row>
    <row r="152" spans="1:2" ht="15.75" hidden="1" thickBot="1" x14ac:dyDescent="0.3">
      <c r="A152" s="17" t="s">
        <v>30</v>
      </c>
      <c r="B152" t="b">
        <f t="shared" si="2"/>
        <v>1</v>
      </c>
    </row>
    <row r="153" spans="1:2" ht="15.75" thickBot="1" x14ac:dyDescent="0.3">
      <c r="A153" s="16" t="s">
        <v>243</v>
      </c>
      <c r="B153" t="b">
        <f t="shared" si="2"/>
        <v>0</v>
      </c>
    </row>
    <row r="154" spans="1:2" ht="15.75" hidden="1" thickBot="1" x14ac:dyDescent="0.3">
      <c r="A154" s="4" t="s">
        <v>243</v>
      </c>
      <c r="B154" t="b">
        <f t="shared" si="2"/>
        <v>1</v>
      </c>
    </row>
    <row r="155" spans="1:2" ht="15.75" hidden="1" thickBot="1" x14ac:dyDescent="0.3">
      <c r="A155" s="3" t="s">
        <v>243</v>
      </c>
      <c r="B155" t="b">
        <f t="shared" si="2"/>
        <v>1</v>
      </c>
    </row>
    <row r="156" spans="1:2" ht="15.75" hidden="1" thickBot="1" x14ac:dyDescent="0.3">
      <c r="A156" s="4" t="s">
        <v>243</v>
      </c>
      <c r="B156" t="b">
        <f t="shared" si="2"/>
        <v>1</v>
      </c>
    </row>
    <row r="157" spans="1:2" ht="15.75" hidden="1" thickBot="1" x14ac:dyDescent="0.3">
      <c r="A157" s="3" t="s">
        <v>243</v>
      </c>
      <c r="B157" t="b">
        <f t="shared" si="2"/>
        <v>1</v>
      </c>
    </row>
    <row r="158" spans="1:2" ht="15.75" hidden="1" thickBot="1" x14ac:dyDescent="0.3">
      <c r="A158" s="4" t="s">
        <v>243</v>
      </c>
      <c r="B158" t="b">
        <f t="shared" si="2"/>
        <v>1</v>
      </c>
    </row>
    <row r="159" spans="1:2" ht="15.75" hidden="1" thickBot="1" x14ac:dyDescent="0.3">
      <c r="A159" s="3" t="s">
        <v>243</v>
      </c>
      <c r="B159" t="b">
        <f t="shared" si="2"/>
        <v>1</v>
      </c>
    </row>
    <row r="160" spans="1:2" ht="15.75" hidden="1" thickBot="1" x14ac:dyDescent="0.3">
      <c r="A160" s="4" t="s">
        <v>243</v>
      </c>
      <c r="B160" t="b">
        <f t="shared" si="2"/>
        <v>1</v>
      </c>
    </row>
    <row r="161" spans="1:2" ht="15.75" hidden="1" thickBot="1" x14ac:dyDescent="0.3">
      <c r="A161" s="3" t="s">
        <v>243</v>
      </c>
      <c r="B161" t="b">
        <f t="shared" si="2"/>
        <v>1</v>
      </c>
    </row>
    <row r="162" spans="1:2" ht="15.75" hidden="1" thickBot="1" x14ac:dyDescent="0.3">
      <c r="A162" s="4" t="s">
        <v>243</v>
      </c>
      <c r="B162" t="b">
        <f t="shared" si="2"/>
        <v>1</v>
      </c>
    </row>
    <row r="163" spans="1:2" ht="15.75" hidden="1" thickBot="1" x14ac:dyDescent="0.3">
      <c r="A163" s="3" t="s">
        <v>243</v>
      </c>
      <c r="B163" t="b">
        <f t="shared" si="2"/>
        <v>1</v>
      </c>
    </row>
    <row r="164" spans="1:2" ht="15.75" hidden="1" thickBot="1" x14ac:dyDescent="0.3">
      <c r="A164" s="4" t="s">
        <v>243</v>
      </c>
      <c r="B164" t="b">
        <f t="shared" si="2"/>
        <v>1</v>
      </c>
    </row>
    <row r="165" spans="1:2" ht="15.75" hidden="1" thickBot="1" x14ac:dyDescent="0.3">
      <c r="A165" s="3" t="s">
        <v>243</v>
      </c>
      <c r="B165" t="b">
        <f t="shared" si="2"/>
        <v>1</v>
      </c>
    </row>
    <row r="166" spans="1:2" ht="15.75" hidden="1" thickBot="1" x14ac:dyDescent="0.3">
      <c r="A166" s="17" t="s">
        <v>243</v>
      </c>
      <c r="B166" t="b">
        <f t="shared" si="2"/>
        <v>1</v>
      </c>
    </row>
    <row r="167" spans="1:2" ht="15.75" thickBot="1" x14ac:dyDescent="0.3">
      <c r="A167" s="16" t="s">
        <v>31</v>
      </c>
      <c r="B167" t="b">
        <f t="shared" si="2"/>
        <v>0</v>
      </c>
    </row>
    <row r="168" spans="1:2" ht="15.75" hidden="1" thickBot="1" x14ac:dyDescent="0.3">
      <c r="A168" s="4" t="s">
        <v>31</v>
      </c>
      <c r="B168" t="b">
        <f t="shared" si="2"/>
        <v>1</v>
      </c>
    </row>
    <row r="169" spans="1:2" ht="15.75" hidden="1" thickBot="1" x14ac:dyDescent="0.3">
      <c r="A169" s="3" t="s">
        <v>31</v>
      </c>
      <c r="B169" t="b">
        <f t="shared" si="2"/>
        <v>1</v>
      </c>
    </row>
    <row r="170" spans="1:2" ht="15.75" hidden="1" thickBot="1" x14ac:dyDescent="0.3">
      <c r="A170" s="4" t="s">
        <v>31</v>
      </c>
      <c r="B170" t="b">
        <f t="shared" si="2"/>
        <v>1</v>
      </c>
    </row>
    <row r="171" spans="1:2" ht="15.75" hidden="1" thickBot="1" x14ac:dyDescent="0.3">
      <c r="A171" s="3" t="s">
        <v>31</v>
      </c>
      <c r="B171" t="b">
        <f t="shared" si="2"/>
        <v>1</v>
      </c>
    </row>
    <row r="172" spans="1:2" ht="15.75" hidden="1" thickBot="1" x14ac:dyDescent="0.3">
      <c r="A172" s="4" t="s">
        <v>31</v>
      </c>
      <c r="B172" t="b">
        <f t="shared" si="2"/>
        <v>1</v>
      </c>
    </row>
    <row r="173" spans="1:2" ht="15.75" hidden="1" thickBot="1" x14ac:dyDescent="0.3">
      <c r="A173" s="3" t="s">
        <v>31</v>
      </c>
      <c r="B173" t="b">
        <f t="shared" si="2"/>
        <v>1</v>
      </c>
    </row>
    <row r="174" spans="1:2" ht="15.75" hidden="1" thickBot="1" x14ac:dyDescent="0.3">
      <c r="A174" s="4" t="s">
        <v>31</v>
      </c>
      <c r="B174" t="b">
        <f t="shared" si="2"/>
        <v>1</v>
      </c>
    </row>
    <row r="175" spans="1:2" ht="15.75" hidden="1" thickBot="1" x14ac:dyDescent="0.3">
      <c r="A175" s="3" t="s">
        <v>31</v>
      </c>
      <c r="B175" t="b">
        <f t="shared" si="2"/>
        <v>1</v>
      </c>
    </row>
    <row r="176" spans="1:2" ht="15.75" hidden="1" thickBot="1" x14ac:dyDescent="0.3">
      <c r="A176" s="4" t="s">
        <v>31</v>
      </c>
      <c r="B176" t="b">
        <f t="shared" si="2"/>
        <v>1</v>
      </c>
    </row>
    <row r="177" spans="1:2" ht="15.75" hidden="1" thickBot="1" x14ac:dyDescent="0.3">
      <c r="A177" s="3" t="s">
        <v>31</v>
      </c>
      <c r="B177" t="b">
        <f t="shared" si="2"/>
        <v>1</v>
      </c>
    </row>
    <row r="178" spans="1:2" ht="15.75" hidden="1" thickBot="1" x14ac:dyDescent="0.3">
      <c r="A178" s="4" t="s">
        <v>31</v>
      </c>
      <c r="B178" t="b">
        <f t="shared" si="2"/>
        <v>1</v>
      </c>
    </row>
    <row r="179" spans="1:2" ht="15.75" hidden="1" thickBot="1" x14ac:dyDescent="0.3">
      <c r="A179" s="3" t="s">
        <v>31</v>
      </c>
      <c r="B179" t="b">
        <f t="shared" si="2"/>
        <v>1</v>
      </c>
    </row>
    <row r="180" spans="1:2" ht="15.75" hidden="1" thickBot="1" x14ac:dyDescent="0.3">
      <c r="A180" s="4" t="s">
        <v>31</v>
      </c>
      <c r="B180" t="b">
        <f t="shared" si="2"/>
        <v>1</v>
      </c>
    </row>
    <row r="181" spans="1:2" ht="15.75" hidden="1" thickBot="1" x14ac:dyDescent="0.3">
      <c r="A181" s="3" t="s">
        <v>31</v>
      </c>
      <c r="B181" t="b">
        <f t="shared" si="2"/>
        <v>1</v>
      </c>
    </row>
    <row r="182" spans="1:2" ht="15.75" hidden="1" thickBot="1" x14ac:dyDescent="0.3">
      <c r="A182" s="4" t="s">
        <v>31</v>
      </c>
      <c r="B182" t="b">
        <f t="shared" si="2"/>
        <v>1</v>
      </c>
    </row>
    <row r="183" spans="1:2" ht="15.75" hidden="1" thickBot="1" x14ac:dyDescent="0.3">
      <c r="A183" s="3" t="s">
        <v>31</v>
      </c>
      <c r="B183" t="b">
        <f t="shared" si="2"/>
        <v>1</v>
      </c>
    </row>
    <row r="184" spans="1:2" ht="15.75" hidden="1" thickBot="1" x14ac:dyDescent="0.3">
      <c r="A184" s="4" t="s">
        <v>31</v>
      </c>
      <c r="B184" t="b">
        <f t="shared" si="2"/>
        <v>1</v>
      </c>
    </row>
    <row r="185" spans="1:2" ht="15.75" hidden="1" thickBot="1" x14ac:dyDescent="0.3">
      <c r="A185" s="3" t="s">
        <v>31</v>
      </c>
      <c r="B185" t="b">
        <f t="shared" si="2"/>
        <v>1</v>
      </c>
    </row>
    <row r="186" spans="1:2" ht="15.75" hidden="1" thickBot="1" x14ac:dyDescent="0.3">
      <c r="A186" s="4" t="s">
        <v>31</v>
      </c>
      <c r="B186" t="b">
        <f t="shared" si="2"/>
        <v>1</v>
      </c>
    </row>
    <row r="187" spans="1:2" ht="15.75" hidden="1" thickBot="1" x14ac:dyDescent="0.3">
      <c r="A187" s="3" t="s">
        <v>31</v>
      </c>
      <c r="B187" t="b">
        <f t="shared" si="2"/>
        <v>1</v>
      </c>
    </row>
    <row r="188" spans="1:2" ht="15.75" hidden="1" thickBot="1" x14ac:dyDescent="0.3">
      <c r="A188" s="4" t="s">
        <v>31</v>
      </c>
      <c r="B188" t="b">
        <f t="shared" si="2"/>
        <v>1</v>
      </c>
    </row>
    <row r="189" spans="1:2" ht="15.75" hidden="1" thickBot="1" x14ac:dyDescent="0.3">
      <c r="A189" s="3" t="s">
        <v>31</v>
      </c>
      <c r="B189" t="b">
        <f t="shared" si="2"/>
        <v>1</v>
      </c>
    </row>
    <row r="190" spans="1:2" ht="15.75" hidden="1" thickBot="1" x14ac:dyDescent="0.3">
      <c r="A190" s="17" t="s">
        <v>31</v>
      </c>
      <c r="B190" t="b">
        <f t="shared" si="2"/>
        <v>1</v>
      </c>
    </row>
    <row r="191" spans="1:2" x14ac:dyDescent="0.25">
      <c r="A191" s="16" t="s">
        <v>244</v>
      </c>
      <c r="B191" t="b">
        <f t="shared" si="2"/>
        <v>0</v>
      </c>
    </row>
    <row r="192" spans="1:2" hidden="1" x14ac:dyDescent="0.25">
      <c r="A192" s="4" t="s">
        <v>244</v>
      </c>
      <c r="B192" t="b">
        <f t="shared" si="2"/>
        <v>1</v>
      </c>
    </row>
    <row r="193" spans="1:2" hidden="1" x14ac:dyDescent="0.25">
      <c r="A193" s="3" t="s">
        <v>244</v>
      </c>
      <c r="B193" t="b">
        <f t="shared" si="2"/>
        <v>1</v>
      </c>
    </row>
    <row r="194" spans="1:2" hidden="1" x14ac:dyDescent="0.25">
      <c r="A194" s="4" t="s">
        <v>244</v>
      </c>
      <c r="B194" t="b">
        <f t="shared" si="2"/>
        <v>1</v>
      </c>
    </row>
    <row r="195" spans="1:2" hidden="1" x14ac:dyDescent="0.25">
      <c r="A195" s="3" t="s">
        <v>244</v>
      </c>
      <c r="B195" t="b">
        <f t="shared" si="2"/>
        <v>1</v>
      </c>
    </row>
    <row r="196" spans="1:2" hidden="1" x14ac:dyDescent="0.25">
      <c r="A196" s="4" t="s">
        <v>244</v>
      </c>
      <c r="B196" t="b">
        <f t="shared" si="2"/>
        <v>1</v>
      </c>
    </row>
    <row r="197" spans="1:2" hidden="1" x14ac:dyDescent="0.25">
      <c r="A197" s="3" t="s">
        <v>244</v>
      </c>
      <c r="B197" t="b">
        <f t="shared" ref="B197:B209" si="3">A197=A196</f>
        <v>1</v>
      </c>
    </row>
    <row r="198" spans="1:2" hidden="1" x14ac:dyDescent="0.25">
      <c r="A198" s="4" t="s">
        <v>244</v>
      </c>
      <c r="B198" t="b">
        <f t="shared" si="3"/>
        <v>1</v>
      </c>
    </row>
    <row r="199" spans="1:2" hidden="1" x14ac:dyDescent="0.25">
      <c r="A199" s="3" t="s">
        <v>244</v>
      </c>
      <c r="B199" t="b">
        <f t="shared" si="3"/>
        <v>1</v>
      </c>
    </row>
    <row r="200" spans="1:2" hidden="1" x14ac:dyDescent="0.25">
      <c r="A200" s="4" t="s">
        <v>244</v>
      </c>
      <c r="B200" t="b">
        <f t="shared" si="3"/>
        <v>1</v>
      </c>
    </row>
    <row r="201" spans="1:2" hidden="1" x14ac:dyDescent="0.25">
      <c r="A201" s="3" t="s">
        <v>244</v>
      </c>
      <c r="B201" t="b">
        <f t="shared" si="3"/>
        <v>1</v>
      </c>
    </row>
    <row r="202" spans="1:2" hidden="1" x14ac:dyDescent="0.25">
      <c r="A202" s="4" t="s">
        <v>244</v>
      </c>
      <c r="B202" t="b">
        <f t="shared" si="3"/>
        <v>1</v>
      </c>
    </row>
    <row r="203" spans="1:2" hidden="1" x14ac:dyDescent="0.25">
      <c r="A203" s="3" t="s">
        <v>244</v>
      </c>
      <c r="B203" t="b">
        <f t="shared" si="3"/>
        <v>1</v>
      </c>
    </row>
    <row r="204" spans="1:2" hidden="1" x14ac:dyDescent="0.25">
      <c r="A204" s="4" t="s">
        <v>244</v>
      </c>
      <c r="B204" t="b">
        <f t="shared" si="3"/>
        <v>1</v>
      </c>
    </row>
    <row r="205" spans="1:2" hidden="1" x14ac:dyDescent="0.25">
      <c r="A205" s="3" t="s">
        <v>244</v>
      </c>
      <c r="B205" t="b">
        <f t="shared" si="3"/>
        <v>1</v>
      </c>
    </row>
    <row r="206" spans="1:2" hidden="1" x14ac:dyDescent="0.25">
      <c r="A206" s="4" t="s">
        <v>244</v>
      </c>
      <c r="B206" t="b">
        <f t="shared" si="3"/>
        <v>1</v>
      </c>
    </row>
    <row r="207" spans="1:2" hidden="1" x14ac:dyDescent="0.25">
      <c r="A207" s="3" t="s">
        <v>244</v>
      </c>
      <c r="B207" t="b">
        <f t="shared" si="3"/>
        <v>1</v>
      </c>
    </row>
    <row r="208" spans="1:2" hidden="1" x14ac:dyDescent="0.25">
      <c r="A208" s="4" t="s">
        <v>244</v>
      </c>
      <c r="B208" t="b">
        <f t="shared" si="3"/>
        <v>1</v>
      </c>
    </row>
    <row r="209" spans="1:2" ht="15.75" hidden="1" thickBot="1" x14ac:dyDescent="0.3">
      <c r="A209" s="18" t="s">
        <v>244</v>
      </c>
      <c r="B209" t="b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9"/>
  <sheetViews>
    <sheetView workbookViewId="0">
      <selection activeCell="F22" sqref="B1:F169"/>
    </sheetView>
  </sheetViews>
  <sheetFormatPr defaultRowHeight="15" x14ac:dyDescent="0.25"/>
  <cols>
    <col min="1" max="1" width="3" customWidth="1"/>
    <col min="2" max="3" width="22.28515625" bestFit="1" customWidth="1"/>
    <col min="5" max="5" width="11.42578125" hidden="1" customWidth="1"/>
  </cols>
  <sheetData>
    <row r="1" spans="2:11" ht="30.75" thickBot="1" x14ac:dyDescent="0.3">
      <c r="B1" s="6" t="s">
        <v>257</v>
      </c>
      <c r="C1" s="6" t="s">
        <v>256</v>
      </c>
      <c r="D1" s="6" t="s">
        <v>258</v>
      </c>
      <c r="E1" t="s">
        <v>255</v>
      </c>
      <c r="F1" s="6" t="s">
        <v>222</v>
      </c>
    </row>
    <row r="2" spans="2:11" ht="15.75" x14ac:dyDescent="0.25">
      <c r="B2" s="20" t="s">
        <v>228</v>
      </c>
      <c r="C2" s="9" t="s">
        <v>228</v>
      </c>
      <c r="D2" s="9">
        <v>18</v>
      </c>
      <c r="E2" s="9">
        <v>9</v>
      </c>
      <c r="F2" s="10">
        <f>E2/D2</f>
        <v>0.5</v>
      </c>
      <c r="H2" t="s">
        <v>228</v>
      </c>
      <c r="I2" t="s">
        <v>228</v>
      </c>
      <c r="J2">
        <v>18</v>
      </c>
      <c r="K2">
        <v>9</v>
      </c>
    </row>
    <row r="3" spans="2:11" x14ac:dyDescent="0.25">
      <c r="B3" s="11" t="str">
        <f>"Total Games: " &amp; SUM(D2:D14)</f>
        <v>Total Games: 275</v>
      </c>
      <c r="C3" s="7" t="s">
        <v>231</v>
      </c>
      <c r="D3" s="7">
        <v>5</v>
      </c>
      <c r="E3" s="7">
        <v>4</v>
      </c>
      <c r="F3" s="12">
        <f t="shared" ref="F3:F67" si="0">E3/D3</f>
        <v>0.8</v>
      </c>
      <c r="H3" t="s">
        <v>228</v>
      </c>
      <c r="I3" t="s">
        <v>231</v>
      </c>
      <c r="J3">
        <v>5</v>
      </c>
      <c r="K3">
        <v>4</v>
      </c>
    </row>
    <row r="4" spans="2:11" x14ac:dyDescent="0.25">
      <c r="B4" s="11" t="str">
        <f>"Total Wins: " &amp; SUM(E2:E14)</f>
        <v>Total Wins: 135</v>
      </c>
      <c r="C4" s="7" t="s">
        <v>233</v>
      </c>
      <c r="D4" s="7">
        <v>23</v>
      </c>
      <c r="E4" s="7">
        <v>8</v>
      </c>
      <c r="F4" s="12">
        <f t="shared" si="0"/>
        <v>0.34782608695652173</v>
      </c>
      <c r="H4" t="s">
        <v>228</v>
      </c>
      <c r="I4" t="s">
        <v>233</v>
      </c>
      <c r="J4">
        <v>23</v>
      </c>
      <c r="K4">
        <v>8</v>
      </c>
    </row>
    <row r="5" spans="2:11" x14ac:dyDescent="0.25">
      <c r="B5" s="11" t="str">
        <f>"Win Rate: " &amp; ROUND(SUM(E2:E14)/SUM(D2:D14),2) * 100 &amp; "%"</f>
        <v>Win Rate: 49%</v>
      </c>
      <c r="C5" s="7" t="s">
        <v>38</v>
      </c>
      <c r="D5" s="7">
        <v>35</v>
      </c>
      <c r="E5" s="7">
        <v>15</v>
      </c>
      <c r="F5" s="12">
        <f t="shared" si="0"/>
        <v>0.42857142857142855</v>
      </c>
      <c r="H5" t="s">
        <v>228</v>
      </c>
      <c r="I5" t="s">
        <v>38</v>
      </c>
      <c r="J5">
        <v>35</v>
      </c>
      <c r="K5">
        <v>15</v>
      </c>
    </row>
    <row r="6" spans="2:11" x14ac:dyDescent="0.25">
      <c r="B6" s="11"/>
      <c r="C6" s="7" t="s">
        <v>235</v>
      </c>
      <c r="D6" s="7">
        <v>27</v>
      </c>
      <c r="E6" s="7">
        <v>14</v>
      </c>
      <c r="F6" s="12">
        <f t="shared" si="0"/>
        <v>0.51851851851851849</v>
      </c>
      <c r="H6" t="s">
        <v>228</v>
      </c>
      <c r="I6" t="s">
        <v>235</v>
      </c>
      <c r="J6">
        <v>27</v>
      </c>
      <c r="K6">
        <v>14</v>
      </c>
    </row>
    <row r="7" spans="2:11" x14ac:dyDescent="0.25">
      <c r="B7" s="11"/>
      <c r="C7" s="7" t="s">
        <v>34</v>
      </c>
      <c r="D7" s="7">
        <v>21</v>
      </c>
      <c r="E7" s="7">
        <v>13</v>
      </c>
      <c r="F7" s="12">
        <f t="shared" si="0"/>
        <v>0.61904761904761907</v>
      </c>
      <c r="H7" t="s">
        <v>228</v>
      </c>
      <c r="I7" t="s">
        <v>34</v>
      </c>
      <c r="J7">
        <v>21</v>
      </c>
      <c r="K7">
        <v>13</v>
      </c>
    </row>
    <row r="8" spans="2:11" x14ac:dyDescent="0.25">
      <c r="B8" s="11"/>
      <c r="C8" s="7" t="s">
        <v>238</v>
      </c>
      <c r="D8" s="7">
        <v>24</v>
      </c>
      <c r="E8" s="7">
        <v>12</v>
      </c>
      <c r="F8" s="12">
        <f t="shared" si="0"/>
        <v>0.5</v>
      </c>
      <c r="H8" t="s">
        <v>228</v>
      </c>
      <c r="I8" t="s">
        <v>238</v>
      </c>
      <c r="J8">
        <v>24</v>
      </c>
      <c r="K8">
        <v>12</v>
      </c>
    </row>
    <row r="9" spans="2:11" x14ac:dyDescent="0.25">
      <c r="B9" s="11"/>
      <c r="C9" s="7" t="s">
        <v>240</v>
      </c>
      <c r="D9" s="7">
        <v>7</v>
      </c>
      <c r="E9" s="7">
        <v>4</v>
      </c>
      <c r="F9" s="12">
        <f t="shared" si="0"/>
        <v>0.5714285714285714</v>
      </c>
      <c r="H9" t="s">
        <v>228</v>
      </c>
      <c r="I9" t="s">
        <v>240</v>
      </c>
      <c r="J9">
        <v>7</v>
      </c>
      <c r="K9">
        <v>4</v>
      </c>
    </row>
    <row r="10" spans="2:11" x14ac:dyDescent="0.25">
      <c r="B10" s="11"/>
      <c r="C10" s="7" t="s">
        <v>241</v>
      </c>
      <c r="D10" s="7">
        <v>17</v>
      </c>
      <c r="E10" s="7">
        <v>7</v>
      </c>
      <c r="F10" s="12">
        <f t="shared" si="0"/>
        <v>0.41176470588235292</v>
      </c>
      <c r="H10" t="s">
        <v>228</v>
      </c>
      <c r="I10" t="s">
        <v>241</v>
      </c>
      <c r="J10">
        <v>17</v>
      </c>
      <c r="K10">
        <v>7</v>
      </c>
    </row>
    <row r="11" spans="2:11" x14ac:dyDescent="0.25">
      <c r="B11" s="11"/>
      <c r="C11" s="7" t="s">
        <v>30</v>
      </c>
      <c r="D11" s="7">
        <v>22</v>
      </c>
      <c r="E11" s="7">
        <v>10</v>
      </c>
      <c r="F11" s="12">
        <f t="shared" si="0"/>
        <v>0.45454545454545453</v>
      </c>
      <c r="H11" t="s">
        <v>228</v>
      </c>
      <c r="I11" t="s">
        <v>30</v>
      </c>
      <c r="J11">
        <v>22</v>
      </c>
      <c r="K11">
        <v>10</v>
      </c>
    </row>
    <row r="12" spans="2:11" x14ac:dyDescent="0.25">
      <c r="B12" s="11"/>
      <c r="C12" s="7" t="s">
        <v>243</v>
      </c>
      <c r="D12" s="7">
        <v>17</v>
      </c>
      <c r="E12" s="7">
        <v>8</v>
      </c>
      <c r="F12" s="12">
        <f t="shared" si="0"/>
        <v>0.47058823529411764</v>
      </c>
      <c r="H12" t="s">
        <v>228</v>
      </c>
      <c r="I12" t="s">
        <v>243</v>
      </c>
      <c r="J12">
        <v>17</v>
      </c>
      <c r="K12">
        <v>8</v>
      </c>
    </row>
    <row r="13" spans="2:11" x14ac:dyDescent="0.25">
      <c r="B13" s="11"/>
      <c r="C13" s="7" t="s">
        <v>31</v>
      </c>
      <c r="D13" s="7">
        <v>29</v>
      </c>
      <c r="E13" s="7">
        <v>14</v>
      </c>
      <c r="F13" s="12">
        <f t="shared" si="0"/>
        <v>0.48275862068965519</v>
      </c>
      <c r="H13" t="s">
        <v>228</v>
      </c>
      <c r="I13" t="s">
        <v>31</v>
      </c>
      <c r="J13">
        <v>29</v>
      </c>
      <c r="K13">
        <v>14</v>
      </c>
    </row>
    <row r="14" spans="2:11" ht="15.75" thickBot="1" x14ac:dyDescent="0.3">
      <c r="B14" s="13"/>
      <c r="C14" s="14" t="s">
        <v>244</v>
      </c>
      <c r="D14" s="14">
        <v>30</v>
      </c>
      <c r="E14" s="14">
        <v>17</v>
      </c>
      <c r="F14" s="15">
        <f t="shared" si="0"/>
        <v>0.56666666666666665</v>
      </c>
      <c r="H14" t="s">
        <v>228</v>
      </c>
      <c r="I14" t="s">
        <v>244</v>
      </c>
      <c r="J14">
        <v>30</v>
      </c>
      <c r="K14">
        <v>17</v>
      </c>
    </row>
    <row r="15" spans="2:11" ht="15.75" x14ac:dyDescent="0.25">
      <c r="B15" s="20" t="s">
        <v>231</v>
      </c>
      <c r="C15" s="9" t="s">
        <v>228</v>
      </c>
      <c r="D15" s="9">
        <v>5</v>
      </c>
      <c r="E15" s="9">
        <v>1</v>
      </c>
      <c r="F15" s="10">
        <f t="shared" si="0"/>
        <v>0.2</v>
      </c>
      <c r="H15" t="s">
        <v>231</v>
      </c>
      <c r="I15" t="s">
        <v>228</v>
      </c>
      <c r="J15">
        <v>5</v>
      </c>
      <c r="K15">
        <v>1</v>
      </c>
    </row>
    <row r="16" spans="2:11" x14ac:dyDescent="0.25">
      <c r="B16" s="11" t="str">
        <f>"Total Games: " &amp; SUM(D15:D26)</f>
        <v>Total Games: 90</v>
      </c>
      <c r="C16" s="7" t="s">
        <v>233</v>
      </c>
      <c r="D16" s="7">
        <v>8</v>
      </c>
      <c r="E16" s="7">
        <v>3</v>
      </c>
      <c r="F16" s="12">
        <f t="shared" si="0"/>
        <v>0.375</v>
      </c>
      <c r="H16" t="s">
        <v>231</v>
      </c>
      <c r="I16" t="s">
        <v>233</v>
      </c>
      <c r="J16">
        <v>8</v>
      </c>
      <c r="K16">
        <v>3</v>
      </c>
    </row>
    <row r="17" spans="2:11" x14ac:dyDescent="0.25">
      <c r="B17" s="11" t="str">
        <f>"Total Wins: " &amp; SUM(E15:E26)</f>
        <v>Total Wins: 38</v>
      </c>
      <c r="C17" s="7" t="s">
        <v>38</v>
      </c>
      <c r="D17" s="7">
        <v>13</v>
      </c>
      <c r="E17" s="7">
        <v>9</v>
      </c>
      <c r="F17" s="12">
        <f t="shared" si="0"/>
        <v>0.69230769230769229</v>
      </c>
      <c r="H17" t="s">
        <v>231</v>
      </c>
      <c r="I17" t="s">
        <v>38</v>
      </c>
      <c r="J17">
        <v>13</v>
      </c>
      <c r="K17">
        <v>9</v>
      </c>
    </row>
    <row r="18" spans="2:11" x14ac:dyDescent="0.25">
      <c r="B18" s="11" t="str">
        <f>"Win Rate: " &amp; ROUND(SUM(E15:E26)/SUM(D15:D26),2) * 100 &amp; "%"</f>
        <v>Win Rate: 42%</v>
      </c>
      <c r="C18" s="7" t="s">
        <v>235</v>
      </c>
      <c r="D18" s="7">
        <v>4</v>
      </c>
      <c r="E18" s="7">
        <v>1</v>
      </c>
      <c r="F18" s="12">
        <f t="shared" si="0"/>
        <v>0.25</v>
      </c>
      <c r="H18" t="s">
        <v>231</v>
      </c>
      <c r="I18" t="s">
        <v>235</v>
      </c>
      <c r="J18">
        <v>4</v>
      </c>
      <c r="K18">
        <v>1</v>
      </c>
    </row>
    <row r="19" spans="2:11" x14ac:dyDescent="0.25">
      <c r="B19" s="11"/>
      <c r="C19" s="7" t="s">
        <v>34</v>
      </c>
      <c r="D19" s="7">
        <v>13</v>
      </c>
      <c r="E19" s="7">
        <v>5</v>
      </c>
      <c r="F19" s="12">
        <f t="shared" si="0"/>
        <v>0.38461538461538464</v>
      </c>
      <c r="H19" t="s">
        <v>231</v>
      </c>
      <c r="I19" t="s">
        <v>34</v>
      </c>
      <c r="J19">
        <v>13</v>
      </c>
      <c r="K19">
        <v>5</v>
      </c>
    </row>
    <row r="20" spans="2:11" x14ac:dyDescent="0.25">
      <c r="B20" s="11"/>
      <c r="C20" s="7" t="s">
        <v>238</v>
      </c>
      <c r="D20" s="7">
        <v>9</v>
      </c>
      <c r="E20" s="7">
        <v>4</v>
      </c>
      <c r="F20" s="12">
        <f t="shared" si="0"/>
        <v>0.44444444444444442</v>
      </c>
      <c r="H20" t="s">
        <v>231</v>
      </c>
      <c r="I20" t="s">
        <v>238</v>
      </c>
      <c r="J20">
        <v>9</v>
      </c>
      <c r="K20">
        <v>4</v>
      </c>
    </row>
    <row r="21" spans="2:11" x14ac:dyDescent="0.25">
      <c r="B21" s="11"/>
      <c r="C21" s="7" t="s">
        <v>240</v>
      </c>
      <c r="D21" s="7">
        <v>3</v>
      </c>
      <c r="E21" s="7">
        <v>1</v>
      </c>
      <c r="F21" s="12">
        <f t="shared" si="0"/>
        <v>0.33333333333333331</v>
      </c>
      <c r="H21" t="s">
        <v>231</v>
      </c>
      <c r="I21" t="s">
        <v>240</v>
      </c>
      <c r="J21">
        <v>3</v>
      </c>
      <c r="K21">
        <v>1</v>
      </c>
    </row>
    <row r="22" spans="2:11" x14ac:dyDescent="0.25">
      <c r="B22" s="11"/>
      <c r="C22" s="7" t="s">
        <v>241</v>
      </c>
      <c r="D22" s="7">
        <v>4</v>
      </c>
      <c r="E22" s="7"/>
      <c r="F22" s="12">
        <f>E22/D22</f>
        <v>0</v>
      </c>
    </row>
    <row r="23" spans="2:11" x14ac:dyDescent="0.25">
      <c r="B23" s="11"/>
      <c r="C23" s="7" t="s">
        <v>30</v>
      </c>
      <c r="D23" s="7">
        <v>10</v>
      </c>
      <c r="E23" s="7">
        <v>8</v>
      </c>
      <c r="F23" s="12">
        <f t="shared" si="0"/>
        <v>0.8</v>
      </c>
      <c r="H23" t="s">
        <v>231</v>
      </c>
      <c r="I23" t="s">
        <v>30</v>
      </c>
      <c r="J23">
        <v>10</v>
      </c>
      <c r="K23">
        <v>8</v>
      </c>
    </row>
    <row r="24" spans="2:11" x14ac:dyDescent="0.25">
      <c r="B24" s="11"/>
      <c r="C24" s="7" t="s">
        <v>243</v>
      </c>
      <c r="D24" s="7">
        <v>4</v>
      </c>
      <c r="E24" s="7">
        <v>1</v>
      </c>
      <c r="F24" s="12">
        <f t="shared" si="0"/>
        <v>0.25</v>
      </c>
      <c r="H24" t="s">
        <v>231</v>
      </c>
      <c r="I24" t="s">
        <v>243</v>
      </c>
      <c r="J24">
        <v>4</v>
      </c>
      <c r="K24">
        <v>1</v>
      </c>
    </row>
    <row r="25" spans="2:11" x14ac:dyDescent="0.25">
      <c r="B25" s="11"/>
      <c r="C25" s="7" t="s">
        <v>31</v>
      </c>
      <c r="D25" s="7">
        <v>10</v>
      </c>
      <c r="E25" s="7">
        <v>3</v>
      </c>
      <c r="F25" s="12">
        <f t="shared" si="0"/>
        <v>0.3</v>
      </c>
      <c r="H25" t="s">
        <v>231</v>
      </c>
      <c r="I25" t="s">
        <v>31</v>
      </c>
      <c r="J25">
        <v>10</v>
      </c>
      <c r="K25">
        <v>3</v>
      </c>
    </row>
    <row r="26" spans="2:11" ht="15.75" thickBot="1" x14ac:dyDescent="0.3">
      <c r="B26" s="11"/>
      <c r="C26" s="14" t="s">
        <v>244</v>
      </c>
      <c r="D26" s="14">
        <v>7</v>
      </c>
      <c r="E26" s="14">
        <v>2</v>
      </c>
      <c r="F26" s="15">
        <f t="shared" si="0"/>
        <v>0.2857142857142857</v>
      </c>
      <c r="H26" t="s">
        <v>231</v>
      </c>
      <c r="I26" t="s">
        <v>244</v>
      </c>
      <c r="J26">
        <v>7</v>
      </c>
      <c r="K26">
        <v>2</v>
      </c>
    </row>
    <row r="27" spans="2:11" ht="15.75" x14ac:dyDescent="0.25">
      <c r="B27" s="20" t="s">
        <v>233</v>
      </c>
      <c r="C27" s="9" t="s">
        <v>228</v>
      </c>
      <c r="D27" s="9">
        <v>23</v>
      </c>
      <c r="E27" s="9">
        <v>15</v>
      </c>
      <c r="F27" s="10">
        <f t="shared" si="0"/>
        <v>0.65217391304347827</v>
      </c>
      <c r="H27" t="s">
        <v>233</v>
      </c>
      <c r="I27" t="s">
        <v>228</v>
      </c>
      <c r="J27">
        <v>23</v>
      </c>
      <c r="K27">
        <v>15</v>
      </c>
    </row>
    <row r="28" spans="2:11" x14ac:dyDescent="0.25">
      <c r="B28" s="11" t="str">
        <f>"Total Games: " &amp; SUM(D27:D39)</f>
        <v>Total Games: 358</v>
      </c>
      <c r="C28" s="7" t="s">
        <v>231</v>
      </c>
      <c r="D28" s="7">
        <v>8</v>
      </c>
      <c r="E28" s="7">
        <v>5</v>
      </c>
      <c r="F28" s="12">
        <f t="shared" si="0"/>
        <v>0.625</v>
      </c>
      <c r="H28" t="s">
        <v>233</v>
      </c>
      <c r="I28" t="s">
        <v>231</v>
      </c>
      <c r="J28">
        <v>8</v>
      </c>
      <c r="K28">
        <v>5</v>
      </c>
    </row>
    <row r="29" spans="2:11" x14ac:dyDescent="0.25">
      <c r="B29" s="11" t="str">
        <f>"Total Wins: " &amp; SUM(E27:E39)</f>
        <v>Total Wins: 213</v>
      </c>
      <c r="C29" s="7" t="s">
        <v>233</v>
      </c>
      <c r="D29" s="7">
        <v>40</v>
      </c>
      <c r="E29" s="7">
        <v>20</v>
      </c>
      <c r="F29" s="12">
        <f t="shared" si="0"/>
        <v>0.5</v>
      </c>
      <c r="H29" t="s">
        <v>233</v>
      </c>
      <c r="I29" t="s">
        <v>233</v>
      </c>
      <c r="J29">
        <v>40</v>
      </c>
      <c r="K29">
        <v>20</v>
      </c>
    </row>
    <row r="30" spans="2:11" x14ac:dyDescent="0.25">
      <c r="B30" s="11" t="str">
        <f>"Win Rate: " &amp; ROUND(SUM(E27:E39)/SUM(D27:D39),2) * 100 &amp; "%"</f>
        <v>Win Rate: 59%</v>
      </c>
      <c r="C30" s="7" t="s">
        <v>38</v>
      </c>
      <c r="D30" s="7">
        <v>40</v>
      </c>
      <c r="E30" s="7">
        <v>22</v>
      </c>
      <c r="F30" s="12">
        <f t="shared" si="0"/>
        <v>0.55000000000000004</v>
      </c>
      <c r="H30" t="s">
        <v>233</v>
      </c>
      <c r="I30" t="s">
        <v>38</v>
      </c>
      <c r="J30">
        <v>40</v>
      </c>
      <c r="K30">
        <v>22</v>
      </c>
    </row>
    <row r="31" spans="2:11" x14ac:dyDescent="0.25">
      <c r="B31" s="11"/>
      <c r="C31" s="7" t="s">
        <v>235</v>
      </c>
      <c r="D31" s="7">
        <v>26</v>
      </c>
      <c r="E31" s="7">
        <v>14</v>
      </c>
      <c r="F31" s="12">
        <f t="shared" si="0"/>
        <v>0.53846153846153844</v>
      </c>
      <c r="H31" t="s">
        <v>233</v>
      </c>
      <c r="I31" t="s">
        <v>235</v>
      </c>
      <c r="J31">
        <v>26</v>
      </c>
      <c r="K31">
        <v>14</v>
      </c>
    </row>
    <row r="32" spans="2:11" x14ac:dyDescent="0.25">
      <c r="B32" s="11"/>
      <c r="C32" s="7" t="s">
        <v>34</v>
      </c>
      <c r="D32" s="7">
        <v>26</v>
      </c>
      <c r="E32" s="7">
        <v>22</v>
      </c>
      <c r="F32" s="12">
        <f t="shared" si="0"/>
        <v>0.84615384615384615</v>
      </c>
      <c r="H32" t="s">
        <v>233</v>
      </c>
      <c r="I32" t="s">
        <v>34</v>
      </c>
      <c r="J32">
        <v>26</v>
      </c>
      <c r="K32">
        <v>22</v>
      </c>
    </row>
    <row r="33" spans="2:11" x14ac:dyDescent="0.25">
      <c r="B33" s="11"/>
      <c r="C33" s="7" t="s">
        <v>238</v>
      </c>
      <c r="D33" s="7">
        <v>35</v>
      </c>
      <c r="E33" s="7">
        <v>19</v>
      </c>
      <c r="F33" s="12">
        <f t="shared" si="0"/>
        <v>0.54285714285714282</v>
      </c>
      <c r="H33" t="s">
        <v>233</v>
      </c>
      <c r="I33" t="s">
        <v>238</v>
      </c>
      <c r="J33">
        <v>35</v>
      </c>
      <c r="K33">
        <v>19</v>
      </c>
    </row>
    <row r="34" spans="2:11" x14ac:dyDescent="0.25">
      <c r="B34" s="11"/>
      <c r="C34" s="7" t="s">
        <v>240</v>
      </c>
      <c r="D34" s="7">
        <v>15</v>
      </c>
      <c r="E34" s="7">
        <v>7</v>
      </c>
      <c r="F34" s="12">
        <f t="shared" si="0"/>
        <v>0.46666666666666667</v>
      </c>
      <c r="H34" t="s">
        <v>233</v>
      </c>
      <c r="I34" t="s">
        <v>240</v>
      </c>
      <c r="J34">
        <v>15</v>
      </c>
      <c r="K34">
        <v>7</v>
      </c>
    </row>
    <row r="35" spans="2:11" x14ac:dyDescent="0.25">
      <c r="B35" s="11"/>
      <c r="C35" s="7" t="s">
        <v>241</v>
      </c>
      <c r="D35" s="7">
        <v>21</v>
      </c>
      <c r="E35" s="7">
        <v>11</v>
      </c>
      <c r="F35" s="12">
        <f t="shared" si="0"/>
        <v>0.52380952380952384</v>
      </c>
      <c r="H35" t="s">
        <v>233</v>
      </c>
      <c r="I35" t="s">
        <v>241</v>
      </c>
      <c r="J35">
        <v>21</v>
      </c>
      <c r="K35">
        <v>11</v>
      </c>
    </row>
    <row r="36" spans="2:11" x14ac:dyDescent="0.25">
      <c r="B36" s="11"/>
      <c r="C36" s="7" t="s">
        <v>30</v>
      </c>
      <c r="D36" s="7">
        <v>17</v>
      </c>
      <c r="E36" s="7">
        <v>13</v>
      </c>
      <c r="F36" s="12">
        <f t="shared" si="0"/>
        <v>0.76470588235294112</v>
      </c>
      <c r="H36" t="s">
        <v>233</v>
      </c>
      <c r="I36" t="s">
        <v>30</v>
      </c>
      <c r="J36">
        <v>17</v>
      </c>
      <c r="K36">
        <v>13</v>
      </c>
    </row>
    <row r="37" spans="2:11" x14ac:dyDescent="0.25">
      <c r="B37" s="11"/>
      <c r="C37" s="7" t="s">
        <v>243</v>
      </c>
      <c r="D37" s="7">
        <v>23</v>
      </c>
      <c r="E37" s="7">
        <v>14</v>
      </c>
      <c r="F37" s="12">
        <f t="shared" si="0"/>
        <v>0.60869565217391308</v>
      </c>
      <c r="H37" t="s">
        <v>233</v>
      </c>
      <c r="I37" t="s">
        <v>243</v>
      </c>
      <c r="J37">
        <v>23</v>
      </c>
      <c r="K37">
        <v>14</v>
      </c>
    </row>
    <row r="38" spans="2:11" x14ac:dyDescent="0.25">
      <c r="B38" s="11"/>
      <c r="C38" s="7" t="s">
        <v>31</v>
      </c>
      <c r="D38" s="7">
        <v>38</v>
      </c>
      <c r="E38" s="7">
        <v>25</v>
      </c>
      <c r="F38" s="12">
        <f t="shared" si="0"/>
        <v>0.65789473684210531</v>
      </c>
      <c r="H38" t="s">
        <v>233</v>
      </c>
      <c r="I38" t="s">
        <v>31</v>
      </c>
      <c r="J38">
        <v>38</v>
      </c>
      <c r="K38">
        <v>25</v>
      </c>
    </row>
    <row r="39" spans="2:11" ht="15.75" thickBot="1" x14ac:dyDescent="0.3">
      <c r="B39" s="11"/>
      <c r="C39" s="14" t="s">
        <v>244</v>
      </c>
      <c r="D39" s="14">
        <v>46</v>
      </c>
      <c r="E39" s="14">
        <v>26</v>
      </c>
      <c r="F39" s="15">
        <f t="shared" si="0"/>
        <v>0.56521739130434778</v>
      </c>
      <c r="H39" t="s">
        <v>233</v>
      </c>
      <c r="I39" t="s">
        <v>244</v>
      </c>
      <c r="J39">
        <v>46</v>
      </c>
      <c r="K39">
        <v>26</v>
      </c>
    </row>
    <row r="40" spans="2:11" ht="15.75" x14ac:dyDescent="0.25">
      <c r="B40" s="20" t="s">
        <v>38</v>
      </c>
      <c r="C40" s="9" t="s">
        <v>228</v>
      </c>
      <c r="D40" s="9">
        <v>35</v>
      </c>
      <c r="E40" s="9">
        <v>20</v>
      </c>
      <c r="F40" s="10">
        <f t="shared" si="0"/>
        <v>0.5714285714285714</v>
      </c>
      <c r="H40" t="s">
        <v>38</v>
      </c>
      <c r="I40" t="s">
        <v>228</v>
      </c>
      <c r="J40">
        <v>35</v>
      </c>
      <c r="K40">
        <v>20</v>
      </c>
    </row>
    <row r="41" spans="2:11" x14ac:dyDescent="0.25">
      <c r="B41" s="11" t="str">
        <f>"Total Games: " &amp; SUM(D40:D52)</f>
        <v>Total Games: 395</v>
      </c>
      <c r="C41" s="7" t="s">
        <v>231</v>
      </c>
      <c r="D41" s="7">
        <v>13</v>
      </c>
      <c r="E41" s="7">
        <v>4</v>
      </c>
      <c r="F41" s="12">
        <f t="shared" si="0"/>
        <v>0.30769230769230771</v>
      </c>
      <c r="H41" t="s">
        <v>38</v>
      </c>
      <c r="I41" t="s">
        <v>231</v>
      </c>
      <c r="J41">
        <v>13</v>
      </c>
      <c r="K41">
        <v>4</v>
      </c>
    </row>
    <row r="42" spans="2:11" x14ac:dyDescent="0.25">
      <c r="B42" s="11" t="str">
        <f>"Total Wins: " &amp; SUM(E40:E52)</f>
        <v>Total Wins: 190</v>
      </c>
      <c r="C42" s="7" t="s">
        <v>233</v>
      </c>
      <c r="D42" s="7">
        <v>40</v>
      </c>
      <c r="E42" s="7">
        <v>18</v>
      </c>
      <c r="F42" s="12">
        <f t="shared" si="0"/>
        <v>0.45</v>
      </c>
      <c r="H42" t="s">
        <v>38</v>
      </c>
      <c r="I42" t="s">
        <v>233</v>
      </c>
      <c r="J42">
        <v>40</v>
      </c>
      <c r="K42">
        <v>18</v>
      </c>
    </row>
    <row r="43" spans="2:11" x14ac:dyDescent="0.25">
      <c r="B43" s="11" t="str">
        <f>"Win Rate: " &amp; ROUND(SUM(E40:E52)/SUM(D40:D52),2) * 100 &amp; "%"</f>
        <v>Win Rate: 48%</v>
      </c>
      <c r="C43" s="7" t="s">
        <v>38</v>
      </c>
      <c r="D43" s="7">
        <v>36</v>
      </c>
      <c r="E43" s="7">
        <v>18</v>
      </c>
      <c r="F43" s="12">
        <f t="shared" si="0"/>
        <v>0.5</v>
      </c>
      <c r="H43" t="s">
        <v>38</v>
      </c>
      <c r="I43" t="s">
        <v>38</v>
      </c>
      <c r="J43">
        <v>36</v>
      </c>
      <c r="K43">
        <v>18</v>
      </c>
    </row>
    <row r="44" spans="2:11" x14ac:dyDescent="0.25">
      <c r="B44" s="11"/>
      <c r="C44" s="7" t="s">
        <v>235</v>
      </c>
      <c r="D44" s="7">
        <v>27</v>
      </c>
      <c r="E44" s="7">
        <v>12</v>
      </c>
      <c r="F44" s="12">
        <f t="shared" si="0"/>
        <v>0.44444444444444442</v>
      </c>
      <c r="H44" t="s">
        <v>38</v>
      </c>
      <c r="I44" t="s">
        <v>235</v>
      </c>
      <c r="J44">
        <v>27</v>
      </c>
      <c r="K44">
        <v>12</v>
      </c>
    </row>
    <row r="45" spans="2:11" x14ac:dyDescent="0.25">
      <c r="B45" s="11"/>
      <c r="C45" s="7" t="s">
        <v>34</v>
      </c>
      <c r="D45" s="7">
        <v>41</v>
      </c>
      <c r="E45" s="7">
        <v>23</v>
      </c>
      <c r="F45" s="12">
        <f t="shared" si="0"/>
        <v>0.56097560975609762</v>
      </c>
      <c r="H45" t="s">
        <v>38</v>
      </c>
      <c r="I45" t="s">
        <v>34</v>
      </c>
      <c r="J45">
        <v>41</v>
      </c>
      <c r="K45">
        <v>23</v>
      </c>
    </row>
    <row r="46" spans="2:11" x14ac:dyDescent="0.25">
      <c r="B46" s="11"/>
      <c r="C46" s="7" t="s">
        <v>238</v>
      </c>
      <c r="D46" s="7">
        <v>35</v>
      </c>
      <c r="E46" s="7">
        <v>16</v>
      </c>
      <c r="F46" s="12">
        <f t="shared" si="0"/>
        <v>0.45714285714285713</v>
      </c>
      <c r="H46" t="s">
        <v>38</v>
      </c>
      <c r="I46" t="s">
        <v>238</v>
      </c>
      <c r="J46">
        <v>35</v>
      </c>
      <c r="K46">
        <v>16</v>
      </c>
    </row>
    <row r="47" spans="2:11" x14ac:dyDescent="0.25">
      <c r="B47" s="11"/>
      <c r="C47" s="7" t="s">
        <v>240</v>
      </c>
      <c r="D47" s="7">
        <v>14</v>
      </c>
      <c r="E47" s="7">
        <v>5</v>
      </c>
      <c r="F47" s="12">
        <f t="shared" si="0"/>
        <v>0.35714285714285715</v>
      </c>
      <c r="H47" t="s">
        <v>38</v>
      </c>
      <c r="I47" t="s">
        <v>240</v>
      </c>
      <c r="J47">
        <v>14</v>
      </c>
      <c r="K47">
        <v>5</v>
      </c>
    </row>
    <row r="48" spans="2:11" x14ac:dyDescent="0.25">
      <c r="B48" s="11"/>
      <c r="C48" s="7" t="s">
        <v>241</v>
      </c>
      <c r="D48" s="7">
        <v>21</v>
      </c>
      <c r="E48" s="7">
        <v>8</v>
      </c>
      <c r="F48" s="12">
        <f t="shared" si="0"/>
        <v>0.38095238095238093</v>
      </c>
      <c r="H48" t="s">
        <v>38</v>
      </c>
      <c r="I48" t="s">
        <v>241</v>
      </c>
      <c r="J48">
        <v>21</v>
      </c>
      <c r="K48">
        <v>8</v>
      </c>
    </row>
    <row r="49" spans="2:11" x14ac:dyDescent="0.25">
      <c r="B49" s="11"/>
      <c r="C49" s="7" t="s">
        <v>30</v>
      </c>
      <c r="D49" s="7">
        <v>29</v>
      </c>
      <c r="E49" s="7">
        <v>17</v>
      </c>
      <c r="F49" s="12">
        <f t="shared" si="0"/>
        <v>0.58620689655172409</v>
      </c>
      <c r="H49" t="s">
        <v>38</v>
      </c>
      <c r="I49" t="s">
        <v>30</v>
      </c>
      <c r="J49">
        <v>29</v>
      </c>
      <c r="K49">
        <v>17</v>
      </c>
    </row>
    <row r="50" spans="2:11" x14ac:dyDescent="0.25">
      <c r="B50" s="11"/>
      <c r="C50" s="7" t="s">
        <v>243</v>
      </c>
      <c r="D50" s="7">
        <v>31</v>
      </c>
      <c r="E50" s="7">
        <v>19</v>
      </c>
      <c r="F50" s="12">
        <f t="shared" si="0"/>
        <v>0.61290322580645162</v>
      </c>
      <c r="H50" t="s">
        <v>38</v>
      </c>
      <c r="I50" t="s">
        <v>243</v>
      </c>
      <c r="J50">
        <v>31</v>
      </c>
      <c r="K50">
        <v>19</v>
      </c>
    </row>
    <row r="51" spans="2:11" x14ac:dyDescent="0.25">
      <c r="B51" s="11"/>
      <c r="C51" s="7" t="s">
        <v>31</v>
      </c>
      <c r="D51" s="7">
        <v>50</v>
      </c>
      <c r="E51" s="7">
        <v>19</v>
      </c>
      <c r="F51" s="12">
        <f t="shared" si="0"/>
        <v>0.38</v>
      </c>
      <c r="H51" t="s">
        <v>38</v>
      </c>
      <c r="I51" t="s">
        <v>31</v>
      </c>
      <c r="J51">
        <v>50</v>
      </c>
      <c r="K51">
        <v>19</v>
      </c>
    </row>
    <row r="52" spans="2:11" ht="15.75" thickBot="1" x14ac:dyDescent="0.3">
      <c r="B52" s="11"/>
      <c r="C52" s="14" t="s">
        <v>244</v>
      </c>
      <c r="D52" s="14">
        <v>23</v>
      </c>
      <c r="E52" s="14">
        <v>11</v>
      </c>
      <c r="F52" s="15">
        <f t="shared" si="0"/>
        <v>0.47826086956521741</v>
      </c>
      <c r="H52" t="s">
        <v>38</v>
      </c>
      <c r="I52" t="s">
        <v>244</v>
      </c>
      <c r="J52">
        <v>23</v>
      </c>
      <c r="K52">
        <v>11</v>
      </c>
    </row>
    <row r="53" spans="2:11" ht="15.75" x14ac:dyDescent="0.25">
      <c r="B53" s="20" t="s">
        <v>235</v>
      </c>
      <c r="C53" s="9" t="s">
        <v>228</v>
      </c>
      <c r="D53" s="9">
        <v>27</v>
      </c>
      <c r="E53" s="9">
        <v>13</v>
      </c>
      <c r="F53" s="10">
        <f t="shared" si="0"/>
        <v>0.48148148148148145</v>
      </c>
      <c r="H53" t="s">
        <v>235</v>
      </c>
      <c r="I53" t="s">
        <v>228</v>
      </c>
      <c r="J53">
        <v>27</v>
      </c>
      <c r="K53">
        <v>13</v>
      </c>
    </row>
    <row r="54" spans="2:11" x14ac:dyDescent="0.25">
      <c r="B54" s="11" t="str">
        <f>"Total Games: " &amp; SUM(D53:D65)</f>
        <v>Total Games: 270</v>
      </c>
      <c r="C54" s="7" t="s">
        <v>231</v>
      </c>
      <c r="D54" s="7">
        <v>4</v>
      </c>
      <c r="E54" s="7">
        <v>3</v>
      </c>
      <c r="F54" s="12">
        <f t="shared" si="0"/>
        <v>0.75</v>
      </c>
      <c r="H54" t="s">
        <v>235</v>
      </c>
      <c r="I54" t="s">
        <v>231</v>
      </c>
      <c r="J54">
        <v>4</v>
      </c>
      <c r="K54">
        <v>3</v>
      </c>
    </row>
    <row r="55" spans="2:11" x14ac:dyDescent="0.25">
      <c r="B55" s="11" t="str">
        <f>"Total Wins: " &amp; SUM(E53:E65)</f>
        <v>Total Wins: 155</v>
      </c>
      <c r="C55" s="7" t="s">
        <v>233</v>
      </c>
      <c r="D55" s="7">
        <v>26</v>
      </c>
      <c r="E55" s="7">
        <v>12</v>
      </c>
      <c r="F55" s="12">
        <f t="shared" si="0"/>
        <v>0.46153846153846156</v>
      </c>
      <c r="H55" t="s">
        <v>235</v>
      </c>
      <c r="I55" t="s">
        <v>233</v>
      </c>
      <c r="J55">
        <v>26</v>
      </c>
      <c r="K55">
        <v>12</v>
      </c>
    </row>
    <row r="56" spans="2:11" x14ac:dyDescent="0.25">
      <c r="B56" s="11" t="str">
        <f>"Win Rate: " &amp; ROUND(SUM(E53:E65)/SUM(D53:D65),2) * 100 &amp; "%"</f>
        <v>Win Rate: 57%</v>
      </c>
      <c r="C56" s="7" t="s">
        <v>38</v>
      </c>
      <c r="D56" s="7">
        <v>27</v>
      </c>
      <c r="E56" s="7">
        <v>15</v>
      </c>
      <c r="F56" s="12">
        <f t="shared" si="0"/>
        <v>0.55555555555555558</v>
      </c>
      <c r="H56" t="s">
        <v>235</v>
      </c>
      <c r="I56" t="s">
        <v>38</v>
      </c>
      <c r="J56">
        <v>27</v>
      </c>
      <c r="K56">
        <v>15</v>
      </c>
    </row>
    <row r="57" spans="2:11" x14ac:dyDescent="0.25">
      <c r="B57" s="11"/>
      <c r="C57" s="7" t="s">
        <v>235</v>
      </c>
      <c r="D57" s="7">
        <v>10</v>
      </c>
      <c r="E57" s="7">
        <v>5</v>
      </c>
      <c r="F57" s="12">
        <f t="shared" si="0"/>
        <v>0.5</v>
      </c>
      <c r="H57" t="s">
        <v>235</v>
      </c>
      <c r="I57" t="s">
        <v>235</v>
      </c>
      <c r="J57">
        <v>10</v>
      </c>
      <c r="K57">
        <v>5</v>
      </c>
    </row>
    <row r="58" spans="2:11" x14ac:dyDescent="0.25">
      <c r="B58" s="11"/>
      <c r="C58" s="7" t="s">
        <v>34</v>
      </c>
      <c r="D58" s="7">
        <v>16</v>
      </c>
      <c r="E58" s="7">
        <v>13</v>
      </c>
      <c r="F58" s="12">
        <f t="shared" si="0"/>
        <v>0.8125</v>
      </c>
      <c r="H58" t="s">
        <v>235</v>
      </c>
      <c r="I58" t="s">
        <v>34</v>
      </c>
      <c r="J58">
        <v>16</v>
      </c>
      <c r="K58">
        <v>13</v>
      </c>
    </row>
    <row r="59" spans="2:11" x14ac:dyDescent="0.25">
      <c r="B59" s="11"/>
      <c r="C59" s="7" t="s">
        <v>238</v>
      </c>
      <c r="D59" s="7">
        <v>24</v>
      </c>
      <c r="E59" s="7">
        <v>12</v>
      </c>
      <c r="F59" s="12">
        <f t="shared" si="0"/>
        <v>0.5</v>
      </c>
      <c r="H59" t="s">
        <v>235</v>
      </c>
      <c r="I59" t="s">
        <v>238</v>
      </c>
      <c r="J59">
        <v>24</v>
      </c>
      <c r="K59">
        <v>12</v>
      </c>
    </row>
    <row r="60" spans="2:11" x14ac:dyDescent="0.25">
      <c r="B60" s="11"/>
      <c r="C60" s="7" t="s">
        <v>240</v>
      </c>
      <c r="D60" s="7">
        <v>16</v>
      </c>
      <c r="E60" s="7">
        <v>12</v>
      </c>
      <c r="F60" s="12">
        <f t="shared" si="0"/>
        <v>0.75</v>
      </c>
      <c r="H60" t="s">
        <v>235</v>
      </c>
      <c r="I60" t="s">
        <v>240</v>
      </c>
      <c r="J60">
        <v>16</v>
      </c>
      <c r="K60">
        <v>12</v>
      </c>
    </row>
    <row r="61" spans="2:11" x14ac:dyDescent="0.25">
      <c r="B61" s="11"/>
      <c r="C61" s="7" t="s">
        <v>241</v>
      </c>
      <c r="D61" s="7">
        <v>11</v>
      </c>
      <c r="E61" s="7">
        <v>6</v>
      </c>
      <c r="F61" s="12">
        <f t="shared" si="0"/>
        <v>0.54545454545454541</v>
      </c>
      <c r="H61" t="s">
        <v>235</v>
      </c>
      <c r="I61" t="s">
        <v>241</v>
      </c>
      <c r="J61">
        <v>11</v>
      </c>
      <c r="K61">
        <v>6</v>
      </c>
    </row>
    <row r="62" spans="2:11" x14ac:dyDescent="0.25">
      <c r="B62" s="11"/>
      <c r="C62" s="7" t="s">
        <v>30</v>
      </c>
      <c r="D62" s="7">
        <v>33</v>
      </c>
      <c r="E62" s="7">
        <v>18</v>
      </c>
      <c r="F62" s="12">
        <f t="shared" si="0"/>
        <v>0.54545454545454541</v>
      </c>
      <c r="H62" t="s">
        <v>235</v>
      </c>
      <c r="I62" t="s">
        <v>30</v>
      </c>
      <c r="J62">
        <v>33</v>
      </c>
      <c r="K62">
        <v>18</v>
      </c>
    </row>
    <row r="63" spans="2:11" x14ac:dyDescent="0.25">
      <c r="B63" s="11"/>
      <c r="C63" s="7" t="s">
        <v>243</v>
      </c>
      <c r="D63" s="7">
        <v>18</v>
      </c>
      <c r="E63" s="7">
        <v>13</v>
      </c>
      <c r="F63" s="12">
        <f t="shared" si="0"/>
        <v>0.72222222222222221</v>
      </c>
      <c r="H63" t="s">
        <v>235</v>
      </c>
      <c r="I63" t="s">
        <v>243</v>
      </c>
      <c r="J63">
        <v>18</v>
      </c>
      <c r="K63">
        <v>13</v>
      </c>
    </row>
    <row r="64" spans="2:11" x14ac:dyDescent="0.25">
      <c r="B64" s="11"/>
      <c r="C64" s="7" t="s">
        <v>31</v>
      </c>
      <c r="D64" s="7">
        <v>29</v>
      </c>
      <c r="E64" s="7">
        <v>14</v>
      </c>
      <c r="F64" s="12">
        <f t="shared" si="0"/>
        <v>0.48275862068965519</v>
      </c>
      <c r="H64" t="s">
        <v>235</v>
      </c>
      <c r="I64" t="s">
        <v>31</v>
      </c>
      <c r="J64">
        <v>29</v>
      </c>
      <c r="K64">
        <v>14</v>
      </c>
    </row>
    <row r="65" spans="2:11" ht="15.75" thickBot="1" x14ac:dyDescent="0.3">
      <c r="B65" s="11"/>
      <c r="C65" s="14" t="s">
        <v>244</v>
      </c>
      <c r="D65" s="14">
        <v>29</v>
      </c>
      <c r="E65" s="14">
        <v>19</v>
      </c>
      <c r="F65" s="15">
        <f t="shared" si="0"/>
        <v>0.65517241379310343</v>
      </c>
      <c r="H65" t="s">
        <v>235</v>
      </c>
      <c r="I65" t="s">
        <v>244</v>
      </c>
      <c r="J65">
        <v>29</v>
      </c>
      <c r="K65">
        <v>19</v>
      </c>
    </row>
    <row r="66" spans="2:11" ht="15.75" x14ac:dyDescent="0.25">
      <c r="B66" s="20" t="s">
        <v>34</v>
      </c>
      <c r="C66" s="9" t="s">
        <v>228</v>
      </c>
      <c r="D66" s="9">
        <v>21</v>
      </c>
      <c r="E66" s="9">
        <v>8</v>
      </c>
      <c r="F66" s="10">
        <f t="shared" si="0"/>
        <v>0.38095238095238093</v>
      </c>
      <c r="H66" t="s">
        <v>34</v>
      </c>
      <c r="I66" t="s">
        <v>228</v>
      </c>
      <c r="J66">
        <v>21</v>
      </c>
      <c r="K66">
        <v>8</v>
      </c>
    </row>
    <row r="67" spans="2:11" x14ac:dyDescent="0.25">
      <c r="B67" s="11" t="str">
        <f>"Total Games: " &amp; SUM(D66:D78)</f>
        <v>Total Games: 282</v>
      </c>
      <c r="C67" s="7" t="s">
        <v>231</v>
      </c>
      <c r="D67" s="7">
        <v>13</v>
      </c>
      <c r="E67" s="7">
        <v>8</v>
      </c>
      <c r="F67" s="12">
        <f t="shared" si="0"/>
        <v>0.61538461538461542</v>
      </c>
      <c r="H67" t="s">
        <v>34</v>
      </c>
      <c r="I67" t="s">
        <v>231</v>
      </c>
      <c r="J67">
        <v>13</v>
      </c>
      <c r="K67">
        <v>8</v>
      </c>
    </row>
    <row r="68" spans="2:11" x14ac:dyDescent="0.25">
      <c r="B68" s="11" t="str">
        <f>"Total Wins: " &amp; SUM(E66:E78)</f>
        <v>Total Wins: 117</v>
      </c>
      <c r="C68" s="7" t="s">
        <v>233</v>
      </c>
      <c r="D68" s="7">
        <v>26</v>
      </c>
      <c r="E68" s="7">
        <v>4</v>
      </c>
      <c r="F68" s="12">
        <f t="shared" ref="F68:F132" si="1">E68/D68</f>
        <v>0.15384615384615385</v>
      </c>
      <c r="H68" t="s">
        <v>34</v>
      </c>
      <c r="I68" t="s">
        <v>233</v>
      </c>
      <c r="J68">
        <v>26</v>
      </c>
      <c r="K68">
        <v>4</v>
      </c>
    </row>
    <row r="69" spans="2:11" x14ac:dyDescent="0.25">
      <c r="B69" s="11" t="str">
        <f>"Win Rate: " &amp; ROUND(SUM(E66:E78)/SUM(D66:D78),2) * 100 &amp; "%"</f>
        <v>Win Rate: 41%</v>
      </c>
      <c r="C69" s="7" t="s">
        <v>38</v>
      </c>
      <c r="D69" s="7">
        <v>41</v>
      </c>
      <c r="E69" s="7">
        <v>18</v>
      </c>
      <c r="F69" s="12">
        <f t="shared" si="1"/>
        <v>0.43902439024390244</v>
      </c>
      <c r="H69" t="s">
        <v>34</v>
      </c>
      <c r="I69" t="s">
        <v>38</v>
      </c>
      <c r="J69">
        <v>41</v>
      </c>
      <c r="K69">
        <v>18</v>
      </c>
    </row>
    <row r="70" spans="2:11" x14ac:dyDescent="0.25">
      <c r="B70" s="11"/>
      <c r="C70" s="7" t="s">
        <v>235</v>
      </c>
      <c r="D70" s="7">
        <v>16</v>
      </c>
      <c r="E70" s="7">
        <v>3</v>
      </c>
      <c r="F70" s="12">
        <f t="shared" si="1"/>
        <v>0.1875</v>
      </c>
      <c r="H70" t="s">
        <v>34</v>
      </c>
      <c r="I70" t="s">
        <v>235</v>
      </c>
      <c r="J70">
        <v>16</v>
      </c>
      <c r="K70">
        <v>3</v>
      </c>
    </row>
    <row r="71" spans="2:11" x14ac:dyDescent="0.25">
      <c r="B71" s="11"/>
      <c r="C71" s="7" t="s">
        <v>34</v>
      </c>
      <c r="D71" s="7">
        <v>18</v>
      </c>
      <c r="E71" s="7">
        <v>9</v>
      </c>
      <c r="F71" s="12">
        <f t="shared" si="1"/>
        <v>0.5</v>
      </c>
      <c r="H71" t="s">
        <v>34</v>
      </c>
      <c r="I71" t="s">
        <v>34</v>
      </c>
      <c r="J71">
        <v>18</v>
      </c>
      <c r="K71">
        <v>9</v>
      </c>
    </row>
    <row r="72" spans="2:11" x14ac:dyDescent="0.25">
      <c r="B72" s="11"/>
      <c r="C72" s="7" t="s">
        <v>238</v>
      </c>
      <c r="D72" s="7">
        <v>24</v>
      </c>
      <c r="E72" s="7">
        <v>11</v>
      </c>
      <c r="F72" s="12">
        <f t="shared" si="1"/>
        <v>0.45833333333333331</v>
      </c>
      <c r="H72" t="s">
        <v>34</v>
      </c>
      <c r="I72" t="s">
        <v>238</v>
      </c>
      <c r="J72">
        <v>24</v>
      </c>
      <c r="K72">
        <v>11</v>
      </c>
    </row>
    <row r="73" spans="2:11" x14ac:dyDescent="0.25">
      <c r="B73" s="11"/>
      <c r="C73" s="7" t="s">
        <v>240</v>
      </c>
      <c r="D73" s="7">
        <v>10</v>
      </c>
      <c r="E73" s="7">
        <v>4</v>
      </c>
      <c r="F73" s="12">
        <f t="shared" si="1"/>
        <v>0.4</v>
      </c>
      <c r="H73" t="s">
        <v>34</v>
      </c>
      <c r="I73" t="s">
        <v>240</v>
      </c>
      <c r="J73">
        <v>10</v>
      </c>
      <c r="K73">
        <v>4</v>
      </c>
    </row>
    <row r="74" spans="2:11" x14ac:dyDescent="0.25">
      <c r="B74" s="11"/>
      <c r="C74" s="7" t="s">
        <v>241</v>
      </c>
      <c r="D74" s="7">
        <v>14</v>
      </c>
      <c r="E74" s="7">
        <v>4</v>
      </c>
      <c r="F74" s="12">
        <f t="shared" si="1"/>
        <v>0.2857142857142857</v>
      </c>
      <c r="H74" t="s">
        <v>34</v>
      </c>
      <c r="I74" t="s">
        <v>241</v>
      </c>
      <c r="J74">
        <v>14</v>
      </c>
      <c r="K74">
        <v>4</v>
      </c>
    </row>
    <row r="75" spans="2:11" x14ac:dyDescent="0.25">
      <c r="B75" s="11"/>
      <c r="C75" s="7" t="s">
        <v>30</v>
      </c>
      <c r="D75" s="7">
        <v>23</v>
      </c>
      <c r="E75" s="7">
        <v>15</v>
      </c>
      <c r="F75" s="12">
        <f t="shared" si="1"/>
        <v>0.65217391304347827</v>
      </c>
      <c r="H75" t="s">
        <v>34</v>
      </c>
      <c r="I75" t="s">
        <v>30</v>
      </c>
      <c r="J75">
        <v>23</v>
      </c>
      <c r="K75">
        <v>15</v>
      </c>
    </row>
    <row r="76" spans="2:11" x14ac:dyDescent="0.25">
      <c r="B76" s="11"/>
      <c r="C76" s="7" t="s">
        <v>243</v>
      </c>
      <c r="D76" s="7">
        <v>20</v>
      </c>
      <c r="E76" s="7">
        <v>9</v>
      </c>
      <c r="F76" s="12">
        <f t="shared" si="1"/>
        <v>0.45</v>
      </c>
      <c r="H76" t="s">
        <v>34</v>
      </c>
      <c r="I76" t="s">
        <v>243</v>
      </c>
      <c r="J76">
        <v>20</v>
      </c>
      <c r="K76">
        <v>9</v>
      </c>
    </row>
    <row r="77" spans="2:11" x14ac:dyDescent="0.25">
      <c r="B77" s="11"/>
      <c r="C77" s="7" t="s">
        <v>31</v>
      </c>
      <c r="D77" s="7">
        <v>27</v>
      </c>
      <c r="E77" s="7">
        <v>12</v>
      </c>
      <c r="F77" s="12">
        <f t="shared" si="1"/>
        <v>0.44444444444444442</v>
      </c>
      <c r="H77" t="s">
        <v>34</v>
      </c>
      <c r="I77" t="s">
        <v>31</v>
      </c>
      <c r="J77">
        <v>27</v>
      </c>
      <c r="K77">
        <v>12</v>
      </c>
    </row>
    <row r="78" spans="2:11" ht="15.75" thickBot="1" x14ac:dyDescent="0.3">
      <c r="B78" s="11"/>
      <c r="C78" s="14" t="s">
        <v>244</v>
      </c>
      <c r="D78" s="14">
        <v>29</v>
      </c>
      <c r="E78" s="14">
        <v>12</v>
      </c>
      <c r="F78" s="15">
        <f t="shared" si="1"/>
        <v>0.41379310344827586</v>
      </c>
      <c r="H78" t="s">
        <v>34</v>
      </c>
      <c r="I78" t="s">
        <v>244</v>
      </c>
      <c r="J78">
        <v>29</v>
      </c>
      <c r="K78">
        <v>12</v>
      </c>
    </row>
    <row r="79" spans="2:11" ht="15.75" x14ac:dyDescent="0.25">
      <c r="B79" s="20" t="s">
        <v>238</v>
      </c>
      <c r="C79" s="9" t="s">
        <v>228</v>
      </c>
      <c r="D79" s="9">
        <v>24</v>
      </c>
      <c r="E79" s="9">
        <v>12</v>
      </c>
      <c r="F79" s="10">
        <f t="shared" si="1"/>
        <v>0.5</v>
      </c>
      <c r="H79" t="s">
        <v>238</v>
      </c>
      <c r="I79" t="s">
        <v>228</v>
      </c>
      <c r="J79">
        <v>24</v>
      </c>
      <c r="K79">
        <v>12</v>
      </c>
    </row>
    <row r="80" spans="2:11" x14ac:dyDescent="0.25">
      <c r="B80" s="11" t="str">
        <f>"Total Games: " &amp; SUM(D79:D91)</f>
        <v>Total Games: 290</v>
      </c>
      <c r="C80" s="7" t="s">
        <v>231</v>
      </c>
      <c r="D80" s="7">
        <v>9</v>
      </c>
      <c r="E80" s="7">
        <v>5</v>
      </c>
      <c r="F80" s="12">
        <f t="shared" si="1"/>
        <v>0.55555555555555558</v>
      </c>
      <c r="H80" t="s">
        <v>238</v>
      </c>
      <c r="I80" t="s">
        <v>231</v>
      </c>
      <c r="J80">
        <v>9</v>
      </c>
      <c r="K80">
        <v>5</v>
      </c>
    </row>
    <row r="81" spans="2:11" x14ac:dyDescent="0.25">
      <c r="B81" s="11" t="str">
        <f>"Total Wins: " &amp; SUM(E79:E91)</f>
        <v>Total Wins: 138</v>
      </c>
      <c r="C81" s="7" t="s">
        <v>233</v>
      </c>
      <c r="D81" s="7">
        <v>35</v>
      </c>
      <c r="E81" s="7">
        <v>16</v>
      </c>
      <c r="F81" s="12">
        <f t="shared" si="1"/>
        <v>0.45714285714285713</v>
      </c>
      <c r="H81" t="s">
        <v>238</v>
      </c>
      <c r="I81" t="s">
        <v>233</v>
      </c>
      <c r="J81">
        <v>35</v>
      </c>
      <c r="K81">
        <v>16</v>
      </c>
    </row>
    <row r="82" spans="2:11" x14ac:dyDescent="0.25">
      <c r="B82" s="11" t="str">
        <f>"Win Rate: " &amp; ROUND(SUM(E79:E91)/SUM(D79:D91),2) * 100 &amp; "%"</f>
        <v>Win Rate: 48%</v>
      </c>
      <c r="C82" s="7" t="s">
        <v>38</v>
      </c>
      <c r="D82" s="7">
        <v>35</v>
      </c>
      <c r="E82" s="7">
        <v>19</v>
      </c>
      <c r="F82" s="12">
        <f t="shared" si="1"/>
        <v>0.54285714285714282</v>
      </c>
      <c r="H82" t="s">
        <v>238</v>
      </c>
      <c r="I82" t="s">
        <v>38</v>
      </c>
      <c r="J82">
        <v>35</v>
      </c>
      <c r="K82">
        <v>19</v>
      </c>
    </row>
    <row r="83" spans="2:11" x14ac:dyDescent="0.25">
      <c r="B83" s="11"/>
      <c r="C83" s="7" t="s">
        <v>235</v>
      </c>
      <c r="D83" s="7">
        <v>24</v>
      </c>
      <c r="E83" s="7">
        <v>12</v>
      </c>
      <c r="F83" s="12">
        <f t="shared" si="1"/>
        <v>0.5</v>
      </c>
      <c r="H83" t="s">
        <v>238</v>
      </c>
      <c r="I83" t="s">
        <v>235</v>
      </c>
      <c r="J83">
        <v>24</v>
      </c>
      <c r="K83">
        <v>12</v>
      </c>
    </row>
    <row r="84" spans="2:11" x14ac:dyDescent="0.25">
      <c r="B84" s="11"/>
      <c r="C84" s="7" t="s">
        <v>34</v>
      </c>
      <c r="D84" s="7">
        <v>24</v>
      </c>
      <c r="E84" s="7">
        <v>13</v>
      </c>
      <c r="F84" s="12">
        <f t="shared" si="1"/>
        <v>0.54166666666666663</v>
      </c>
      <c r="H84" t="s">
        <v>238</v>
      </c>
      <c r="I84" t="s">
        <v>34</v>
      </c>
      <c r="J84">
        <v>24</v>
      </c>
      <c r="K84">
        <v>13</v>
      </c>
    </row>
    <row r="85" spans="2:11" x14ac:dyDescent="0.25">
      <c r="B85" s="11"/>
      <c r="C85" s="7" t="s">
        <v>238</v>
      </c>
      <c r="D85" s="7">
        <v>16</v>
      </c>
      <c r="E85" s="7">
        <v>8</v>
      </c>
      <c r="F85" s="12">
        <f t="shared" si="1"/>
        <v>0.5</v>
      </c>
      <c r="H85" t="s">
        <v>238</v>
      </c>
      <c r="I85" t="s">
        <v>238</v>
      </c>
      <c r="J85">
        <v>16</v>
      </c>
      <c r="K85">
        <v>8</v>
      </c>
    </row>
    <row r="86" spans="2:11" x14ac:dyDescent="0.25">
      <c r="B86" s="11"/>
      <c r="C86" s="7" t="s">
        <v>240</v>
      </c>
      <c r="D86" s="7">
        <v>9</v>
      </c>
      <c r="E86" s="7">
        <v>4</v>
      </c>
      <c r="F86" s="12">
        <f t="shared" si="1"/>
        <v>0.44444444444444442</v>
      </c>
      <c r="H86" t="s">
        <v>238</v>
      </c>
      <c r="I86" t="s">
        <v>240</v>
      </c>
      <c r="J86">
        <v>9</v>
      </c>
      <c r="K86">
        <v>4</v>
      </c>
    </row>
    <row r="87" spans="2:11" x14ac:dyDescent="0.25">
      <c r="B87" s="11"/>
      <c r="C87" s="7" t="s">
        <v>241</v>
      </c>
      <c r="D87" s="7">
        <v>14</v>
      </c>
      <c r="E87" s="7">
        <v>3</v>
      </c>
      <c r="F87" s="12">
        <f t="shared" si="1"/>
        <v>0.21428571428571427</v>
      </c>
      <c r="H87" t="s">
        <v>238</v>
      </c>
      <c r="I87" t="s">
        <v>241</v>
      </c>
      <c r="J87">
        <v>14</v>
      </c>
      <c r="K87">
        <v>3</v>
      </c>
    </row>
    <row r="88" spans="2:11" x14ac:dyDescent="0.25">
      <c r="B88" s="11"/>
      <c r="C88" s="7" t="s">
        <v>30</v>
      </c>
      <c r="D88" s="7">
        <v>27</v>
      </c>
      <c r="E88" s="7">
        <v>15</v>
      </c>
      <c r="F88" s="12">
        <f t="shared" si="1"/>
        <v>0.55555555555555558</v>
      </c>
      <c r="H88" t="s">
        <v>238</v>
      </c>
      <c r="I88" t="s">
        <v>30</v>
      </c>
      <c r="J88">
        <v>27</v>
      </c>
      <c r="K88">
        <v>15</v>
      </c>
    </row>
    <row r="89" spans="2:11" x14ac:dyDescent="0.25">
      <c r="B89" s="11"/>
      <c r="C89" s="7" t="s">
        <v>243</v>
      </c>
      <c r="D89" s="7">
        <v>20</v>
      </c>
      <c r="E89" s="7">
        <v>13</v>
      </c>
      <c r="F89" s="12">
        <f t="shared" si="1"/>
        <v>0.65</v>
      </c>
      <c r="H89" t="s">
        <v>238</v>
      </c>
      <c r="I89" t="s">
        <v>243</v>
      </c>
      <c r="J89">
        <v>20</v>
      </c>
      <c r="K89">
        <v>13</v>
      </c>
    </row>
    <row r="90" spans="2:11" x14ac:dyDescent="0.25">
      <c r="B90" s="11"/>
      <c r="C90" s="7" t="s">
        <v>31</v>
      </c>
      <c r="D90" s="7">
        <v>22</v>
      </c>
      <c r="E90" s="7">
        <v>8</v>
      </c>
      <c r="F90" s="12">
        <f t="shared" si="1"/>
        <v>0.36363636363636365</v>
      </c>
      <c r="H90" t="s">
        <v>238</v>
      </c>
      <c r="I90" t="s">
        <v>31</v>
      </c>
      <c r="J90">
        <v>22</v>
      </c>
      <c r="K90">
        <v>8</v>
      </c>
    </row>
    <row r="91" spans="2:11" ht="15.75" thickBot="1" x14ac:dyDescent="0.3">
      <c r="B91" s="11"/>
      <c r="C91" s="14" t="s">
        <v>244</v>
      </c>
      <c r="D91" s="14">
        <v>31</v>
      </c>
      <c r="E91" s="14">
        <v>10</v>
      </c>
      <c r="F91" s="15">
        <f t="shared" si="1"/>
        <v>0.32258064516129031</v>
      </c>
      <c r="H91" t="s">
        <v>238</v>
      </c>
      <c r="I91" t="s">
        <v>244</v>
      </c>
      <c r="J91">
        <v>31</v>
      </c>
      <c r="K91">
        <v>10</v>
      </c>
    </row>
    <row r="92" spans="2:11" ht="15.75" x14ac:dyDescent="0.25">
      <c r="B92" s="20" t="s">
        <v>240</v>
      </c>
      <c r="C92" s="9" t="s">
        <v>228</v>
      </c>
      <c r="D92" s="9">
        <v>7</v>
      </c>
      <c r="E92" s="9">
        <v>3</v>
      </c>
      <c r="F92" s="10">
        <f t="shared" si="1"/>
        <v>0.42857142857142855</v>
      </c>
      <c r="H92" t="s">
        <v>240</v>
      </c>
      <c r="I92" t="s">
        <v>228</v>
      </c>
      <c r="J92">
        <v>7</v>
      </c>
      <c r="K92">
        <v>3</v>
      </c>
    </row>
    <row r="93" spans="2:11" x14ac:dyDescent="0.25">
      <c r="B93" s="11" t="str">
        <f>"Total Games: " &amp; SUM(D92:D104)</f>
        <v>Total Games: 144</v>
      </c>
      <c r="C93" s="7" t="s">
        <v>231</v>
      </c>
      <c r="D93" s="7">
        <v>3</v>
      </c>
      <c r="E93" s="7">
        <v>2</v>
      </c>
      <c r="F93" s="12">
        <f t="shared" si="1"/>
        <v>0.66666666666666663</v>
      </c>
      <c r="H93" t="s">
        <v>240</v>
      </c>
      <c r="I93" t="s">
        <v>231</v>
      </c>
      <c r="J93">
        <v>3</v>
      </c>
      <c r="K93">
        <v>2</v>
      </c>
    </row>
    <row r="94" spans="2:11" x14ac:dyDescent="0.25">
      <c r="B94" s="11" t="str">
        <f>"Total Wins: " &amp; SUM(E92:E104)</f>
        <v>Total Wins: 76</v>
      </c>
      <c r="C94" s="7" t="s">
        <v>233</v>
      </c>
      <c r="D94" s="7">
        <v>15</v>
      </c>
      <c r="E94" s="7">
        <v>8</v>
      </c>
      <c r="F94" s="12">
        <f t="shared" si="1"/>
        <v>0.53333333333333333</v>
      </c>
      <c r="H94" t="s">
        <v>240</v>
      </c>
      <c r="I94" t="s">
        <v>233</v>
      </c>
      <c r="J94">
        <v>15</v>
      </c>
      <c r="K94">
        <v>8</v>
      </c>
    </row>
    <row r="95" spans="2:11" x14ac:dyDescent="0.25">
      <c r="B95" s="11" t="str">
        <f>"Win Rate: " &amp; ROUND(SUM(E92:E104)/SUM(D92:D104),2) * 100 &amp; "%"</f>
        <v>Win Rate: 53%</v>
      </c>
      <c r="C95" s="7" t="s">
        <v>38</v>
      </c>
      <c r="D95" s="7">
        <v>14</v>
      </c>
      <c r="E95" s="7">
        <v>9</v>
      </c>
      <c r="F95" s="12">
        <f t="shared" si="1"/>
        <v>0.6428571428571429</v>
      </c>
      <c r="H95" t="s">
        <v>240</v>
      </c>
      <c r="I95" t="s">
        <v>38</v>
      </c>
      <c r="J95">
        <v>14</v>
      </c>
      <c r="K95">
        <v>9</v>
      </c>
    </row>
    <row r="96" spans="2:11" x14ac:dyDescent="0.25">
      <c r="B96" s="11"/>
      <c r="C96" s="7" t="s">
        <v>235</v>
      </c>
      <c r="D96" s="7">
        <v>16</v>
      </c>
      <c r="E96" s="7">
        <v>4</v>
      </c>
      <c r="F96" s="12">
        <f t="shared" si="1"/>
        <v>0.25</v>
      </c>
      <c r="H96" t="s">
        <v>240</v>
      </c>
      <c r="I96" t="s">
        <v>235</v>
      </c>
      <c r="J96">
        <v>16</v>
      </c>
      <c r="K96">
        <v>4</v>
      </c>
    </row>
    <row r="97" spans="2:11" x14ac:dyDescent="0.25">
      <c r="B97" s="11"/>
      <c r="C97" s="7" t="s">
        <v>34</v>
      </c>
      <c r="D97" s="7">
        <v>10</v>
      </c>
      <c r="E97" s="7">
        <v>6</v>
      </c>
      <c r="F97" s="12">
        <f t="shared" si="1"/>
        <v>0.6</v>
      </c>
      <c r="H97" t="s">
        <v>240</v>
      </c>
      <c r="I97" t="s">
        <v>34</v>
      </c>
      <c r="J97">
        <v>10</v>
      </c>
      <c r="K97">
        <v>6</v>
      </c>
    </row>
    <row r="98" spans="2:11" x14ac:dyDescent="0.25">
      <c r="B98" s="11"/>
      <c r="C98" s="7" t="s">
        <v>238</v>
      </c>
      <c r="D98" s="7">
        <v>9</v>
      </c>
      <c r="E98" s="7">
        <v>5</v>
      </c>
      <c r="F98" s="12">
        <f t="shared" si="1"/>
        <v>0.55555555555555558</v>
      </c>
      <c r="H98" t="s">
        <v>240</v>
      </c>
      <c r="I98" t="s">
        <v>238</v>
      </c>
      <c r="J98">
        <v>9</v>
      </c>
      <c r="K98">
        <v>5</v>
      </c>
    </row>
    <row r="99" spans="2:11" x14ac:dyDescent="0.25">
      <c r="B99" s="11"/>
      <c r="C99" s="7" t="s">
        <v>240</v>
      </c>
      <c r="D99" s="7">
        <v>4</v>
      </c>
      <c r="E99" s="7">
        <v>2</v>
      </c>
      <c r="F99" s="12">
        <f t="shared" si="1"/>
        <v>0.5</v>
      </c>
      <c r="H99" t="s">
        <v>240</v>
      </c>
      <c r="I99" t="s">
        <v>240</v>
      </c>
      <c r="J99">
        <v>4</v>
      </c>
      <c r="K99">
        <v>2</v>
      </c>
    </row>
    <row r="100" spans="2:11" x14ac:dyDescent="0.25">
      <c r="B100" s="11"/>
      <c r="C100" s="7" t="s">
        <v>241</v>
      </c>
      <c r="D100" s="7">
        <v>11</v>
      </c>
      <c r="E100" s="7">
        <v>3</v>
      </c>
      <c r="F100" s="12">
        <f t="shared" si="1"/>
        <v>0.27272727272727271</v>
      </c>
      <c r="H100" t="s">
        <v>240</v>
      </c>
      <c r="I100" t="s">
        <v>241</v>
      </c>
      <c r="J100">
        <v>11</v>
      </c>
      <c r="K100">
        <v>3</v>
      </c>
    </row>
    <row r="101" spans="2:11" x14ac:dyDescent="0.25">
      <c r="B101" s="11"/>
      <c r="C101" s="7" t="s">
        <v>30</v>
      </c>
      <c r="D101" s="7">
        <v>7</v>
      </c>
      <c r="E101" s="7">
        <v>4</v>
      </c>
      <c r="F101" s="12">
        <f t="shared" si="1"/>
        <v>0.5714285714285714</v>
      </c>
      <c r="H101" t="s">
        <v>240</v>
      </c>
      <c r="I101" t="s">
        <v>30</v>
      </c>
      <c r="J101">
        <v>7</v>
      </c>
      <c r="K101">
        <v>4</v>
      </c>
    </row>
    <row r="102" spans="2:11" x14ac:dyDescent="0.25">
      <c r="B102" s="11"/>
      <c r="C102" s="7" t="s">
        <v>243</v>
      </c>
      <c r="D102" s="7">
        <v>13</v>
      </c>
      <c r="E102" s="7">
        <v>7</v>
      </c>
      <c r="F102" s="12">
        <f t="shared" si="1"/>
        <v>0.53846153846153844</v>
      </c>
      <c r="H102" t="s">
        <v>240</v>
      </c>
      <c r="I102" t="s">
        <v>243</v>
      </c>
      <c r="J102">
        <v>13</v>
      </c>
      <c r="K102">
        <v>7</v>
      </c>
    </row>
    <row r="103" spans="2:11" x14ac:dyDescent="0.25">
      <c r="B103" s="11"/>
      <c r="C103" s="7" t="s">
        <v>31</v>
      </c>
      <c r="D103" s="7">
        <v>24</v>
      </c>
      <c r="E103" s="7">
        <v>15</v>
      </c>
      <c r="F103" s="12">
        <f t="shared" si="1"/>
        <v>0.625</v>
      </c>
      <c r="H103" t="s">
        <v>240</v>
      </c>
      <c r="I103" t="s">
        <v>31</v>
      </c>
      <c r="J103">
        <v>24</v>
      </c>
      <c r="K103">
        <v>15</v>
      </c>
    </row>
    <row r="104" spans="2:11" ht="15.75" thickBot="1" x14ac:dyDescent="0.3">
      <c r="B104" s="11"/>
      <c r="C104" s="14" t="s">
        <v>244</v>
      </c>
      <c r="D104" s="14">
        <v>11</v>
      </c>
      <c r="E104" s="14">
        <v>8</v>
      </c>
      <c r="F104" s="15">
        <f t="shared" si="1"/>
        <v>0.72727272727272729</v>
      </c>
      <c r="H104" t="s">
        <v>240</v>
      </c>
      <c r="I104" t="s">
        <v>244</v>
      </c>
      <c r="J104">
        <v>11</v>
      </c>
      <c r="K104">
        <v>8</v>
      </c>
    </row>
    <row r="105" spans="2:11" ht="16.5" thickBot="1" x14ac:dyDescent="0.3">
      <c r="B105" s="20" t="s">
        <v>241</v>
      </c>
      <c r="C105" s="9" t="s">
        <v>228</v>
      </c>
      <c r="D105" s="9">
        <v>17</v>
      </c>
      <c r="E105" s="9">
        <v>10</v>
      </c>
      <c r="F105" s="10">
        <f t="shared" si="1"/>
        <v>0.58823529411764708</v>
      </c>
      <c r="H105" t="s">
        <v>241</v>
      </c>
      <c r="I105" t="s">
        <v>228</v>
      </c>
      <c r="J105">
        <v>17</v>
      </c>
      <c r="K105">
        <v>10</v>
      </c>
    </row>
    <row r="106" spans="2:11" x14ac:dyDescent="0.25">
      <c r="B106" s="11" t="str">
        <f>"Total Games: " &amp; SUM(D105:D117)</f>
        <v>Total Games: 177</v>
      </c>
      <c r="C106" t="s">
        <v>231</v>
      </c>
      <c r="D106">
        <v>4</v>
      </c>
      <c r="E106">
        <v>4</v>
      </c>
      <c r="F106" s="10">
        <f t="shared" si="1"/>
        <v>1</v>
      </c>
      <c r="H106" t="s">
        <v>241</v>
      </c>
      <c r="I106" t="s">
        <v>231</v>
      </c>
      <c r="J106" t="s">
        <v>230</v>
      </c>
      <c r="K106">
        <v>4</v>
      </c>
    </row>
    <row r="107" spans="2:11" x14ac:dyDescent="0.25">
      <c r="B107" s="11" t="str">
        <f>"Total Wins: " &amp; SUM(E105:E117)</f>
        <v>Total Wins: 103</v>
      </c>
      <c r="C107" s="7" t="s">
        <v>233</v>
      </c>
      <c r="D107" s="7">
        <v>21</v>
      </c>
      <c r="E107" s="7">
        <v>10</v>
      </c>
      <c r="F107" s="12">
        <f>E107/D107</f>
        <v>0.47619047619047616</v>
      </c>
      <c r="H107" t="s">
        <v>241</v>
      </c>
      <c r="I107" t="s">
        <v>233</v>
      </c>
      <c r="J107">
        <v>21</v>
      </c>
      <c r="K107">
        <v>10</v>
      </c>
    </row>
    <row r="108" spans="2:11" x14ac:dyDescent="0.25">
      <c r="B108" s="11" t="str">
        <f>"Win Rate: " &amp; ROUND(SUM(E105:E117)/SUM(D105:D117),2) * 100 &amp; "%"</f>
        <v>Win Rate: 58%</v>
      </c>
      <c r="C108" s="7" t="s">
        <v>38</v>
      </c>
      <c r="D108" s="7">
        <v>21</v>
      </c>
      <c r="E108" s="7">
        <v>13</v>
      </c>
      <c r="F108" s="12">
        <f>E108/D108</f>
        <v>0.61904761904761907</v>
      </c>
      <c r="H108" t="s">
        <v>241</v>
      </c>
      <c r="I108" t="s">
        <v>38</v>
      </c>
      <c r="J108">
        <v>21</v>
      </c>
      <c r="K108">
        <v>13</v>
      </c>
    </row>
    <row r="109" spans="2:11" x14ac:dyDescent="0.25">
      <c r="B109" s="11"/>
      <c r="C109" s="7" t="s">
        <v>235</v>
      </c>
      <c r="D109" s="7">
        <v>11</v>
      </c>
      <c r="E109" s="7">
        <v>5</v>
      </c>
      <c r="F109" s="12">
        <f>E109/D109</f>
        <v>0.45454545454545453</v>
      </c>
      <c r="H109" t="s">
        <v>241</v>
      </c>
      <c r="I109" t="s">
        <v>235</v>
      </c>
      <c r="J109">
        <v>11</v>
      </c>
      <c r="K109">
        <v>5</v>
      </c>
    </row>
    <row r="110" spans="2:11" x14ac:dyDescent="0.25">
      <c r="B110" s="11"/>
      <c r="C110" s="7" t="s">
        <v>34</v>
      </c>
      <c r="D110" s="7">
        <v>14</v>
      </c>
      <c r="E110" s="7">
        <v>10</v>
      </c>
      <c r="F110" s="12">
        <f t="shared" si="1"/>
        <v>0.7142857142857143</v>
      </c>
      <c r="H110" t="s">
        <v>241</v>
      </c>
      <c r="I110" t="s">
        <v>34</v>
      </c>
      <c r="J110">
        <v>14</v>
      </c>
      <c r="K110">
        <v>10</v>
      </c>
    </row>
    <row r="111" spans="2:11" x14ac:dyDescent="0.25">
      <c r="B111" s="11"/>
      <c r="C111" s="7" t="s">
        <v>238</v>
      </c>
      <c r="D111" s="7">
        <v>14</v>
      </c>
      <c r="E111" s="7">
        <v>11</v>
      </c>
      <c r="F111" s="12">
        <f t="shared" si="1"/>
        <v>0.7857142857142857</v>
      </c>
      <c r="H111" t="s">
        <v>241</v>
      </c>
      <c r="I111" t="s">
        <v>238</v>
      </c>
      <c r="J111">
        <v>14</v>
      </c>
      <c r="K111">
        <v>11</v>
      </c>
    </row>
    <row r="112" spans="2:11" x14ac:dyDescent="0.25">
      <c r="B112" s="11"/>
      <c r="C112" s="7" t="s">
        <v>240</v>
      </c>
      <c r="D112" s="7">
        <v>11</v>
      </c>
      <c r="E112" s="7">
        <v>8</v>
      </c>
      <c r="F112" s="12">
        <f t="shared" si="1"/>
        <v>0.72727272727272729</v>
      </c>
      <c r="H112" t="s">
        <v>241</v>
      </c>
      <c r="I112" t="s">
        <v>240</v>
      </c>
      <c r="J112">
        <v>11</v>
      </c>
      <c r="K112">
        <v>8</v>
      </c>
    </row>
    <row r="113" spans="2:11" x14ac:dyDescent="0.25">
      <c r="B113" s="11"/>
      <c r="C113" s="7" t="s">
        <v>241</v>
      </c>
      <c r="D113" s="7">
        <v>6</v>
      </c>
      <c r="E113" s="7">
        <v>3</v>
      </c>
      <c r="F113" s="12">
        <f t="shared" si="1"/>
        <v>0.5</v>
      </c>
      <c r="H113" t="s">
        <v>241</v>
      </c>
      <c r="I113" t="s">
        <v>241</v>
      </c>
      <c r="J113">
        <v>6</v>
      </c>
      <c r="K113">
        <v>3</v>
      </c>
    </row>
    <row r="114" spans="2:11" x14ac:dyDescent="0.25">
      <c r="B114" s="11"/>
      <c r="C114" s="7" t="s">
        <v>30</v>
      </c>
      <c r="D114" s="7">
        <v>14</v>
      </c>
      <c r="E114" s="7">
        <v>11</v>
      </c>
      <c r="F114" s="12">
        <f t="shared" si="1"/>
        <v>0.7857142857142857</v>
      </c>
      <c r="H114" t="s">
        <v>241</v>
      </c>
      <c r="I114" t="s">
        <v>30</v>
      </c>
      <c r="J114">
        <v>14</v>
      </c>
      <c r="K114">
        <v>11</v>
      </c>
    </row>
    <row r="115" spans="2:11" x14ac:dyDescent="0.25">
      <c r="B115" s="11"/>
      <c r="C115" s="7" t="s">
        <v>243</v>
      </c>
      <c r="D115" s="7">
        <v>8</v>
      </c>
      <c r="E115" s="7">
        <v>3</v>
      </c>
      <c r="F115" s="12">
        <f t="shared" si="1"/>
        <v>0.375</v>
      </c>
      <c r="H115" t="s">
        <v>241</v>
      </c>
      <c r="I115" t="s">
        <v>243</v>
      </c>
      <c r="J115">
        <v>8</v>
      </c>
      <c r="K115">
        <v>3</v>
      </c>
    </row>
    <row r="116" spans="2:11" x14ac:dyDescent="0.25">
      <c r="B116" s="11"/>
      <c r="C116" s="7" t="s">
        <v>31</v>
      </c>
      <c r="D116" s="7">
        <v>13</v>
      </c>
      <c r="E116" s="7">
        <v>5</v>
      </c>
      <c r="F116" s="12">
        <f t="shared" si="1"/>
        <v>0.38461538461538464</v>
      </c>
      <c r="H116" t="s">
        <v>241</v>
      </c>
      <c r="I116" t="s">
        <v>31</v>
      </c>
      <c r="J116">
        <v>13</v>
      </c>
      <c r="K116">
        <v>5</v>
      </c>
    </row>
    <row r="117" spans="2:11" ht="15.75" thickBot="1" x14ac:dyDescent="0.3">
      <c r="B117" s="11"/>
      <c r="C117" s="14" t="s">
        <v>244</v>
      </c>
      <c r="D117" s="14">
        <v>23</v>
      </c>
      <c r="E117" s="14">
        <v>10</v>
      </c>
      <c r="F117" s="15">
        <f t="shared" si="1"/>
        <v>0.43478260869565216</v>
      </c>
      <c r="H117" t="s">
        <v>241</v>
      </c>
      <c r="I117" t="s">
        <v>244</v>
      </c>
      <c r="J117">
        <v>23</v>
      </c>
      <c r="K117">
        <v>10</v>
      </c>
    </row>
    <row r="118" spans="2:11" ht="15.75" x14ac:dyDescent="0.25">
      <c r="B118" s="20" t="s">
        <v>30</v>
      </c>
      <c r="C118" s="9" t="s">
        <v>228</v>
      </c>
      <c r="D118" s="9">
        <v>22</v>
      </c>
      <c r="E118" s="9">
        <v>12</v>
      </c>
      <c r="F118" s="10">
        <f t="shared" si="1"/>
        <v>0.54545454545454541</v>
      </c>
      <c r="H118" t="s">
        <v>30</v>
      </c>
      <c r="I118" t="s">
        <v>228</v>
      </c>
      <c r="J118">
        <v>22</v>
      </c>
      <c r="K118">
        <v>12</v>
      </c>
    </row>
    <row r="119" spans="2:11" x14ac:dyDescent="0.25">
      <c r="B119" s="11" t="str">
        <f>"Total Games: " &amp; SUM(D118:D130)</f>
        <v>Total Games: 256</v>
      </c>
      <c r="C119" s="7" t="s">
        <v>231</v>
      </c>
      <c r="D119" s="7">
        <v>10</v>
      </c>
      <c r="E119" s="7">
        <v>2</v>
      </c>
      <c r="F119" s="12">
        <f t="shared" si="1"/>
        <v>0.2</v>
      </c>
      <c r="H119" t="s">
        <v>30</v>
      </c>
      <c r="I119" t="s">
        <v>231</v>
      </c>
      <c r="J119">
        <v>10</v>
      </c>
      <c r="K119">
        <v>2</v>
      </c>
    </row>
    <row r="120" spans="2:11" x14ac:dyDescent="0.25">
      <c r="B120" s="11" t="str">
        <f>"Total Wins: " &amp; SUM(E118:E130)</f>
        <v>Total Wins: 106</v>
      </c>
      <c r="C120" s="7" t="s">
        <v>233</v>
      </c>
      <c r="D120" s="7">
        <v>17</v>
      </c>
      <c r="E120" s="7">
        <v>4</v>
      </c>
      <c r="F120" s="12">
        <f t="shared" si="1"/>
        <v>0.23529411764705882</v>
      </c>
      <c r="H120" t="s">
        <v>30</v>
      </c>
      <c r="I120" t="s">
        <v>233</v>
      </c>
      <c r="J120">
        <v>17</v>
      </c>
      <c r="K120">
        <v>4</v>
      </c>
    </row>
    <row r="121" spans="2:11" x14ac:dyDescent="0.25">
      <c r="B121" s="11" t="str">
        <f>"Win Rate: " &amp; ROUND(SUM(E118:E130)/SUM(D118:D130),2) * 100 &amp; "%"</f>
        <v>Win Rate: 41%</v>
      </c>
      <c r="C121" s="7" t="s">
        <v>38</v>
      </c>
      <c r="D121" s="7">
        <v>29</v>
      </c>
      <c r="E121" s="7">
        <v>12</v>
      </c>
      <c r="F121" s="12">
        <f t="shared" si="1"/>
        <v>0.41379310344827586</v>
      </c>
      <c r="H121" t="s">
        <v>30</v>
      </c>
      <c r="I121" t="s">
        <v>38</v>
      </c>
      <c r="J121">
        <v>29</v>
      </c>
      <c r="K121">
        <v>12</v>
      </c>
    </row>
    <row r="122" spans="2:11" x14ac:dyDescent="0.25">
      <c r="B122" s="11"/>
      <c r="C122" s="7" t="s">
        <v>235</v>
      </c>
      <c r="D122" s="7">
        <v>33</v>
      </c>
      <c r="E122" s="7">
        <v>15</v>
      </c>
      <c r="F122" s="12">
        <f t="shared" si="1"/>
        <v>0.45454545454545453</v>
      </c>
      <c r="H122" t="s">
        <v>30</v>
      </c>
      <c r="I122" t="s">
        <v>235</v>
      </c>
      <c r="J122">
        <v>33</v>
      </c>
      <c r="K122">
        <v>15</v>
      </c>
    </row>
    <row r="123" spans="2:11" x14ac:dyDescent="0.25">
      <c r="B123" s="11"/>
      <c r="C123" s="7" t="s">
        <v>34</v>
      </c>
      <c r="D123" s="7">
        <v>23</v>
      </c>
      <c r="E123" s="7">
        <v>8</v>
      </c>
      <c r="F123" s="12">
        <f t="shared" si="1"/>
        <v>0.34782608695652173</v>
      </c>
      <c r="H123" t="s">
        <v>30</v>
      </c>
      <c r="I123" t="s">
        <v>34</v>
      </c>
      <c r="J123">
        <v>23</v>
      </c>
      <c r="K123">
        <v>8</v>
      </c>
    </row>
    <row r="124" spans="2:11" x14ac:dyDescent="0.25">
      <c r="B124" s="11"/>
      <c r="C124" s="7" t="s">
        <v>238</v>
      </c>
      <c r="D124" s="7">
        <v>27</v>
      </c>
      <c r="E124" s="7">
        <v>12</v>
      </c>
      <c r="F124" s="12">
        <f t="shared" si="1"/>
        <v>0.44444444444444442</v>
      </c>
      <c r="H124" t="s">
        <v>30</v>
      </c>
      <c r="I124" t="s">
        <v>238</v>
      </c>
      <c r="J124">
        <v>27</v>
      </c>
      <c r="K124">
        <v>12</v>
      </c>
    </row>
    <row r="125" spans="2:11" x14ac:dyDescent="0.25">
      <c r="B125" s="11"/>
      <c r="C125" s="7" t="s">
        <v>240</v>
      </c>
      <c r="D125" s="7">
        <v>7</v>
      </c>
      <c r="E125" s="7">
        <v>3</v>
      </c>
      <c r="F125" s="12">
        <f t="shared" si="1"/>
        <v>0.42857142857142855</v>
      </c>
      <c r="H125" t="s">
        <v>30</v>
      </c>
      <c r="I125" t="s">
        <v>240</v>
      </c>
      <c r="J125">
        <v>7</v>
      </c>
      <c r="K125">
        <v>3</v>
      </c>
    </row>
    <row r="126" spans="2:11" x14ac:dyDescent="0.25">
      <c r="B126" s="11"/>
      <c r="C126" s="7" t="s">
        <v>241</v>
      </c>
      <c r="D126" s="7">
        <v>14</v>
      </c>
      <c r="E126" s="7">
        <v>3</v>
      </c>
      <c r="F126" s="12">
        <f t="shared" si="1"/>
        <v>0.21428571428571427</v>
      </c>
      <c r="H126" t="s">
        <v>30</v>
      </c>
      <c r="I126" t="s">
        <v>241</v>
      </c>
      <c r="J126">
        <v>14</v>
      </c>
      <c r="K126">
        <v>3</v>
      </c>
    </row>
    <row r="127" spans="2:11" x14ac:dyDescent="0.25">
      <c r="B127" s="11"/>
      <c r="C127" s="7" t="s">
        <v>30</v>
      </c>
      <c r="D127" s="7">
        <v>10</v>
      </c>
      <c r="E127" s="7">
        <v>5</v>
      </c>
      <c r="F127" s="12">
        <f t="shared" si="1"/>
        <v>0.5</v>
      </c>
      <c r="H127" t="s">
        <v>30</v>
      </c>
      <c r="I127" t="s">
        <v>30</v>
      </c>
      <c r="J127">
        <v>10</v>
      </c>
      <c r="K127">
        <v>5</v>
      </c>
    </row>
    <row r="128" spans="2:11" x14ac:dyDescent="0.25">
      <c r="B128" s="11"/>
      <c r="C128" s="7" t="s">
        <v>243</v>
      </c>
      <c r="D128" s="7">
        <v>10</v>
      </c>
      <c r="E128" s="7">
        <v>5</v>
      </c>
      <c r="F128" s="12">
        <f t="shared" si="1"/>
        <v>0.5</v>
      </c>
      <c r="H128" t="s">
        <v>30</v>
      </c>
      <c r="I128" t="s">
        <v>243</v>
      </c>
      <c r="J128">
        <v>10</v>
      </c>
      <c r="K128">
        <v>5</v>
      </c>
    </row>
    <row r="129" spans="2:11" x14ac:dyDescent="0.25">
      <c r="B129" s="11"/>
      <c r="C129" s="7" t="s">
        <v>31</v>
      </c>
      <c r="D129" s="7">
        <v>26</v>
      </c>
      <c r="E129" s="7">
        <v>15</v>
      </c>
      <c r="F129" s="12">
        <f t="shared" si="1"/>
        <v>0.57692307692307687</v>
      </c>
      <c r="H129" t="s">
        <v>30</v>
      </c>
      <c r="I129" t="s">
        <v>31</v>
      </c>
      <c r="J129">
        <v>26</v>
      </c>
      <c r="K129">
        <v>15</v>
      </c>
    </row>
    <row r="130" spans="2:11" ht="15.75" thickBot="1" x14ac:dyDescent="0.3">
      <c r="B130" s="11"/>
      <c r="C130" s="14" t="s">
        <v>244</v>
      </c>
      <c r="D130" s="14">
        <v>28</v>
      </c>
      <c r="E130" s="14">
        <v>10</v>
      </c>
      <c r="F130" s="15">
        <f t="shared" si="1"/>
        <v>0.35714285714285715</v>
      </c>
      <c r="H130" t="s">
        <v>30</v>
      </c>
      <c r="I130" t="s">
        <v>244</v>
      </c>
      <c r="J130">
        <v>28</v>
      </c>
      <c r="K130">
        <v>10</v>
      </c>
    </row>
    <row r="131" spans="2:11" ht="15.75" x14ac:dyDescent="0.25">
      <c r="B131" s="20" t="s">
        <v>243</v>
      </c>
      <c r="C131" s="9" t="s">
        <v>228</v>
      </c>
      <c r="D131" s="9">
        <v>17</v>
      </c>
      <c r="E131" s="9">
        <v>9</v>
      </c>
      <c r="F131" s="10">
        <f t="shared" si="1"/>
        <v>0.52941176470588236</v>
      </c>
      <c r="H131" t="s">
        <v>243</v>
      </c>
      <c r="I131" t="s">
        <v>228</v>
      </c>
      <c r="J131">
        <v>17</v>
      </c>
      <c r="K131">
        <v>9</v>
      </c>
    </row>
    <row r="132" spans="2:11" x14ac:dyDescent="0.25">
      <c r="B132" s="11" t="str">
        <f>"Total Games: " &amp; SUM(D131:D143)</f>
        <v>Total Games: 245</v>
      </c>
      <c r="C132" s="7" t="s">
        <v>231</v>
      </c>
      <c r="D132" s="7">
        <v>4</v>
      </c>
      <c r="E132" s="7">
        <v>3</v>
      </c>
      <c r="F132" s="12">
        <f t="shared" si="1"/>
        <v>0.75</v>
      </c>
      <c r="H132" t="s">
        <v>243</v>
      </c>
      <c r="I132" t="s">
        <v>231</v>
      </c>
      <c r="J132">
        <v>4</v>
      </c>
      <c r="K132">
        <v>3</v>
      </c>
    </row>
    <row r="133" spans="2:11" x14ac:dyDescent="0.25">
      <c r="B133" s="11" t="str">
        <f>"Total Wins: " &amp; SUM(E131:E143)</f>
        <v>Total Wins: 110</v>
      </c>
      <c r="C133" s="7" t="s">
        <v>233</v>
      </c>
      <c r="D133" s="7">
        <v>23</v>
      </c>
      <c r="E133" s="7">
        <v>9</v>
      </c>
      <c r="F133" s="12">
        <f t="shared" ref="F133:F169" si="2">E133/D133</f>
        <v>0.39130434782608697</v>
      </c>
      <c r="H133" t="s">
        <v>243</v>
      </c>
      <c r="I133" t="s">
        <v>233</v>
      </c>
      <c r="J133">
        <v>23</v>
      </c>
      <c r="K133">
        <v>9</v>
      </c>
    </row>
    <row r="134" spans="2:11" x14ac:dyDescent="0.25">
      <c r="B134" s="11" t="str">
        <f>"Win Rate: " &amp; ROUND(SUM(E131:E143)/SUM(D131:D143),2) * 100 &amp; "%"</f>
        <v>Win Rate: 45%</v>
      </c>
      <c r="C134" s="7" t="s">
        <v>38</v>
      </c>
      <c r="D134" s="7">
        <v>31</v>
      </c>
      <c r="E134" s="7">
        <v>12</v>
      </c>
      <c r="F134" s="12">
        <f t="shared" si="2"/>
        <v>0.38709677419354838</v>
      </c>
      <c r="H134" t="s">
        <v>243</v>
      </c>
      <c r="I134" t="s">
        <v>38</v>
      </c>
      <c r="J134">
        <v>31</v>
      </c>
      <c r="K134">
        <v>12</v>
      </c>
    </row>
    <row r="135" spans="2:11" x14ac:dyDescent="0.25">
      <c r="B135" s="11"/>
      <c r="C135" s="7" t="s">
        <v>235</v>
      </c>
      <c r="D135" s="7">
        <v>18</v>
      </c>
      <c r="E135" s="7">
        <v>5</v>
      </c>
      <c r="F135" s="12">
        <f t="shared" si="2"/>
        <v>0.27777777777777779</v>
      </c>
      <c r="H135" t="s">
        <v>243</v>
      </c>
      <c r="I135" t="s">
        <v>235</v>
      </c>
      <c r="J135">
        <v>18</v>
      </c>
      <c r="K135">
        <v>5</v>
      </c>
    </row>
    <row r="136" spans="2:11" x14ac:dyDescent="0.25">
      <c r="B136" s="11"/>
      <c r="C136" s="7" t="s">
        <v>34</v>
      </c>
      <c r="D136" s="7">
        <v>20</v>
      </c>
      <c r="E136" s="7">
        <v>11</v>
      </c>
      <c r="F136" s="12">
        <f t="shared" si="2"/>
        <v>0.55000000000000004</v>
      </c>
      <c r="H136" t="s">
        <v>243</v>
      </c>
      <c r="I136" t="s">
        <v>34</v>
      </c>
      <c r="J136">
        <v>20</v>
      </c>
      <c r="K136">
        <v>11</v>
      </c>
    </row>
    <row r="137" spans="2:11" x14ac:dyDescent="0.25">
      <c r="B137" s="11"/>
      <c r="C137" s="7" t="s">
        <v>238</v>
      </c>
      <c r="D137" s="7">
        <v>20</v>
      </c>
      <c r="E137" s="7">
        <v>7</v>
      </c>
      <c r="F137" s="12">
        <f t="shared" si="2"/>
        <v>0.35</v>
      </c>
      <c r="H137" t="s">
        <v>243</v>
      </c>
      <c r="I137" t="s">
        <v>238</v>
      </c>
      <c r="J137">
        <v>20</v>
      </c>
      <c r="K137">
        <v>7</v>
      </c>
    </row>
    <row r="138" spans="2:11" x14ac:dyDescent="0.25">
      <c r="B138" s="11"/>
      <c r="C138" s="7" t="s">
        <v>240</v>
      </c>
      <c r="D138" s="7">
        <v>13</v>
      </c>
      <c r="E138" s="7">
        <v>6</v>
      </c>
      <c r="F138" s="12">
        <f t="shared" si="2"/>
        <v>0.46153846153846156</v>
      </c>
      <c r="H138" t="s">
        <v>243</v>
      </c>
      <c r="I138" t="s">
        <v>240</v>
      </c>
      <c r="J138">
        <v>13</v>
      </c>
      <c r="K138">
        <v>6</v>
      </c>
    </row>
    <row r="139" spans="2:11" x14ac:dyDescent="0.25">
      <c r="B139" s="11"/>
      <c r="C139" s="7" t="s">
        <v>241</v>
      </c>
      <c r="D139" s="7">
        <v>8</v>
      </c>
      <c r="E139" s="7">
        <v>5</v>
      </c>
      <c r="F139" s="12">
        <f t="shared" si="2"/>
        <v>0.625</v>
      </c>
      <c r="H139" t="s">
        <v>243</v>
      </c>
      <c r="I139" t="s">
        <v>241</v>
      </c>
      <c r="J139">
        <v>8</v>
      </c>
      <c r="K139">
        <v>5</v>
      </c>
    </row>
    <row r="140" spans="2:11" x14ac:dyDescent="0.25">
      <c r="B140" s="11"/>
      <c r="C140" s="7" t="s">
        <v>30</v>
      </c>
      <c r="D140" s="7">
        <v>10</v>
      </c>
      <c r="E140" s="7">
        <v>5</v>
      </c>
      <c r="F140" s="12">
        <f t="shared" si="2"/>
        <v>0.5</v>
      </c>
      <c r="H140" t="s">
        <v>243</v>
      </c>
      <c r="I140" t="s">
        <v>30</v>
      </c>
      <c r="J140">
        <v>10</v>
      </c>
      <c r="K140">
        <v>5</v>
      </c>
    </row>
    <row r="141" spans="2:11" x14ac:dyDescent="0.25">
      <c r="B141" s="11"/>
      <c r="C141" s="7" t="s">
        <v>243</v>
      </c>
      <c r="D141" s="7">
        <v>20</v>
      </c>
      <c r="E141" s="7">
        <v>10</v>
      </c>
      <c r="F141" s="12">
        <f t="shared" si="2"/>
        <v>0.5</v>
      </c>
      <c r="H141" t="s">
        <v>243</v>
      </c>
      <c r="I141" t="s">
        <v>243</v>
      </c>
      <c r="J141">
        <v>20</v>
      </c>
      <c r="K141">
        <v>10</v>
      </c>
    </row>
    <row r="142" spans="2:11" x14ac:dyDescent="0.25">
      <c r="B142" s="11"/>
      <c r="C142" s="7" t="s">
        <v>31</v>
      </c>
      <c r="D142" s="7">
        <v>30</v>
      </c>
      <c r="E142" s="7">
        <v>12</v>
      </c>
      <c r="F142" s="12">
        <f t="shared" si="2"/>
        <v>0.4</v>
      </c>
      <c r="H142" t="s">
        <v>243</v>
      </c>
      <c r="I142" t="s">
        <v>31</v>
      </c>
      <c r="J142">
        <v>30</v>
      </c>
      <c r="K142">
        <v>12</v>
      </c>
    </row>
    <row r="143" spans="2:11" ht="15.75" thickBot="1" x14ac:dyDescent="0.3">
      <c r="B143" s="11"/>
      <c r="C143" s="14" t="s">
        <v>244</v>
      </c>
      <c r="D143" s="14">
        <v>31</v>
      </c>
      <c r="E143" s="14">
        <v>16</v>
      </c>
      <c r="F143" s="15">
        <f t="shared" si="2"/>
        <v>0.5161290322580645</v>
      </c>
      <c r="H143" t="s">
        <v>243</v>
      </c>
      <c r="I143" t="s">
        <v>244</v>
      </c>
      <c r="J143">
        <v>31</v>
      </c>
      <c r="K143">
        <v>16</v>
      </c>
    </row>
    <row r="144" spans="2:11" ht="15.75" x14ac:dyDescent="0.25">
      <c r="B144" s="20" t="s">
        <v>31</v>
      </c>
      <c r="C144" s="9" t="s">
        <v>228</v>
      </c>
      <c r="D144" s="9">
        <v>29</v>
      </c>
      <c r="E144" s="9">
        <v>15</v>
      </c>
      <c r="F144" s="10">
        <f t="shared" si="2"/>
        <v>0.51724137931034486</v>
      </c>
      <c r="H144" t="s">
        <v>31</v>
      </c>
      <c r="I144" t="s">
        <v>228</v>
      </c>
      <c r="J144">
        <v>29</v>
      </c>
      <c r="K144">
        <v>15</v>
      </c>
    </row>
    <row r="145" spans="2:11" x14ac:dyDescent="0.25">
      <c r="B145" s="11" t="str">
        <f>"Total Games: " &amp; SUM(D144:D156)</f>
        <v>Total Games: 366</v>
      </c>
      <c r="C145" s="7" t="s">
        <v>231</v>
      </c>
      <c r="D145" s="7">
        <v>10</v>
      </c>
      <c r="E145" s="7">
        <v>7</v>
      </c>
      <c r="F145" s="12">
        <f t="shared" si="2"/>
        <v>0.7</v>
      </c>
      <c r="H145" t="s">
        <v>31</v>
      </c>
      <c r="I145" t="s">
        <v>231</v>
      </c>
      <c r="J145">
        <v>10</v>
      </c>
      <c r="K145">
        <v>7</v>
      </c>
    </row>
    <row r="146" spans="2:11" x14ac:dyDescent="0.25">
      <c r="B146" s="11" t="str">
        <f>"Total Wins: " &amp; SUM(E144:E156)</f>
        <v>Total Wins: 189</v>
      </c>
      <c r="C146" s="7" t="s">
        <v>233</v>
      </c>
      <c r="D146" s="7">
        <v>38</v>
      </c>
      <c r="E146" s="7">
        <v>13</v>
      </c>
      <c r="F146" s="12">
        <f t="shared" si="2"/>
        <v>0.34210526315789475</v>
      </c>
      <c r="H146" t="s">
        <v>31</v>
      </c>
      <c r="I146" t="s">
        <v>233</v>
      </c>
      <c r="J146">
        <v>38</v>
      </c>
      <c r="K146">
        <v>13</v>
      </c>
    </row>
    <row r="147" spans="2:11" x14ac:dyDescent="0.25">
      <c r="B147" s="11" t="str">
        <f>"Win Rate: " &amp; ROUND(SUM(E144:E156)/SUM(D144:D156),2) * 100 &amp; "%"</f>
        <v>Win Rate: 52%</v>
      </c>
      <c r="C147" s="7" t="s">
        <v>38</v>
      </c>
      <c r="D147" s="7">
        <v>50</v>
      </c>
      <c r="E147" s="7">
        <v>31</v>
      </c>
      <c r="F147" s="12">
        <f t="shared" si="2"/>
        <v>0.62</v>
      </c>
      <c r="H147" t="s">
        <v>31</v>
      </c>
      <c r="I147" t="s">
        <v>38</v>
      </c>
      <c r="J147">
        <v>50</v>
      </c>
      <c r="K147">
        <v>31</v>
      </c>
    </row>
    <row r="148" spans="2:11" x14ac:dyDescent="0.25">
      <c r="B148" s="11"/>
      <c r="C148" s="7" t="s">
        <v>235</v>
      </c>
      <c r="D148" s="7">
        <v>29</v>
      </c>
      <c r="E148" s="7">
        <v>15</v>
      </c>
      <c r="F148" s="12">
        <f t="shared" si="2"/>
        <v>0.51724137931034486</v>
      </c>
      <c r="H148" t="s">
        <v>31</v>
      </c>
      <c r="I148" t="s">
        <v>235</v>
      </c>
      <c r="J148">
        <v>29</v>
      </c>
      <c r="K148">
        <v>15</v>
      </c>
    </row>
    <row r="149" spans="2:11" x14ac:dyDescent="0.25">
      <c r="B149" s="11"/>
      <c r="C149" s="7" t="s">
        <v>34</v>
      </c>
      <c r="D149" s="7">
        <v>27</v>
      </c>
      <c r="E149" s="7">
        <v>15</v>
      </c>
      <c r="F149" s="12">
        <f t="shared" si="2"/>
        <v>0.55555555555555558</v>
      </c>
      <c r="H149" t="s">
        <v>31</v>
      </c>
      <c r="I149" t="s">
        <v>34</v>
      </c>
      <c r="J149">
        <v>27</v>
      </c>
      <c r="K149">
        <v>15</v>
      </c>
    </row>
    <row r="150" spans="2:11" x14ac:dyDescent="0.25">
      <c r="B150" s="11"/>
      <c r="C150" s="7" t="s">
        <v>238</v>
      </c>
      <c r="D150" s="7">
        <v>22</v>
      </c>
      <c r="E150" s="7">
        <v>14</v>
      </c>
      <c r="F150" s="12">
        <f t="shared" si="2"/>
        <v>0.63636363636363635</v>
      </c>
      <c r="H150" t="s">
        <v>31</v>
      </c>
      <c r="I150" t="s">
        <v>238</v>
      </c>
      <c r="J150">
        <v>22</v>
      </c>
      <c r="K150">
        <v>14</v>
      </c>
    </row>
    <row r="151" spans="2:11" x14ac:dyDescent="0.25">
      <c r="B151" s="11"/>
      <c r="C151" s="7" t="s">
        <v>240</v>
      </c>
      <c r="D151" s="7">
        <v>24</v>
      </c>
      <c r="E151" s="7">
        <v>9</v>
      </c>
      <c r="F151" s="12">
        <f t="shared" si="2"/>
        <v>0.375</v>
      </c>
      <c r="H151" t="s">
        <v>31</v>
      </c>
      <c r="I151" t="s">
        <v>240</v>
      </c>
      <c r="J151">
        <v>24</v>
      </c>
      <c r="K151">
        <v>9</v>
      </c>
    </row>
    <row r="152" spans="2:11" x14ac:dyDescent="0.25">
      <c r="B152" s="11"/>
      <c r="C152" s="7" t="s">
        <v>241</v>
      </c>
      <c r="D152" s="7">
        <v>13</v>
      </c>
      <c r="E152" s="7">
        <v>8</v>
      </c>
      <c r="F152" s="12">
        <f t="shared" si="2"/>
        <v>0.61538461538461542</v>
      </c>
      <c r="H152" t="s">
        <v>31</v>
      </c>
      <c r="I152" t="s">
        <v>241</v>
      </c>
      <c r="J152">
        <v>13</v>
      </c>
      <c r="K152">
        <v>8</v>
      </c>
    </row>
    <row r="153" spans="2:11" x14ac:dyDescent="0.25">
      <c r="B153" s="11"/>
      <c r="C153" s="7" t="s">
        <v>30</v>
      </c>
      <c r="D153" s="7">
        <v>26</v>
      </c>
      <c r="E153" s="7">
        <v>11</v>
      </c>
      <c r="F153" s="12">
        <f t="shared" si="2"/>
        <v>0.42307692307692307</v>
      </c>
      <c r="H153" t="s">
        <v>31</v>
      </c>
      <c r="I153" t="s">
        <v>30</v>
      </c>
      <c r="J153">
        <v>26</v>
      </c>
      <c r="K153">
        <v>11</v>
      </c>
    </row>
    <row r="154" spans="2:11" x14ac:dyDescent="0.25">
      <c r="B154" s="11"/>
      <c r="C154" s="7" t="s">
        <v>243</v>
      </c>
      <c r="D154" s="7">
        <v>30</v>
      </c>
      <c r="E154" s="7">
        <v>18</v>
      </c>
      <c r="F154" s="12">
        <f t="shared" si="2"/>
        <v>0.6</v>
      </c>
      <c r="H154" t="s">
        <v>31</v>
      </c>
      <c r="I154" t="s">
        <v>243</v>
      </c>
      <c r="J154">
        <v>30</v>
      </c>
      <c r="K154">
        <v>18</v>
      </c>
    </row>
    <row r="155" spans="2:11" x14ac:dyDescent="0.25">
      <c r="B155" s="11"/>
      <c r="C155" s="7" t="s">
        <v>31</v>
      </c>
      <c r="D155" s="7">
        <v>32</v>
      </c>
      <c r="E155" s="7">
        <v>16</v>
      </c>
      <c r="F155" s="12">
        <f t="shared" si="2"/>
        <v>0.5</v>
      </c>
      <c r="H155" t="s">
        <v>31</v>
      </c>
      <c r="I155" t="s">
        <v>31</v>
      </c>
      <c r="J155">
        <v>32</v>
      </c>
      <c r="K155">
        <v>16</v>
      </c>
    </row>
    <row r="156" spans="2:11" ht="15.75" thickBot="1" x14ac:dyDescent="0.3">
      <c r="B156" s="11"/>
      <c r="C156" s="14" t="s">
        <v>244</v>
      </c>
      <c r="D156" s="14">
        <v>36</v>
      </c>
      <c r="E156" s="14">
        <v>17</v>
      </c>
      <c r="F156" s="15">
        <f t="shared" si="2"/>
        <v>0.47222222222222221</v>
      </c>
      <c r="H156" t="s">
        <v>31</v>
      </c>
      <c r="I156" t="s">
        <v>244</v>
      </c>
      <c r="J156">
        <v>36</v>
      </c>
      <c r="K156">
        <v>17</v>
      </c>
    </row>
    <row r="157" spans="2:11" ht="15.75" x14ac:dyDescent="0.25">
      <c r="B157" s="20" t="s">
        <v>244</v>
      </c>
      <c r="C157" s="9" t="s">
        <v>228</v>
      </c>
      <c r="D157" s="9">
        <v>30</v>
      </c>
      <c r="E157" s="9">
        <v>13</v>
      </c>
      <c r="F157" s="10">
        <f t="shared" si="2"/>
        <v>0.43333333333333335</v>
      </c>
      <c r="H157" t="s">
        <v>244</v>
      </c>
      <c r="I157" t="s">
        <v>228</v>
      </c>
      <c r="J157">
        <v>30</v>
      </c>
      <c r="K157">
        <v>13</v>
      </c>
    </row>
    <row r="158" spans="2:11" x14ac:dyDescent="0.25">
      <c r="B158" s="11" t="str">
        <f>"Total Games: " &amp; SUM(D157:D169)</f>
        <v>Total Games: 364</v>
      </c>
      <c r="C158" s="7" t="s">
        <v>231</v>
      </c>
      <c r="D158" s="7">
        <v>7</v>
      </c>
      <c r="E158" s="7">
        <v>5</v>
      </c>
      <c r="F158" s="12">
        <f t="shared" si="2"/>
        <v>0.7142857142857143</v>
      </c>
      <c r="H158" t="s">
        <v>244</v>
      </c>
      <c r="I158" t="s">
        <v>231</v>
      </c>
      <c r="J158">
        <v>7</v>
      </c>
      <c r="K158">
        <v>5</v>
      </c>
    </row>
    <row r="159" spans="2:11" x14ac:dyDescent="0.25">
      <c r="B159" s="11" t="str">
        <f>"Total Wins: " &amp; SUM(E157:E169)</f>
        <v>Total Wins: 186</v>
      </c>
      <c r="C159" s="7" t="s">
        <v>233</v>
      </c>
      <c r="D159" s="7">
        <v>46</v>
      </c>
      <c r="E159" s="7">
        <v>20</v>
      </c>
      <c r="F159" s="12">
        <f t="shared" si="2"/>
        <v>0.43478260869565216</v>
      </c>
      <c r="H159" t="s">
        <v>244</v>
      </c>
      <c r="I159" t="s">
        <v>233</v>
      </c>
      <c r="J159">
        <v>46</v>
      </c>
      <c r="K159">
        <v>20</v>
      </c>
    </row>
    <row r="160" spans="2:11" x14ac:dyDescent="0.25">
      <c r="B160" s="11" t="str">
        <f>"Win Rate: " &amp; ROUND(SUM(E157:E169)/SUM(D157:D169),2) * 100 &amp; "%"</f>
        <v>Win Rate: 51%</v>
      </c>
      <c r="C160" s="7" t="s">
        <v>38</v>
      </c>
      <c r="D160" s="7">
        <v>23</v>
      </c>
      <c r="E160" s="7">
        <v>12</v>
      </c>
      <c r="F160" s="12">
        <f t="shared" si="2"/>
        <v>0.52173913043478259</v>
      </c>
      <c r="H160" t="s">
        <v>244</v>
      </c>
      <c r="I160" t="s">
        <v>38</v>
      </c>
      <c r="J160">
        <v>23</v>
      </c>
      <c r="K160">
        <v>12</v>
      </c>
    </row>
    <row r="161" spans="2:11" x14ac:dyDescent="0.25">
      <c r="B161" s="11"/>
      <c r="C161" s="7" t="s">
        <v>235</v>
      </c>
      <c r="D161" s="7">
        <v>29</v>
      </c>
      <c r="E161" s="7">
        <v>10</v>
      </c>
      <c r="F161" s="12">
        <f t="shared" si="2"/>
        <v>0.34482758620689657</v>
      </c>
      <c r="H161" t="s">
        <v>244</v>
      </c>
      <c r="I161" t="s">
        <v>235</v>
      </c>
      <c r="J161">
        <v>29</v>
      </c>
      <c r="K161">
        <v>10</v>
      </c>
    </row>
    <row r="162" spans="2:11" x14ac:dyDescent="0.25">
      <c r="B162" s="11"/>
      <c r="C162" s="7" t="s">
        <v>34</v>
      </c>
      <c r="D162" s="7">
        <v>29</v>
      </c>
      <c r="E162" s="7">
        <v>17</v>
      </c>
      <c r="F162" s="12">
        <f t="shared" si="2"/>
        <v>0.58620689655172409</v>
      </c>
      <c r="H162" t="s">
        <v>244</v>
      </c>
      <c r="I162" t="s">
        <v>34</v>
      </c>
      <c r="J162">
        <v>29</v>
      </c>
      <c r="K162">
        <v>17</v>
      </c>
    </row>
    <row r="163" spans="2:11" x14ac:dyDescent="0.25">
      <c r="B163" s="11"/>
      <c r="C163" s="7" t="s">
        <v>238</v>
      </c>
      <c r="D163" s="7">
        <v>31</v>
      </c>
      <c r="E163" s="7">
        <v>21</v>
      </c>
      <c r="F163" s="12">
        <f t="shared" si="2"/>
        <v>0.67741935483870963</v>
      </c>
      <c r="H163" t="s">
        <v>244</v>
      </c>
      <c r="I163" t="s">
        <v>238</v>
      </c>
      <c r="J163">
        <v>31</v>
      </c>
      <c r="K163">
        <v>21</v>
      </c>
    </row>
    <row r="164" spans="2:11" x14ac:dyDescent="0.25">
      <c r="B164" s="11"/>
      <c r="C164" s="7" t="s">
        <v>240</v>
      </c>
      <c r="D164" s="7">
        <v>11</v>
      </c>
      <c r="E164" s="7">
        <v>3</v>
      </c>
      <c r="F164" s="12">
        <f t="shared" si="2"/>
        <v>0.27272727272727271</v>
      </c>
      <c r="H164" t="s">
        <v>244</v>
      </c>
      <c r="I164" t="s">
        <v>240</v>
      </c>
      <c r="J164">
        <v>11</v>
      </c>
      <c r="K164">
        <v>3</v>
      </c>
    </row>
    <row r="165" spans="2:11" x14ac:dyDescent="0.25">
      <c r="B165" s="11"/>
      <c r="C165" s="7" t="s">
        <v>241</v>
      </c>
      <c r="D165" s="7">
        <v>23</v>
      </c>
      <c r="E165" s="7">
        <v>13</v>
      </c>
      <c r="F165" s="12">
        <f t="shared" si="2"/>
        <v>0.56521739130434778</v>
      </c>
      <c r="H165" t="s">
        <v>244</v>
      </c>
      <c r="I165" t="s">
        <v>241</v>
      </c>
      <c r="J165">
        <v>23</v>
      </c>
      <c r="K165">
        <v>13</v>
      </c>
    </row>
    <row r="166" spans="2:11" x14ac:dyDescent="0.25">
      <c r="B166" s="11"/>
      <c r="C166" s="7" t="s">
        <v>30</v>
      </c>
      <c r="D166" s="7">
        <v>28</v>
      </c>
      <c r="E166" s="7">
        <v>18</v>
      </c>
      <c r="F166" s="12">
        <f t="shared" si="2"/>
        <v>0.6428571428571429</v>
      </c>
      <c r="H166" t="s">
        <v>244</v>
      </c>
      <c r="I166" t="s">
        <v>30</v>
      </c>
      <c r="J166">
        <v>28</v>
      </c>
      <c r="K166">
        <v>18</v>
      </c>
    </row>
    <row r="167" spans="2:11" x14ac:dyDescent="0.25">
      <c r="B167" s="11"/>
      <c r="C167" s="7" t="s">
        <v>243</v>
      </c>
      <c r="D167" s="7">
        <v>31</v>
      </c>
      <c r="E167" s="7">
        <v>15</v>
      </c>
      <c r="F167" s="12">
        <f t="shared" si="2"/>
        <v>0.4838709677419355</v>
      </c>
      <c r="H167" t="s">
        <v>244</v>
      </c>
      <c r="I167" t="s">
        <v>243</v>
      </c>
      <c r="J167">
        <v>31</v>
      </c>
      <c r="K167">
        <v>15</v>
      </c>
    </row>
    <row r="168" spans="2:11" x14ac:dyDescent="0.25">
      <c r="B168" s="11"/>
      <c r="C168" s="7" t="s">
        <v>31</v>
      </c>
      <c r="D168" s="7">
        <v>36</v>
      </c>
      <c r="E168" s="7">
        <v>19</v>
      </c>
      <c r="F168" s="12">
        <f t="shared" si="2"/>
        <v>0.52777777777777779</v>
      </c>
      <c r="H168" t="s">
        <v>244</v>
      </c>
      <c r="I168" t="s">
        <v>31</v>
      </c>
      <c r="J168">
        <v>36</v>
      </c>
      <c r="K168">
        <v>19</v>
      </c>
    </row>
    <row r="169" spans="2:11" ht="15.75" thickBot="1" x14ac:dyDescent="0.3">
      <c r="B169" s="13"/>
      <c r="C169" s="14" t="s">
        <v>244</v>
      </c>
      <c r="D169" s="14">
        <v>40</v>
      </c>
      <c r="E169" s="14">
        <v>20</v>
      </c>
      <c r="F169" s="15">
        <f t="shared" si="2"/>
        <v>0.5</v>
      </c>
      <c r="H169" t="s">
        <v>244</v>
      </c>
      <c r="I169" t="s">
        <v>244</v>
      </c>
      <c r="J169">
        <v>40</v>
      </c>
      <c r="K169">
        <v>20</v>
      </c>
    </row>
  </sheetData>
  <conditionalFormatting sqref="F2:F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F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1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F1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:F1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F1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A3" sqref="A1:E108"/>
    </sheetView>
  </sheetViews>
  <sheetFormatPr defaultRowHeight="15" x14ac:dyDescent="0.25"/>
  <cols>
    <col min="1" max="1" width="18.42578125" bestFit="1" customWidth="1"/>
    <col min="2" max="2" width="7.42578125" hidden="1" customWidth="1"/>
    <col min="3" max="3" width="8.7109375" hidden="1" customWidth="1"/>
  </cols>
  <sheetData>
    <row r="1" spans="1:5" ht="30" x14ac:dyDescent="0.25">
      <c r="A1" t="s">
        <v>367</v>
      </c>
      <c r="B1" t="s">
        <v>259</v>
      </c>
      <c r="C1" t="s">
        <v>260</v>
      </c>
      <c r="D1" s="6" t="s">
        <v>220</v>
      </c>
      <c r="E1" s="6" t="s">
        <v>222</v>
      </c>
    </row>
    <row r="2" spans="1:5" x14ac:dyDescent="0.25">
      <c r="A2" t="s">
        <v>357</v>
      </c>
      <c r="B2">
        <v>1</v>
      </c>
      <c r="C2">
        <v>0</v>
      </c>
      <c r="D2">
        <f>Table6[[#This Row],[losses]]+Table6[[#This Row],[wins]]</f>
        <v>1</v>
      </c>
      <c r="E2" s="5">
        <f>Table6[[#This Row],[wins]]/Table6[[#This Row],[Total
Games]]</f>
        <v>1</v>
      </c>
    </row>
    <row r="3" spans="1:5" x14ac:dyDescent="0.25">
      <c r="A3" t="s">
        <v>356</v>
      </c>
      <c r="B3">
        <v>3</v>
      </c>
      <c r="C3">
        <v>0</v>
      </c>
      <c r="D3">
        <f>Table6[[#This Row],[losses]]+Table6[[#This Row],[wins]]</f>
        <v>3</v>
      </c>
      <c r="E3" s="5">
        <f>Table6[[#This Row],[wins]]/Table6[[#This Row],[Total
Games]]</f>
        <v>1</v>
      </c>
    </row>
    <row r="4" spans="1:5" x14ac:dyDescent="0.25">
      <c r="A4" t="s">
        <v>355</v>
      </c>
      <c r="B4">
        <v>1</v>
      </c>
      <c r="C4">
        <v>0</v>
      </c>
      <c r="D4">
        <f>Table6[[#This Row],[losses]]+Table6[[#This Row],[wins]]</f>
        <v>1</v>
      </c>
      <c r="E4" s="5">
        <f>Table6[[#This Row],[wins]]/Table6[[#This Row],[Total
Games]]</f>
        <v>1</v>
      </c>
    </row>
    <row r="5" spans="1:5" x14ac:dyDescent="0.25">
      <c r="A5" t="s">
        <v>353</v>
      </c>
      <c r="B5">
        <v>1</v>
      </c>
      <c r="C5">
        <v>0</v>
      </c>
      <c r="D5">
        <f>Table6[[#This Row],[losses]]+Table6[[#This Row],[wins]]</f>
        <v>1</v>
      </c>
      <c r="E5" s="5">
        <f>Table6[[#This Row],[wins]]/Table6[[#This Row],[Total
Games]]</f>
        <v>1</v>
      </c>
    </row>
    <row r="6" spans="1:5" x14ac:dyDescent="0.25">
      <c r="A6" t="s">
        <v>354</v>
      </c>
      <c r="B6">
        <v>3</v>
      </c>
      <c r="C6">
        <v>0</v>
      </c>
      <c r="D6">
        <f>Table6[[#This Row],[losses]]+Table6[[#This Row],[wins]]</f>
        <v>3</v>
      </c>
      <c r="E6" s="5">
        <f>Table6[[#This Row],[wins]]/Table6[[#This Row],[Total
Games]]</f>
        <v>1</v>
      </c>
    </row>
    <row r="7" spans="1:5" x14ac:dyDescent="0.25">
      <c r="A7" t="s">
        <v>321</v>
      </c>
      <c r="B7">
        <v>11</v>
      </c>
      <c r="C7">
        <v>1</v>
      </c>
      <c r="D7">
        <f>Table6[[#This Row],[losses]]+Table6[[#This Row],[wins]]</f>
        <v>12</v>
      </c>
      <c r="E7" s="5">
        <f>Table6[[#This Row],[wins]]/Table6[[#This Row],[Total
Games]]</f>
        <v>0.91666666666666663</v>
      </c>
    </row>
    <row r="8" spans="1:5" x14ac:dyDescent="0.25">
      <c r="A8" t="s">
        <v>331</v>
      </c>
      <c r="B8">
        <v>4</v>
      </c>
      <c r="C8">
        <v>1</v>
      </c>
      <c r="D8">
        <f>Table6[[#This Row],[losses]]+Table6[[#This Row],[wins]]</f>
        <v>5</v>
      </c>
      <c r="E8" s="5">
        <f>Table6[[#This Row],[wins]]/Table6[[#This Row],[Total
Games]]</f>
        <v>0.8</v>
      </c>
    </row>
    <row r="9" spans="1:5" x14ac:dyDescent="0.25">
      <c r="A9" t="s">
        <v>336</v>
      </c>
      <c r="B9">
        <v>16</v>
      </c>
      <c r="C9">
        <v>4</v>
      </c>
      <c r="D9">
        <f>Table6[[#This Row],[losses]]+Table6[[#This Row],[wins]]</f>
        <v>20</v>
      </c>
      <c r="E9" s="5">
        <f>Table6[[#This Row],[wins]]/Table6[[#This Row],[Total
Games]]</f>
        <v>0.8</v>
      </c>
    </row>
    <row r="10" spans="1:5" x14ac:dyDescent="0.25">
      <c r="A10" t="s">
        <v>283</v>
      </c>
      <c r="B10">
        <v>8</v>
      </c>
      <c r="C10">
        <v>2</v>
      </c>
      <c r="D10">
        <f>Table6[[#This Row],[losses]]+Table6[[#This Row],[wins]]</f>
        <v>10</v>
      </c>
      <c r="E10" s="5">
        <f>Table6[[#This Row],[wins]]/Table6[[#This Row],[Total
Games]]</f>
        <v>0.8</v>
      </c>
    </row>
    <row r="11" spans="1:5" x14ac:dyDescent="0.25">
      <c r="A11" t="s">
        <v>334</v>
      </c>
      <c r="B11">
        <v>4</v>
      </c>
      <c r="C11">
        <v>1</v>
      </c>
      <c r="D11">
        <f>Table6[[#This Row],[losses]]+Table6[[#This Row],[wins]]</f>
        <v>5</v>
      </c>
      <c r="E11" s="5">
        <f>Table6[[#This Row],[wins]]/Table6[[#This Row],[Total
Games]]</f>
        <v>0.8</v>
      </c>
    </row>
    <row r="12" spans="1:5" x14ac:dyDescent="0.25">
      <c r="A12" t="s">
        <v>337</v>
      </c>
      <c r="B12">
        <v>13</v>
      </c>
      <c r="C12">
        <v>4</v>
      </c>
      <c r="D12">
        <f>Table6[[#This Row],[losses]]+Table6[[#This Row],[wins]]</f>
        <v>17</v>
      </c>
      <c r="E12" s="5">
        <f>Table6[[#This Row],[wins]]/Table6[[#This Row],[Total
Games]]</f>
        <v>0.76470588235294112</v>
      </c>
    </row>
    <row r="13" spans="1:5" x14ac:dyDescent="0.25">
      <c r="A13" t="s">
        <v>282</v>
      </c>
      <c r="B13">
        <v>3</v>
      </c>
      <c r="C13">
        <v>1</v>
      </c>
      <c r="D13">
        <f>Table6[[#This Row],[losses]]+Table6[[#This Row],[wins]]</f>
        <v>4</v>
      </c>
      <c r="E13" s="5">
        <f>Table6[[#This Row],[wins]]/Table6[[#This Row],[Total
Games]]</f>
        <v>0.75</v>
      </c>
    </row>
    <row r="14" spans="1:5" x14ac:dyDescent="0.25">
      <c r="A14" t="s">
        <v>312</v>
      </c>
      <c r="B14">
        <v>9</v>
      </c>
      <c r="C14">
        <v>3</v>
      </c>
      <c r="D14">
        <f>Table6[[#This Row],[losses]]+Table6[[#This Row],[wins]]</f>
        <v>12</v>
      </c>
      <c r="E14" s="5">
        <f>Table6[[#This Row],[wins]]/Table6[[#This Row],[Total
Games]]</f>
        <v>0.75</v>
      </c>
    </row>
    <row r="15" spans="1:5" x14ac:dyDescent="0.25">
      <c r="A15" t="s">
        <v>309</v>
      </c>
      <c r="B15">
        <v>3</v>
      </c>
      <c r="C15">
        <v>1</v>
      </c>
      <c r="D15">
        <f>Table6[[#This Row],[losses]]+Table6[[#This Row],[wins]]</f>
        <v>4</v>
      </c>
      <c r="E15" s="5">
        <f>Table6[[#This Row],[wins]]/Table6[[#This Row],[Total
Games]]</f>
        <v>0.75</v>
      </c>
    </row>
    <row r="16" spans="1:5" x14ac:dyDescent="0.25">
      <c r="A16" t="s">
        <v>330</v>
      </c>
      <c r="B16">
        <v>3</v>
      </c>
      <c r="C16">
        <v>1</v>
      </c>
      <c r="D16">
        <f>Table6[[#This Row],[losses]]+Table6[[#This Row],[wins]]</f>
        <v>4</v>
      </c>
      <c r="E16" s="5">
        <f>Table6[[#This Row],[wins]]/Table6[[#This Row],[Total
Games]]</f>
        <v>0.75</v>
      </c>
    </row>
    <row r="17" spans="1:5" x14ac:dyDescent="0.25">
      <c r="A17" t="s">
        <v>348</v>
      </c>
      <c r="B17">
        <v>3</v>
      </c>
      <c r="C17">
        <v>1</v>
      </c>
      <c r="D17">
        <f>Table6[[#This Row],[losses]]+Table6[[#This Row],[wins]]</f>
        <v>4</v>
      </c>
      <c r="E17" s="5">
        <f>Table6[[#This Row],[wins]]/Table6[[#This Row],[Total
Games]]</f>
        <v>0.75</v>
      </c>
    </row>
    <row r="18" spans="1:5" x14ac:dyDescent="0.25">
      <c r="A18" t="s">
        <v>345</v>
      </c>
      <c r="B18">
        <v>11</v>
      </c>
      <c r="C18">
        <v>4</v>
      </c>
      <c r="D18">
        <f>Table6[[#This Row],[losses]]+Table6[[#This Row],[wins]]</f>
        <v>15</v>
      </c>
      <c r="E18" s="5">
        <f>Table6[[#This Row],[wins]]/Table6[[#This Row],[Total
Games]]</f>
        <v>0.73333333333333328</v>
      </c>
    </row>
    <row r="19" spans="1:5" x14ac:dyDescent="0.25">
      <c r="A19" t="s">
        <v>292</v>
      </c>
      <c r="B19">
        <v>13</v>
      </c>
      <c r="C19">
        <v>5</v>
      </c>
      <c r="D19">
        <f>Table6[[#This Row],[losses]]+Table6[[#This Row],[wins]]</f>
        <v>18</v>
      </c>
      <c r="E19" s="5">
        <f>Table6[[#This Row],[wins]]/Table6[[#This Row],[Total
Games]]</f>
        <v>0.72222222222222221</v>
      </c>
    </row>
    <row r="20" spans="1:5" x14ac:dyDescent="0.25">
      <c r="A20" t="s">
        <v>352</v>
      </c>
      <c r="B20">
        <v>14</v>
      </c>
      <c r="C20">
        <v>6</v>
      </c>
      <c r="D20">
        <f>Table6[[#This Row],[losses]]+Table6[[#This Row],[wins]]</f>
        <v>20</v>
      </c>
      <c r="E20" s="5">
        <f>Table6[[#This Row],[wins]]/Table6[[#This Row],[Total
Games]]</f>
        <v>0.7</v>
      </c>
    </row>
    <row r="21" spans="1:5" x14ac:dyDescent="0.25">
      <c r="A21" t="s">
        <v>307</v>
      </c>
      <c r="B21">
        <v>11</v>
      </c>
      <c r="C21">
        <v>5</v>
      </c>
      <c r="D21">
        <f>Table6[[#This Row],[losses]]+Table6[[#This Row],[wins]]</f>
        <v>16</v>
      </c>
      <c r="E21" s="5">
        <f>Table6[[#This Row],[wins]]/Table6[[#This Row],[Total
Games]]</f>
        <v>0.6875</v>
      </c>
    </row>
    <row r="22" spans="1:5" x14ac:dyDescent="0.25">
      <c r="A22" t="s">
        <v>300</v>
      </c>
      <c r="B22">
        <v>2</v>
      </c>
      <c r="C22">
        <v>1</v>
      </c>
      <c r="D22">
        <f>Table6[[#This Row],[losses]]+Table6[[#This Row],[wins]]</f>
        <v>3</v>
      </c>
      <c r="E22" s="5">
        <f>Table6[[#This Row],[wins]]/Table6[[#This Row],[Total
Games]]</f>
        <v>0.66666666666666663</v>
      </c>
    </row>
    <row r="23" spans="1:5" x14ac:dyDescent="0.25">
      <c r="A23" t="s">
        <v>327</v>
      </c>
      <c r="B23">
        <v>8</v>
      </c>
      <c r="C23">
        <v>4</v>
      </c>
      <c r="D23">
        <f>Table6[[#This Row],[losses]]+Table6[[#This Row],[wins]]</f>
        <v>12</v>
      </c>
      <c r="E23" s="5">
        <f>Table6[[#This Row],[wins]]/Table6[[#This Row],[Total
Games]]</f>
        <v>0.66666666666666663</v>
      </c>
    </row>
    <row r="24" spans="1:5" x14ac:dyDescent="0.25">
      <c r="A24" t="s">
        <v>261</v>
      </c>
      <c r="B24">
        <v>4</v>
      </c>
      <c r="C24">
        <v>2</v>
      </c>
      <c r="D24">
        <f>Table6[[#This Row],[losses]]+Table6[[#This Row],[wins]]</f>
        <v>6</v>
      </c>
      <c r="E24" s="5">
        <f>Table6[[#This Row],[wins]]/Table6[[#This Row],[Total
Games]]</f>
        <v>0.66666666666666663</v>
      </c>
    </row>
    <row r="25" spans="1:5" x14ac:dyDescent="0.25">
      <c r="A25" t="s">
        <v>362</v>
      </c>
      <c r="B25">
        <v>2</v>
      </c>
      <c r="C25">
        <v>1</v>
      </c>
      <c r="D25">
        <f>Table6[[#This Row],[losses]]+Table6[[#This Row],[wins]]</f>
        <v>3</v>
      </c>
      <c r="E25" s="5">
        <f>Table6[[#This Row],[wins]]/Table6[[#This Row],[Total
Games]]</f>
        <v>0.66666666666666663</v>
      </c>
    </row>
    <row r="26" spans="1:5" x14ac:dyDescent="0.25">
      <c r="A26" t="s">
        <v>296</v>
      </c>
      <c r="B26">
        <v>4</v>
      </c>
      <c r="C26">
        <v>2</v>
      </c>
      <c r="D26">
        <f>Table6[[#This Row],[losses]]+Table6[[#This Row],[wins]]</f>
        <v>6</v>
      </c>
      <c r="E26" s="5">
        <f>Table6[[#This Row],[wins]]/Table6[[#This Row],[Total
Games]]</f>
        <v>0.66666666666666663</v>
      </c>
    </row>
    <row r="27" spans="1:5" x14ac:dyDescent="0.25">
      <c r="A27" t="s">
        <v>335</v>
      </c>
      <c r="B27">
        <v>4</v>
      </c>
      <c r="C27">
        <v>2</v>
      </c>
      <c r="D27">
        <f>Table6[[#This Row],[losses]]+Table6[[#This Row],[wins]]</f>
        <v>6</v>
      </c>
      <c r="E27" s="5">
        <f>Table6[[#This Row],[wins]]/Table6[[#This Row],[Total
Games]]</f>
        <v>0.66666666666666663</v>
      </c>
    </row>
    <row r="28" spans="1:5" x14ac:dyDescent="0.25">
      <c r="A28" t="s">
        <v>332</v>
      </c>
      <c r="B28">
        <v>20</v>
      </c>
      <c r="C28">
        <v>10</v>
      </c>
      <c r="D28">
        <f>Table6[[#This Row],[losses]]+Table6[[#This Row],[wins]]</f>
        <v>30</v>
      </c>
      <c r="E28" s="5">
        <f>Table6[[#This Row],[wins]]/Table6[[#This Row],[Total
Games]]</f>
        <v>0.66666666666666663</v>
      </c>
    </row>
    <row r="29" spans="1:5" x14ac:dyDescent="0.25">
      <c r="A29" t="s">
        <v>269</v>
      </c>
      <c r="B29">
        <v>6</v>
      </c>
      <c r="C29">
        <v>3</v>
      </c>
      <c r="D29">
        <f>Table6[[#This Row],[losses]]+Table6[[#This Row],[wins]]</f>
        <v>9</v>
      </c>
      <c r="E29" s="5">
        <f>Table6[[#This Row],[wins]]/Table6[[#This Row],[Total
Games]]</f>
        <v>0.66666666666666663</v>
      </c>
    </row>
    <row r="30" spans="1:5" x14ac:dyDescent="0.25">
      <c r="A30" t="s">
        <v>284</v>
      </c>
      <c r="B30">
        <v>13</v>
      </c>
      <c r="C30">
        <v>7</v>
      </c>
      <c r="D30">
        <f>Table6[[#This Row],[losses]]+Table6[[#This Row],[wins]]</f>
        <v>20</v>
      </c>
      <c r="E30" s="5">
        <f>Table6[[#This Row],[wins]]/Table6[[#This Row],[Total
Games]]</f>
        <v>0.65</v>
      </c>
    </row>
    <row r="31" spans="1:5" x14ac:dyDescent="0.25">
      <c r="A31" t="s">
        <v>264</v>
      </c>
      <c r="B31">
        <v>13</v>
      </c>
      <c r="C31">
        <v>7</v>
      </c>
      <c r="D31">
        <f>Table6[[#This Row],[losses]]+Table6[[#This Row],[wins]]</f>
        <v>20</v>
      </c>
      <c r="E31" s="5">
        <f>Table6[[#This Row],[wins]]/Table6[[#This Row],[Total
Games]]</f>
        <v>0.65</v>
      </c>
    </row>
    <row r="32" spans="1:5" x14ac:dyDescent="0.25">
      <c r="A32" t="s">
        <v>273</v>
      </c>
      <c r="B32">
        <v>9</v>
      </c>
      <c r="C32">
        <v>5</v>
      </c>
      <c r="D32">
        <f>Table6[[#This Row],[losses]]+Table6[[#This Row],[wins]]</f>
        <v>14</v>
      </c>
      <c r="E32" s="5">
        <f>Table6[[#This Row],[wins]]/Table6[[#This Row],[Total
Games]]</f>
        <v>0.6428571428571429</v>
      </c>
    </row>
    <row r="33" spans="1:5" x14ac:dyDescent="0.25">
      <c r="A33" t="s">
        <v>276</v>
      </c>
      <c r="B33">
        <v>16</v>
      </c>
      <c r="C33">
        <v>9</v>
      </c>
      <c r="D33">
        <f>Table6[[#This Row],[losses]]+Table6[[#This Row],[wins]]</f>
        <v>25</v>
      </c>
      <c r="E33" s="5">
        <f>Table6[[#This Row],[wins]]/Table6[[#This Row],[Total
Games]]</f>
        <v>0.64</v>
      </c>
    </row>
    <row r="34" spans="1:5" x14ac:dyDescent="0.25">
      <c r="A34" t="s">
        <v>318</v>
      </c>
      <c r="B34">
        <v>7</v>
      </c>
      <c r="C34">
        <v>4</v>
      </c>
      <c r="D34">
        <f>Table6[[#This Row],[losses]]+Table6[[#This Row],[wins]]</f>
        <v>11</v>
      </c>
      <c r="E34" s="5">
        <f>Table6[[#This Row],[wins]]/Table6[[#This Row],[Total
Games]]</f>
        <v>0.63636363636363635</v>
      </c>
    </row>
    <row r="35" spans="1:5" x14ac:dyDescent="0.25">
      <c r="A35" t="s">
        <v>338</v>
      </c>
      <c r="B35">
        <v>5</v>
      </c>
      <c r="C35">
        <v>3</v>
      </c>
      <c r="D35">
        <f>Table6[[#This Row],[losses]]+Table6[[#This Row],[wins]]</f>
        <v>8</v>
      </c>
      <c r="E35" s="5">
        <f>Table6[[#This Row],[wins]]/Table6[[#This Row],[Total
Games]]</f>
        <v>0.625</v>
      </c>
    </row>
    <row r="36" spans="1:5" x14ac:dyDescent="0.25">
      <c r="A36" t="s">
        <v>295</v>
      </c>
      <c r="B36">
        <v>13</v>
      </c>
      <c r="C36">
        <v>8</v>
      </c>
      <c r="D36">
        <f>Table6[[#This Row],[losses]]+Table6[[#This Row],[wins]]</f>
        <v>21</v>
      </c>
      <c r="E36" s="5">
        <f>Table6[[#This Row],[wins]]/Table6[[#This Row],[Total
Games]]</f>
        <v>0.61904761904761907</v>
      </c>
    </row>
    <row r="37" spans="1:5" x14ac:dyDescent="0.25">
      <c r="A37" t="s">
        <v>280</v>
      </c>
      <c r="B37">
        <v>89</v>
      </c>
      <c r="C37">
        <v>57</v>
      </c>
      <c r="D37">
        <f>Table6[[#This Row],[losses]]+Table6[[#This Row],[wins]]</f>
        <v>146</v>
      </c>
      <c r="E37" s="5">
        <f>Table6[[#This Row],[wins]]/Table6[[#This Row],[Total
Games]]</f>
        <v>0.6095890410958904</v>
      </c>
    </row>
    <row r="38" spans="1:5" x14ac:dyDescent="0.25">
      <c r="A38" t="s">
        <v>324</v>
      </c>
      <c r="B38">
        <v>14</v>
      </c>
      <c r="C38">
        <v>9</v>
      </c>
      <c r="D38">
        <f>Table6[[#This Row],[losses]]+Table6[[#This Row],[wins]]</f>
        <v>23</v>
      </c>
      <c r="E38" s="5">
        <f>Table6[[#This Row],[wins]]/Table6[[#This Row],[Total
Games]]</f>
        <v>0.60869565217391308</v>
      </c>
    </row>
    <row r="39" spans="1:5" x14ac:dyDescent="0.25">
      <c r="A39" t="s">
        <v>341</v>
      </c>
      <c r="B39">
        <v>7</v>
      </c>
      <c r="C39">
        <v>5</v>
      </c>
      <c r="D39">
        <f>Table6[[#This Row],[losses]]+Table6[[#This Row],[wins]]</f>
        <v>12</v>
      </c>
      <c r="E39" s="5">
        <f>Table6[[#This Row],[wins]]/Table6[[#This Row],[Total
Games]]</f>
        <v>0.58333333333333337</v>
      </c>
    </row>
    <row r="40" spans="1:5" x14ac:dyDescent="0.25">
      <c r="A40" t="s">
        <v>333</v>
      </c>
      <c r="B40">
        <v>19</v>
      </c>
      <c r="C40">
        <v>14</v>
      </c>
      <c r="D40">
        <f>Table6[[#This Row],[losses]]+Table6[[#This Row],[wins]]</f>
        <v>33</v>
      </c>
      <c r="E40" s="5">
        <f>Table6[[#This Row],[wins]]/Table6[[#This Row],[Total
Games]]</f>
        <v>0.5757575757575758</v>
      </c>
    </row>
    <row r="41" spans="1:5" x14ac:dyDescent="0.25">
      <c r="A41" t="s">
        <v>325</v>
      </c>
      <c r="B41">
        <v>19</v>
      </c>
      <c r="C41">
        <v>14</v>
      </c>
      <c r="D41">
        <f>Table6[[#This Row],[losses]]+Table6[[#This Row],[wins]]</f>
        <v>33</v>
      </c>
      <c r="E41" s="5">
        <f>Table6[[#This Row],[wins]]/Table6[[#This Row],[Total
Games]]</f>
        <v>0.5757575757575758</v>
      </c>
    </row>
    <row r="42" spans="1:5" x14ac:dyDescent="0.25">
      <c r="A42" t="s">
        <v>306</v>
      </c>
      <c r="B42">
        <v>12</v>
      </c>
      <c r="C42">
        <v>9</v>
      </c>
      <c r="D42">
        <f>Table6[[#This Row],[losses]]+Table6[[#This Row],[wins]]</f>
        <v>21</v>
      </c>
      <c r="E42" s="5">
        <f>Table6[[#This Row],[wins]]/Table6[[#This Row],[Total
Games]]</f>
        <v>0.5714285714285714</v>
      </c>
    </row>
    <row r="43" spans="1:5" x14ac:dyDescent="0.25">
      <c r="A43" t="s">
        <v>268</v>
      </c>
      <c r="B43">
        <v>21</v>
      </c>
      <c r="C43">
        <v>16</v>
      </c>
      <c r="D43">
        <f>Table6[[#This Row],[losses]]+Table6[[#This Row],[wins]]</f>
        <v>37</v>
      </c>
      <c r="E43" s="5">
        <f>Table6[[#This Row],[wins]]/Table6[[#This Row],[Total
Games]]</f>
        <v>0.56756756756756754</v>
      </c>
    </row>
    <row r="44" spans="1:5" x14ac:dyDescent="0.25">
      <c r="A44" t="s">
        <v>298</v>
      </c>
      <c r="B44">
        <v>17</v>
      </c>
      <c r="C44">
        <v>14</v>
      </c>
      <c r="D44">
        <f>Table6[[#This Row],[losses]]+Table6[[#This Row],[wins]]</f>
        <v>31</v>
      </c>
      <c r="E44" s="5">
        <f>Table6[[#This Row],[wins]]/Table6[[#This Row],[Total
Games]]</f>
        <v>0.54838709677419351</v>
      </c>
    </row>
    <row r="45" spans="1:5" x14ac:dyDescent="0.25">
      <c r="A45" t="s">
        <v>290</v>
      </c>
      <c r="B45">
        <v>31</v>
      </c>
      <c r="C45">
        <v>26</v>
      </c>
      <c r="D45">
        <f>Table6[[#This Row],[losses]]+Table6[[#This Row],[wins]]</f>
        <v>57</v>
      </c>
      <c r="E45" s="5">
        <f>Table6[[#This Row],[wins]]/Table6[[#This Row],[Total
Games]]</f>
        <v>0.54385964912280704</v>
      </c>
    </row>
    <row r="46" spans="1:5" x14ac:dyDescent="0.25">
      <c r="A46" t="s">
        <v>262</v>
      </c>
      <c r="B46">
        <v>7</v>
      </c>
      <c r="C46">
        <v>6</v>
      </c>
      <c r="D46">
        <f>Table6[[#This Row],[losses]]+Table6[[#This Row],[wins]]</f>
        <v>13</v>
      </c>
      <c r="E46" s="5">
        <f>Table6[[#This Row],[wins]]/Table6[[#This Row],[Total
Games]]</f>
        <v>0.53846153846153844</v>
      </c>
    </row>
    <row r="47" spans="1:5" x14ac:dyDescent="0.25">
      <c r="A47" t="s">
        <v>340</v>
      </c>
      <c r="B47">
        <v>21</v>
      </c>
      <c r="C47">
        <v>19</v>
      </c>
      <c r="D47">
        <f>Table6[[#This Row],[losses]]+Table6[[#This Row],[wins]]</f>
        <v>40</v>
      </c>
      <c r="E47" s="5">
        <f>Table6[[#This Row],[wins]]/Table6[[#This Row],[Total
Games]]</f>
        <v>0.52500000000000002</v>
      </c>
    </row>
    <row r="48" spans="1:5" x14ac:dyDescent="0.25">
      <c r="A48" t="s">
        <v>316</v>
      </c>
      <c r="B48">
        <v>28</v>
      </c>
      <c r="C48">
        <v>26</v>
      </c>
      <c r="D48">
        <f>Table6[[#This Row],[losses]]+Table6[[#This Row],[wins]]</f>
        <v>54</v>
      </c>
      <c r="E48" s="5">
        <f>Table6[[#This Row],[wins]]/Table6[[#This Row],[Total
Games]]</f>
        <v>0.51851851851851849</v>
      </c>
    </row>
    <row r="49" spans="1:5" x14ac:dyDescent="0.25">
      <c r="A49" t="s">
        <v>299</v>
      </c>
      <c r="B49">
        <v>33</v>
      </c>
      <c r="C49">
        <v>32</v>
      </c>
      <c r="D49">
        <f>Table6[[#This Row],[losses]]+Table6[[#This Row],[wins]]</f>
        <v>65</v>
      </c>
      <c r="E49" s="5">
        <f>Table6[[#This Row],[wins]]/Table6[[#This Row],[Total
Games]]</f>
        <v>0.50769230769230766</v>
      </c>
    </row>
    <row r="50" spans="1:5" x14ac:dyDescent="0.25">
      <c r="A50" t="s">
        <v>365</v>
      </c>
      <c r="B50">
        <v>16</v>
      </c>
      <c r="C50">
        <v>16</v>
      </c>
      <c r="D50">
        <f>Table6[[#This Row],[losses]]+Table6[[#This Row],[wins]]</f>
        <v>32</v>
      </c>
      <c r="E50" s="5">
        <f>Table6[[#This Row],[wins]]/Table6[[#This Row],[Total
Games]]</f>
        <v>0.5</v>
      </c>
    </row>
    <row r="51" spans="1:5" x14ac:dyDescent="0.25">
      <c r="A51" t="s">
        <v>263</v>
      </c>
      <c r="B51">
        <v>3</v>
      </c>
      <c r="C51">
        <v>3</v>
      </c>
      <c r="D51">
        <f>Table6[[#This Row],[losses]]+Table6[[#This Row],[wins]]</f>
        <v>6</v>
      </c>
      <c r="E51" s="5">
        <f>Table6[[#This Row],[wins]]/Table6[[#This Row],[Total
Games]]</f>
        <v>0.5</v>
      </c>
    </row>
    <row r="52" spans="1:5" x14ac:dyDescent="0.25">
      <c r="A52" t="s">
        <v>308</v>
      </c>
      <c r="B52">
        <v>2</v>
      </c>
      <c r="C52">
        <v>2</v>
      </c>
      <c r="D52">
        <f>Table6[[#This Row],[losses]]+Table6[[#This Row],[wins]]</f>
        <v>4</v>
      </c>
      <c r="E52" s="5">
        <f>Table6[[#This Row],[wins]]/Table6[[#This Row],[Total
Games]]</f>
        <v>0.5</v>
      </c>
    </row>
    <row r="53" spans="1:5" x14ac:dyDescent="0.25">
      <c r="A53" t="s">
        <v>270</v>
      </c>
      <c r="B53">
        <v>3</v>
      </c>
      <c r="C53">
        <v>3</v>
      </c>
      <c r="D53">
        <f>Table6[[#This Row],[losses]]+Table6[[#This Row],[wins]]</f>
        <v>6</v>
      </c>
      <c r="E53" s="5">
        <f>Table6[[#This Row],[wins]]/Table6[[#This Row],[Total
Games]]</f>
        <v>0.5</v>
      </c>
    </row>
    <row r="54" spans="1:5" x14ac:dyDescent="0.25">
      <c r="A54" t="s">
        <v>364</v>
      </c>
      <c r="B54">
        <v>4</v>
      </c>
      <c r="C54">
        <v>4</v>
      </c>
      <c r="D54">
        <f>Table6[[#This Row],[losses]]+Table6[[#This Row],[wins]]</f>
        <v>8</v>
      </c>
      <c r="E54" s="5">
        <f>Table6[[#This Row],[wins]]/Table6[[#This Row],[Total
Games]]</f>
        <v>0.5</v>
      </c>
    </row>
    <row r="55" spans="1:5" x14ac:dyDescent="0.25">
      <c r="A55" t="s">
        <v>303</v>
      </c>
      <c r="B55">
        <v>12</v>
      </c>
      <c r="C55">
        <v>12</v>
      </c>
      <c r="D55">
        <f>Table6[[#This Row],[losses]]+Table6[[#This Row],[wins]]</f>
        <v>24</v>
      </c>
      <c r="E55" s="5">
        <f>Table6[[#This Row],[wins]]/Table6[[#This Row],[Total
Games]]</f>
        <v>0.5</v>
      </c>
    </row>
    <row r="56" spans="1:5" x14ac:dyDescent="0.25">
      <c r="A56" t="s">
        <v>314</v>
      </c>
      <c r="B56">
        <v>2</v>
      </c>
      <c r="C56">
        <v>2</v>
      </c>
      <c r="D56">
        <f>Table6[[#This Row],[losses]]+Table6[[#This Row],[wins]]</f>
        <v>4</v>
      </c>
      <c r="E56" s="5">
        <f>Table6[[#This Row],[wins]]/Table6[[#This Row],[Total
Games]]</f>
        <v>0.5</v>
      </c>
    </row>
    <row r="57" spans="1:5" x14ac:dyDescent="0.25">
      <c r="A57" t="s">
        <v>350</v>
      </c>
      <c r="B57">
        <v>4</v>
      </c>
      <c r="C57">
        <v>4</v>
      </c>
      <c r="D57">
        <f>Table6[[#This Row],[losses]]+Table6[[#This Row],[wins]]</f>
        <v>8</v>
      </c>
      <c r="E57" s="5">
        <f>Table6[[#This Row],[wins]]/Table6[[#This Row],[Total
Games]]</f>
        <v>0.5</v>
      </c>
    </row>
    <row r="58" spans="1:5" x14ac:dyDescent="0.25">
      <c r="A58" t="s">
        <v>344</v>
      </c>
      <c r="B58">
        <v>5</v>
      </c>
      <c r="C58">
        <v>5</v>
      </c>
      <c r="D58">
        <f>Table6[[#This Row],[losses]]+Table6[[#This Row],[wins]]</f>
        <v>10</v>
      </c>
      <c r="E58" s="5">
        <f>Table6[[#This Row],[wins]]/Table6[[#This Row],[Total
Games]]</f>
        <v>0.5</v>
      </c>
    </row>
    <row r="59" spans="1:5" x14ac:dyDescent="0.25">
      <c r="A59" t="s">
        <v>358</v>
      </c>
      <c r="B59">
        <v>8</v>
      </c>
      <c r="C59">
        <v>8</v>
      </c>
      <c r="D59">
        <f>Table6[[#This Row],[losses]]+Table6[[#This Row],[wins]]</f>
        <v>16</v>
      </c>
      <c r="E59" s="5">
        <f>Table6[[#This Row],[wins]]/Table6[[#This Row],[Total
Games]]</f>
        <v>0.5</v>
      </c>
    </row>
    <row r="60" spans="1:5" x14ac:dyDescent="0.25">
      <c r="A60" t="s">
        <v>310</v>
      </c>
      <c r="B60">
        <v>6</v>
      </c>
      <c r="C60">
        <v>6</v>
      </c>
      <c r="D60">
        <f>Table6[[#This Row],[losses]]+Table6[[#This Row],[wins]]</f>
        <v>12</v>
      </c>
      <c r="E60" s="5">
        <f>Table6[[#This Row],[wins]]/Table6[[#This Row],[Total
Games]]</f>
        <v>0.5</v>
      </c>
    </row>
    <row r="61" spans="1:5" x14ac:dyDescent="0.25">
      <c r="A61" t="s">
        <v>343</v>
      </c>
      <c r="B61">
        <v>1</v>
      </c>
      <c r="C61">
        <v>1</v>
      </c>
      <c r="D61">
        <f>Table6[[#This Row],[losses]]+Table6[[#This Row],[wins]]</f>
        <v>2</v>
      </c>
      <c r="E61" s="5">
        <f>Table6[[#This Row],[wins]]/Table6[[#This Row],[Total
Games]]</f>
        <v>0.5</v>
      </c>
    </row>
    <row r="62" spans="1:5" x14ac:dyDescent="0.25">
      <c r="A62" t="s">
        <v>313</v>
      </c>
      <c r="B62">
        <v>2</v>
      </c>
      <c r="C62">
        <v>2</v>
      </c>
      <c r="D62">
        <f>Table6[[#This Row],[losses]]+Table6[[#This Row],[wins]]</f>
        <v>4</v>
      </c>
      <c r="E62" s="5">
        <f>Table6[[#This Row],[wins]]/Table6[[#This Row],[Total
Games]]</f>
        <v>0.5</v>
      </c>
    </row>
    <row r="63" spans="1:5" x14ac:dyDescent="0.25">
      <c r="B63">
        <v>930</v>
      </c>
      <c r="C63">
        <v>951</v>
      </c>
      <c r="D63">
        <f>Table6[[#This Row],[losses]]+Table6[[#This Row],[wins]]</f>
        <v>1881</v>
      </c>
      <c r="E63" s="5">
        <f>Table6[[#This Row],[wins]]/Table6[[#This Row],[Total
Games]]</f>
        <v>0.49441786283891548</v>
      </c>
    </row>
    <row r="64" spans="1:5" x14ac:dyDescent="0.25">
      <c r="A64" t="s">
        <v>302</v>
      </c>
      <c r="B64">
        <v>23</v>
      </c>
      <c r="C64">
        <v>25</v>
      </c>
      <c r="D64">
        <f>Table6[[#This Row],[losses]]+Table6[[#This Row],[wins]]</f>
        <v>48</v>
      </c>
      <c r="E64" s="5">
        <f>Table6[[#This Row],[wins]]/Table6[[#This Row],[Total
Games]]</f>
        <v>0.47916666666666669</v>
      </c>
    </row>
    <row r="65" spans="1:5" x14ac:dyDescent="0.25">
      <c r="A65" t="s">
        <v>347</v>
      </c>
      <c r="B65">
        <v>19</v>
      </c>
      <c r="C65">
        <v>21</v>
      </c>
      <c r="D65">
        <f>Table6[[#This Row],[losses]]+Table6[[#This Row],[wins]]</f>
        <v>40</v>
      </c>
      <c r="E65" s="5">
        <f>Table6[[#This Row],[wins]]/Table6[[#This Row],[Total
Games]]</f>
        <v>0.47499999999999998</v>
      </c>
    </row>
    <row r="66" spans="1:5" x14ac:dyDescent="0.25">
      <c r="A66" t="s">
        <v>277</v>
      </c>
      <c r="B66">
        <v>14</v>
      </c>
      <c r="C66">
        <v>16</v>
      </c>
      <c r="D66">
        <f>Table6[[#This Row],[losses]]+Table6[[#This Row],[wins]]</f>
        <v>30</v>
      </c>
      <c r="E66" s="5">
        <f>Table6[[#This Row],[wins]]/Table6[[#This Row],[Total
Games]]</f>
        <v>0.46666666666666667</v>
      </c>
    </row>
    <row r="67" spans="1:5" x14ac:dyDescent="0.25">
      <c r="A67" t="s">
        <v>288</v>
      </c>
      <c r="B67">
        <v>13</v>
      </c>
      <c r="C67">
        <v>15</v>
      </c>
      <c r="D67">
        <f>Table6[[#This Row],[losses]]+Table6[[#This Row],[wins]]</f>
        <v>28</v>
      </c>
      <c r="E67" s="5">
        <f>Table6[[#This Row],[wins]]/Table6[[#This Row],[Total
Games]]</f>
        <v>0.4642857142857143</v>
      </c>
    </row>
    <row r="68" spans="1:5" x14ac:dyDescent="0.25">
      <c r="A68" t="s">
        <v>294</v>
      </c>
      <c r="B68">
        <v>59</v>
      </c>
      <c r="C68">
        <v>69</v>
      </c>
      <c r="D68">
        <f>Table6[[#This Row],[losses]]+Table6[[#This Row],[wins]]</f>
        <v>128</v>
      </c>
      <c r="E68" s="5">
        <f>Table6[[#This Row],[wins]]/Table6[[#This Row],[Total
Games]]</f>
        <v>0.4609375</v>
      </c>
    </row>
    <row r="69" spans="1:5" x14ac:dyDescent="0.25">
      <c r="A69" t="s">
        <v>274</v>
      </c>
      <c r="B69">
        <v>5</v>
      </c>
      <c r="C69">
        <v>6</v>
      </c>
      <c r="D69">
        <f>Table6[[#This Row],[losses]]+Table6[[#This Row],[wins]]</f>
        <v>11</v>
      </c>
      <c r="E69" s="5">
        <f>Table6[[#This Row],[wins]]/Table6[[#This Row],[Total
Games]]</f>
        <v>0.45454545454545453</v>
      </c>
    </row>
    <row r="70" spans="1:5" x14ac:dyDescent="0.25">
      <c r="A70" t="s">
        <v>279</v>
      </c>
      <c r="B70">
        <v>23</v>
      </c>
      <c r="C70">
        <v>28</v>
      </c>
      <c r="D70">
        <f>Table6[[#This Row],[losses]]+Table6[[#This Row],[wins]]</f>
        <v>51</v>
      </c>
      <c r="E70" s="5">
        <f>Table6[[#This Row],[wins]]/Table6[[#This Row],[Total
Games]]</f>
        <v>0.45098039215686275</v>
      </c>
    </row>
    <row r="71" spans="1:5" x14ac:dyDescent="0.25">
      <c r="A71" t="s">
        <v>320</v>
      </c>
      <c r="B71">
        <v>9</v>
      </c>
      <c r="C71">
        <v>11</v>
      </c>
      <c r="D71">
        <f>Table6[[#This Row],[losses]]+Table6[[#This Row],[wins]]</f>
        <v>20</v>
      </c>
      <c r="E71" s="5">
        <f>Table6[[#This Row],[wins]]/Table6[[#This Row],[Total
Games]]</f>
        <v>0.45</v>
      </c>
    </row>
    <row r="72" spans="1:5" x14ac:dyDescent="0.25">
      <c r="A72" t="s">
        <v>328</v>
      </c>
      <c r="B72">
        <v>13</v>
      </c>
      <c r="C72">
        <v>16</v>
      </c>
      <c r="D72">
        <f>Table6[[#This Row],[losses]]+Table6[[#This Row],[wins]]</f>
        <v>29</v>
      </c>
      <c r="E72" s="5">
        <f>Table6[[#This Row],[wins]]/Table6[[#This Row],[Total
Games]]</f>
        <v>0.44827586206896552</v>
      </c>
    </row>
    <row r="73" spans="1:5" x14ac:dyDescent="0.25">
      <c r="A73" t="s">
        <v>346</v>
      </c>
      <c r="B73">
        <v>7</v>
      </c>
      <c r="C73">
        <v>9</v>
      </c>
      <c r="D73">
        <f>Table6[[#This Row],[losses]]+Table6[[#This Row],[wins]]</f>
        <v>16</v>
      </c>
      <c r="E73" s="5">
        <f>Table6[[#This Row],[wins]]/Table6[[#This Row],[Total
Games]]</f>
        <v>0.4375</v>
      </c>
    </row>
    <row r="74" spans="1:5" x14ac:dyDescent="0.25">
      <c r="A74" t="s">
        <v>301</v>
      </c>
      <c r="B74">
        <v>15</v>
      </c>
      <c r="C74">
        <v>20</v>
      </c>
      <c r="D74">
        <f>Table6[[#This Row],[losses]]+Table6[[#This Row],[wins]]</f>
        <v>35</v>
      </c>
      <c r="E74" s="5">
        <f>Table6[[#This Row],[wins]]/Table6[[#This Row],[Total
Games]]</f>
        <v>0.42857142857142855</v>
      </c>
    </row>
    <row r="75" spans="1:5" x14ac:dyDescent="0.25">
      <c r="A75" t="s">
        <v>351</v>
      </c>
      <c r="B75">
        <v>8</v>
      </c>
      <c r="C75">
        <v>11</v>
      </c>
      <c r="D75">
        <f>Table6[[#This Row],[losses]]+Table6[[#This Row],[wins]]</f>
        <v>19</v>
      </c>
      <c r="E75" s="5">
        <f>Table6[[#This Row],[wins]]/Table6[[#This Row],[Total
Games]]</f>
        <v>0.42105263157894735</v>
      </c>
    </row>
    <row r="76" spans="1:5" x14ac:dyDescent="0.25">
      <c r="A76" t="s">
        <v>266</v>
      </c>
      <c r="B76">
        <v>7</v>
      </c>
      <c r="C76">
        <v>10</v>
      </c>
      <c r="D76">
        <f>Table6[[#This Row],[losses]]+Table6[[#This Row],[wins]]</f>
        <v>17</v>
      </c>
      <c r="E76" s="5">
        <f>Table6[[#This Row],[wins]]/Table6[[#This Row],[Total
Games]]</f>
        <v>0.41176470588235292</v>
      </c>
    </row>
    <row r="77" spans="1:5" x14ac:dyDescent="0.25">
      <c r="A77" t="s">
        <v>272</v>
      </c>
      <c r="B77">
        <v>2</v>
      </c>
      <c r="C77">
        <v>3</v>
      </c>
      <c r="D77">
        <f>Table6[[#This Row],[losses]]+Table6[[#This Row],[wins]]</f>
        <v>5</v>
      </c>
      <c r="E77" s="5">
        <f>Table6[[#This Row],[wins]]/Table6[[#This Row],[Total
Games]]</f>
        <v>0.4</v>
      </c>
    </row>
    <row r="78" spans="1:5" x14ac:dyDescent="0.25">
      <c r="A78" t="s">
        <v>329</v>
      </c>
      <c r="B78">
        <v>8</v>
      </c>
      <c r="C78">
        <v>12</v>
      </c>
      <c r="D78">
        <f>Table6[[#This Row],[losses]]+Table6[[#This Row],[wins]]</f>
        <v>20</v>
      </c>
      <c r="E78" s="5">
        <f>Table6[[#This Row],[wins]]/Table6[[#This Row],[Total
Games]]</f>
        <v>0.4</v>
      </c>
    </row>
    <row r="79" spans="1:5" x14ac:dyDescent="0.25">
      <c r="A79" t="s">
        <v>293</v>
      </c>
      <c r="B79">
        <v>4</v>
      </c>
      <c r="C79">
        <v>6</v>
      </c>
      <c r="D79">
        <f>Table6[[#This Row],[losses]]+Table6[[#This Row],[wins]]</f>
        <v>10</v>
      </c>
      <c r="E79" s="5">
        <f>Table6[[#This Row],[wins]]/Table6[[#This Row],[Total
Games]]</f>
        <v>0.4</v>
      </c>
    </row>
    <row r="80" spans="1:5" x14ac:dyDescent="0.25">
      <c r="A80" t="s">
        <v>359</v>
      </c>
      <c r="B80">
        <v>9</v>
      </c>
      <c r="C80">
        <v>14</v>
      </c>
      <c r="D80">
        <f>Table6[[#This Row],[losses]]+Table6[[#This Row],[wins]]</f>
        <v>23</v>
      </c>
      <c r="E80" s="5">
        <f>Table6[[#This Row],[wins]]/Table6[[#This Row],[Total
Games]]</f>
        <v>0.39130434782608697</v>
      </c>
    </row>
    <row r="81" spans="1:5" x14ac:dyDescent="0.25">
      <c r="A81" t="s">
        <v>323</v>
      </c>
      <c r="B81">
        <v>26</v>
      </c>
      <c r="C81">
        <v>42</v>
      </c>
      <c r="D81">
        <f>Table6[[#This Row],[losses]]+Table6[[#This Row],[wins]]</f>
        <v>68</v>
      </c>
      <c r="E81" s="5">
        <f>Table6[[#This Row],[wins]]/Table6[[#This Row],[Total
Games]]</f>
        <v>0.38235294117647056</v>
      </c>
    </row>
    <row r="82" spans="1:5" x14ac:dyDescent="0.25">
      <c r="A82" t="s">
        <v>278</v>
      </c>
      <c r="B82">
        <v>3</v>
      </c>
      <c r="C82">
        <v>5</v>
      </c>
      <c r="D82">
        <f>Table6[[#This Row],[losses]]+Table6[[#This Row],[wins]]</f>
        <v>8</v>
      </c>
      <c r="E82" s="5">
        <f>Table6[[#This Row],[wins]]/Table6[[#This Row],[Total
Games]]</f>
        <v>0.375</v>
      </c>
    </row>
    <row r="83" spans="1:5" x14ac:dyDescent="0.25">
      <c r="A83" t="s">
        <v>297</v>
      </c>
      <c r="B83">
        <v>3</v>
      </c>
      <c r="C83">
        <v>5</v>
      </c>
      <c r="D83">
        <f>Table6[[#This Row],[losses]]+Table6[[#This Row],[wins]]</f>
        <v>8</v>
      </c>
      <c r="E83" s="5">
        <f>Table6[[#This Row],[wins]]/Table6[[#This Row],[Total
Games]]</f>
        <v>0.375</v>
      </c>
    </row>
    <row r="84" spans="1:5" x14ac:dyDescent="0.25">
      <c r="A84" t="s">
        <v>281</v>
      </c>
      <c r="B84">
        <v>1</v>
      </c>
      <c r="C84">
        <v>2</v>
      </c>
      <c r="D84">
        <f>Table6[[#This Row],[losses]]+Table6[[#This Row],[wins]]</f>
        <v>3</v>
      </c>
      <c r="E84" s="5">
        <f>Table6[[#This Row],[wins]]/Table6[[#This Row],[Total
Games]]</f>
        <v>0.33333333333333331</v>
      </c>
    </row>
    <row r="85" spans="1:5" x14ac:dyDescent="0.25">
      <c r="A85" t="s">
        <v>291</v>
      </c>
      <c r="B85">
        <v>8</v>
      </c>
      <c r="C85">
        <v>16</v>
      </c>
      <c r="D85">
        <f>Table6[[#This Row],[losses]]+Table6[[#This Row],[wins]]</f>
        <v>24</v>
      </c>
      <c r="E85" s="5">
        <f>Table6[[#This Row],[wins]]/Table6[[#This Row],[Total
Games]]</f>
        <v>0.33333333333333331</v>
      </c>
    </row>
    <row r="86" spans="1:5" x14ac:dyDescent="0.25">
      <c r="A86" t="s">
        <v>271</v>
      </c>
      <c r="B86">
        <v>1</v>
      </c>
      <c r="C86">
        <v>2</v>
      </c>
      <c r="D86">
        <f>Table6[[#This Row],[losses]]+Table6[[#This Row],[wins]]</f>
        <v>3</v>
      </c>
      <c r="E86" s="5">
        <f>Table6[[#This Row],[wins]]/Table6[[#This Row],[Total
Games]]</f>
        <v>0.33333333333333331</v>
      </c>
    </row>
    <row r="87" spans="1:5" x14ac:dyDescent="0.25">
      <c r="A87" t="s">
        <v>311</v>
      </c>
      <c r="B87">
        <v>4</v>
      </c>
      <c r="C87">
        <v>8</v>
      </c>
      <c r="D87">
        <f>Table6[[#This Row],[losses]]+Table6[[#This Row],[wins]]</f>
        <v>12</v>
      </c>
      <c r="E87" s="5">
        <f>Table6[[#This Row],[wins]]/Table6[[#This Row],[Total
Games]]</f>
        <v>0.33333333333333331</v>
      </c>
    </row>
    <row r="88" spans="1:5" x14ac:dyDescent="0.25">
      <c r="A88" t="s">
        <v>326</v>
      </c>
      <c r="B88">
        <v>3</v>
      </c>
      <c r="C88">
        <v>6</v>
      </c>
      <c r="D88">
        <f>Table6[[#This Row],[losses]]+Table6[[#This Row],[wins]]</f>
        <v>9</v>
      </c>
      <c r="E88" s="5">
        <f>Table6[[#This Row],[wins]]/Table6[[#This Row],[Total
Games]]</f>
        <v>0.33333333333333331</v>
      </c>
    </row>
    <row r="89" spans="1:5" x14ac:dyDescent="0.25">
      <c r="A89" t="s">
        <v>342</v>
      </c>
      <c r="B89">
        <v>13</v>
      </c>
      <c r="C89">
        <v>26</v>
      </c>
      <c r="D89">
        <f>Table6[[#This Row],[losses]]+Table6[[#This Row],[wins]]</f>
        <v>39</v>
      </c>
      <c r="E89" s="5">
        <f>Table6[[#This Row],[wins]]/Table6[[#This Row],[Total
Games]]</f>
        <v>0.33333333333333331</v>
      </c>
    </row>
    <row r="90" spans="1:5" x14ac:dyDescent="0.25">
      <c r="A90" t="s">
        <v>275</v>
      </c>
      <c r="B90">
        <v>1</v>
      </c>
      <c r="C90">
        <v>2</v>
      </c>
      <c r="D90">
        <f>Table6[[#This Row],[losses]]+Table6[[#This Row],[wins]]</f>
        <v>3</v>
      </c>
      <c r="E90" s="5">
        <f>Table6[[#This Row],[wins]]/Table6[[#This Row],[Total
Games]]</f>
        <v>0.33333333333333331</v>
      </c>
    </row>
    <row r="91" spans="1:5" x14ac:dyDescent="0.25">
      <c r="A91" t="s">
        <v>315</v>
      </c>
      <c r="B91">
        <v>3</v>
      </c>
      <c r="C91">
        <v>6</v>
      </c>
      <c r="D91">
        <f>Table6[[#This Row],[losses]]+Table6[[#This Row],[wins]]</f>
        <v>9</v>
      </c>
      <c r="E91" s="5">
        <f>Table6[[#This Row],[wins]]/Table6[[#This Row],[Total
Games]]</f>
        <v>0.33333333333333331</v>
      </c>
    </row>
    <row r="92" spans="1:5" x14ac:dyDescent="0.25">
      <c r="A92" t="s">
        <v>349</v>
      </c>
      <c r="B92">
        <v>5</v>
      </c>
      <c r="C92">
        <v>11</v>
      </c>
      <c r="D92">
        <f>Table6[[#This Row],[losses]]+Table6[[#This Row],[wins]]</f>
        <v>16</v>
      </c>
      <c r="E92" s="5">
        <f>Table6[[#This Row],[wins]]/Table6[[#This Row],[Total
Games]]</f>
        <v>0.3125</v>
      </c>
    </row>
    <row r="93" spans="1:5" x14ac:dyDescent="0.25">
      <c r="A93" t="s">
        <v>319</v>
      </c>
      <c r="B93">
        <v>3</v>
      </c>
      <c r="C93">
        <v>7</v>
      </c>
      <c r="D93">
        <f>Table6[[#This Row],[losses]]+Table6[[#This Row],[wins]]</f>
        <v>10</v>
      </c>
      <c r="E93" s="5">
        <f>Table6[[#This Row],[wins]]/Table6[[#This Row],[Total
Games]]</f>
        <v>0.3</v>
      </c>
    </row>
    <row r="94" spans="1:5" x14ac:dyDescent="0.25">
      <c r="A94" t="s">
        <v>265</v>
      </c>
      <c r="B94">
        <v>3</v>
      </c>
      <c r="C94">
        <v>7</v>
      </c>
      <c r="D94">
        <f>Table6[[#This Row],[losses]]+Table6[[#This Row],[wins]]</f>
        <v>10</v>
      </c>
      <c r="E94" s="5">
        <f>Table6[[#This Row],[wins]]/Table6[[#This Row],[Total
Games]]</f>
        <v>0.3</v>
      </c>
    </row>
    <row r="95" spans="1:5" x14ac:dyDescent="0.25">
      <c r="A95" t="s">
        <v>285</v>
      </c>
      <c r="B95">
        <v>2</v>
      </c>
      <c r="C95">
        <v>5</v>
      </c>
      <c r="D95">
        <f>Table6[[#This Row],[losses]]+Table6[[#This Row],[wins]]</f>
        <v>7</v>
      </c>
      <c r="E95" s="5">
        <f>Table6[[#This Row],[wins]]/Table6[[#This Row],[Total
Games]]</f>
        <v>0.2857142857142857</v>
      </c>
    </row>
    <row r="96" spans="1:5" x14ac:dyDescent="0.25">
      <c r="A96" t="s">
        <v>267</v>
      </c>
      <c r="B96">
        <v>7</v>
      </c>
      <c r="C96">
        <v>18</v>
      </c>
      <c r="D96">
        <f>Table6[[#This Row],[losses]]+Table6[[#This Row],[wins]]</f>
        <v>25</v>
      </c>
      <c r="E96" s="5">
        <f>Table6[[#This Row],[wins]]/Table6[[#This Row],[Total
Games]]</f>
        <v>0.28000000000000003</v>
      </c>
    </row>
    <row r="97" spans="1:5" x14ac:dyDescent="0.25">
      <c r="A97" t="s">
        <v>286</v>
      </c>
      <c r="B97">
        <v>5</v>
      </c>
      <c r="C97">
        <v>13</v>
      </c>
      <c r="D97">
        <f>Table6[[#This Row],[losses]]+Table6[[#This Row],[wins]]</f>
        <v>18</v>
      </c>
      <c r="E97" s="5">
        <f>Table6[[#This Row],[wins]]/Table6[[#This Row],[Total
Games]]</f>
        <v>0.27777777777777779</v>
      </c>
    </row>
    <row r="98" spans="1:5" x14ac:dyDescent="0.25">
      <c r="A98" t="s">
        <v>304</v>
      </c>
      <c r="B98">
        <v>7</v>
      </c>
      <c r="C98">
        <v>21</v>
      </c>
      <c r="D98">
        <f>Table6[[#This Row],[losses]]+Table6[[#This Row],[wins]]</f>
        <v>28</v>
      </c>
      <c r="E98" s="5">
        <f>Table6[[#This Row],[wins]]/Table6[[#This Row],[Total
Games]]</f>
        <v>0.25</v>
      </c>
    </row>
    <row r="99" spans="1:5" x14ac:dyDescent="0.25">
      <c r="A99" t="s">
        <v>287</v>
      </c>
      <c r="B99">
        <v>2</v>
      </c>
      <c r="C99">
        <v>6</v>
      </c>
      <c r="D99">
        <f>Table6[[#This Row],[losses]]+Table6[[#This Row],[wins]]</f>
        <v>8</v>
      </c>
      <c r="E99" s="5">
        <f>Table6[[#This Row],[wins]]/Table6[[#This Row],[Total
Games]]</f>
        <v>0.25</v>
      </c>
    </row>
    <row r="100" spans="1:5" x14ac:dyDescent="0.25">
      <c r="A100" t="s">
        <v>363</v>
      </c>
      <c r="B100">
        <v>1</v>
      </c>
      <c r="C100">
        <v>3</v>
      </c>
      <c r="D100">
        <f>Table6[[#This Row],[losses]]+Table6[[#This Row],[wins]]</f>
        <v>4</v>
      </c>
      <c r="E100" s="5">
        <f>Table6[[#This Row],[wins]]/Table6[[#This Row],[Total
Games]]</f>
        <v>0.25</v>
      </c>
    </row>
    <row r="101" spans="1:5" x14ac:dyDescent="0.25">
      <c r="A101" t="s">
        <v>289</v>
      </c>
      <c r="B101">
        <v>1</v>
      </c>
      <c r="C101">
        <v>3</v>
      </c>
      <c r="D101">
        <f>Table6[[#This Row],[losses]]+Table6[[#This Row],[wins]]</f>
        <v>4</v>
      </c>
      <c r="E101" s="5">
        <f>Table6[[#This Row],[wins]]/Table6[[#This Row],[Total
Games]]</f>
        <v>0.25</v>
      </c>
    </row>
    <row r="102" spans="1:5" x14ac:dyDescent="0.25">
      <c r="A102" t="s">
        <v>361</v>
      </c>
      <c r="B102">
        <v>2</v>
      </c>
      <c r="C102">
        <v>7</v>
      </c>
      <c r="D102">
        <f>Table6[[#This Row],[losses]]+Table6[[#This Row],[wins]]</f>
        <v>9</v>
      </c>
      <c r="E102" s="5">
        <f>Table6[[#This Row],[wins]]/Table6[[#This Row],[Total
Games]]</f>
        <v>0.22222222222222221</v>
      </c>
    </row>
    <row r="103" spans="1:5" x14ac:dyDescent="0.25">
      <c r="A103" t="s">
        <v>339</v>
      </c>
      <c r="B103">
        <v>2</v>
      </c>
      <c r="C103">
        <v>7</v>
      </c>
      <c r="D103">
        <f>Table6[[#This Row],[losses]]+Table6[[#This Row],[wins]]</f>
        <v>9</v>
      </c>
      <c r="E103" s="5">
        <f>Table6[[#This Row],[wins]]/Table6[[#This Row],[Total
Games]]</f>
        <v>0.22222222222222221</v>
      </c>
    </row>
    <row r="104" spans="1:5" x14ac:dyDescent="0.25">
      <c r="A104" t="s">
        <v>360</v>
      </c>
      <c r="B104">
        <v>2</v>
      </c>
      <c r="C104">
        <v>13</v>
      </c>
      <c r="D104">
        <f>Table6[[#This Row],[losses]]+Table6[[#This Row],[wins]]</f>
        <v>15</v>
      </c>
      <c r="E104" s="5">
        <f>Table6[[#This Row],[wins]]/Table6[[#This Row],[Total
Games]]</f>
        <v>0.13333333333333333</v>
      </c>
    </row>
    <row r="105" spans="1:5" x14ac:dyDescent="0.25">
      <c r="A105" t="s">
        <v>322</v>
      </c>
      <c r="B105">
        <v>0</v>
      </c>
      <c r="C105">
        <v>7</v>
      </c>
      <c r="D105">
        <f>Table6[[#This Row],[losses]]+Table6[[#This Row],[wins]]</f>
        <v>7</v>
      </c>
      <c r="E105" s="5">
        <f>Table6[[#This Row],[wins]]/Table6[[#This Row],[Total
Games]]</f>
        <v>0</v>
      </c>
    </row>
    <row r="106" spans="1:5" x14ac:dyDescent="0.25">
      <c r="A106" t="s">
        <v>366</v>
      </c>
      <c r="B106">
        <v>0</v>
      </c>
      <c r="C106">
        <v>2</v>
      </c>
      <c r="D106">
        <f>Table6[[#This Row],[losses]]+Table6[[#This Row],[wins]]</f>
        <v>2</v>
      </c>
      <c r="E106" s="5">
        <f>Table6[[#This Row],[wins]]/Table6[[#This Row],[Total
Games]]</f>
        <v>0</v>
      </c>
    </row>
    <row r="107" spans="1:5" x14ac:dyDescent="0.25">
      <c r="A107" t="s">
        <v>305</v>
      </c>
      <c r="B107">
        <v>0</v>
      </c>
      <c r="C107">
        <v>3</v>
      </c>
      <c r="D107">
        <f>Table6[[#This Row],[losses]]+Table6[[#This Row],[wins]]</f>
        <v>3</v>
      </c>
      <c r="E107" s="5">
        <f>Table6[[#This Row],[wins]]/Table6[[#This Row],[Total
Games]]</f>
        <v>0</v>
      </c>
    </row>
    <row r="108" spans="1:5" x14ac:dyDescent="0.25">
      <c r="A108" t="s">
        <v>317</v>
      </c>
      <c r="B108">
        <v>0</v>
      </c>
      <c r="C108">
        <v>2</v>
      </c>
      <c r="D108">
        <f>Table6[[#This Row],[losses]]+Table6[[#This Row],[wins]]</f>
        <v>2</v>
      </c>
      <c r="E108" s="5">
        <f>Table6[[#This Row],[wins]]/Table6[[#This Row],[Total
Games]]</f>
        <v>0</v>
      </c>
    </row>
  </sheetData>
  <conditionalFormatting sqref="E2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9"/>
  <sheetViews>
    <sheetView tabSelected="1" workbookViewId="0">
      <selection activeCell="D213" sqref="D213"/>
    </sheetView>
  </sheetViews>
  <sheetFormatPr defaultRowHeight="15" x14ac:dyDescent="0.25"/>
  <cols>
    <col min="2" max="2" width="22.28515625" bestFit="1" customWidth="1"/>
    <col min="3" max="3" width="16.28515625" bestFit="1" customWidth="1"/>
    <col min="4" max="4" width="35.7109375" bestFit="1" customWidth="1"/>
    <col min="5" max="5" width="16.7109375" bestFit="1" customWidth="1"/>
    <col min="6" max="6" width="35.7109375" bestFit="1" customWidth="1"/>
    <col min="7" max="7" width="9.42578125" bestFit="1" customWidth="1"/>
    <col min="8" max="8" width="11.42578125" bestFit="1" customWidth="1"/>
  </cols>
  <sheetData>
    <row r="2" spans="2:8" ht="15.75" thickBot="1" x14ac:dyDescent="0.3">
      <c r="B2" t="s">
        <v>227</v>
      </c>
      <c r="C2" t="s">
        <v>226</v>
      </c>
      <c r="D2" t="s">
        <v>225</v>
      </c>
      <c r="E2" t="s">
        <v>224</v>
      </c>
      <c r="F2" t="s">
        <v>223</v>
      </c>
      <c r="G2" t="s">
        <v>422</v>
      </c>
      <c r="H2" t="s">
        <v>423</v>
      </c>
    </row>
    <row r="3" spans="2:8" x14ac:dyDescent="0.25">
      <c r="B3" s="8" t="s">
        <v>228</v>
      </c>
      <c r="C3" s="9" t="s">
        <v>118</v>
      </c>
      <c r="D3" s="9" t="s">
        <v>371</v>
      </c>
      <c r="E3" s="9" t="s">
        <v>64</v>
      </c>
      <c r="F3" s="9" t="s">
        <v>369</v>
      </c>
      <c r="G3" s="9">
        <v>1</v>
      </c>
      <c r="H3" s="10">
        <v>1</v>
      </c>
    </row>
    <row r="4" spans="2:8" x14ac:dyDescent="0.25">
      <c r="B4" s="11" t="s">
        <v>233</v>
      </c>
      <c r="C4" s="7" t="s">
        <v>48</v>
      </c>
      <c r="D4" s="7" t="s">
        <v>375</v>
      </c>
      <c r="E4" s="7" t="s">
        <v>47</v>
      </c>
      <c r="F4" s="7" t="s">
        <v>375</v>
      </c>
      <c r="G4" s="7">
        <v>6</v>
      </c>
      <c r="H4" s="12">
        <v>1</v>
      </c>
    </row>
    <row r="5" spans="2:8" x14ac:dyDescent="0.25">
      <c r="B5" s="11" t="s">
        <v>233</v>
      </c>
      <c r="C5" s="7" t="s">
        <v>54</v>
      </c>
      <c r="D5" s="7" t="s">
        <v>375</v>
      </c>
      <c r="E5" s="7" t="s">
        <v>53</v>
      </c>
      <c r="F5" s="7" t="s">
        <v>376</v>
      </c>
      <c r="G5" s="7">
        <v>4</v>
      </c>
      <c r="H5" s="12">
        <v>1</v>
      </c>
    </row>
    <row r="6" spans="2:8" x14ac:dyDescent="0.25">
      <c r="B6" s="11" t="s">
        <v>38</v>
      </c>
      <c r="C6" s="7" t="s">
        <v>77</v>
      </c>
      <c r="D6" s="7" t="s">
        <v>382</v>
      </c>
      <c r="E6" s="7" t="s">
        <v>80</v>
      </c>
      <c r="F6" s="7" t="s">
        <v>383</v>
      </c>
      <c r="G6" s="7">
        <v>4</v>
      </c>
      <c r="H6" s="12">
        <v>1</v>
      </c>
    </row>
    <row r="7" spans="2:8" x14ac:dyDescent="0.25">
      <c r="B7" s="11" t="s">
        <v>34</v>
      </c>
      <c r="C7" s="7" t="s">
        <v>86</v>
      </c>
      <c r="D7" s="7" t="s">
        <v>391</v>
      </c>
      <c r="E7" s="7" t="s">
        <v>87</v>
      </c>
      <c r="F7" s="7" t="s">
        <v>389</v>
      </c>
      <c r="G7" s="7">
        <v>3</v>
      </c>
      <c r="H7" s="12">
        <v>1</v>
      </c>
    </row>
    <row r="8" spans="2:8" x14ac:dyDescent="0.25">
      <c r="B8" s="11" t="s">
        <v>238</v>
      </c>
      <c r="C8" s="7" t="s">
        <v>142</v>
      </c>
      <c r="D8" s="7" t="s">
        <v>396</v>
      </c>
      <c r="E8" s="7" t="s">
        <v>115</v>
      </c>
      <c r="F8" s="7" t="s">
        <v>397</v>
      </c>
      <c r="G8" s="7">
        <v>4</v>
      </c>
      <c r="H8" s="12">
        <v>1</v>
      </c>
    </row>
    <row r="9" spans="2:8" x14ac:dyDescent="0.25">
      <c r="B9" s="11" t="s">
        <v>238</v>
      </c>
      <c r="C9" s="7" t="s">
        <v>142</v>
      </c>
      <c r="D9" s="7" t="s">
        <v>398</v>
      </c>
      <c r="E9" s="7" t="s">
        <v>114</v>
      </c>
      <c r="F9" s="7" t="s">
        <v>394</v>
      </c>
      <c r="G9" s="7">
        <v>4</v>
      </c>
      <c r="H9" s="12">
        <v>1</v>
      </c>
    </row>
    <row r="10" spans="2:8" x14ac:dyDescent="0.25">
      <c r="B10" s="11" t="s">
        <v>241</v>
      </c>
      <c r="C10" s="7" t="s">
        <v>49</v>
      </c>
      <c r="D10" s="7" t="s">
        <v>403</v>
      </c>
      <c r="E10" s="7" t="s">
        <v>50</v>
      </c>
      <c r="F10" s="7" t="s">
        <v>404</v>
      </c>
      <c r="G10" s="7">
        <v>8</v>
      </c>
      <c r="H10" s="12">
        <v>1</v>
      </c>
    </row>
    <row r="11" spans="2:8" x14ac:dyDescent="0.25">
      <c r="B11" s="11" t="s">
        <v>241</v>
      </c>
      <c r="C11" s="7" t="s">
        <v>153</v>
      </c>
      <c r="D11" s="7" t="s">
        <v>403</v>
      </c>
      <c r="E11" s="7" t="s">
        <v>162</v>
      </c>
      <c r="F11" s="7" t="s">
        <v>403</v>
      </c>
      <c r="G11" s="7">
        <v>3</v>
      </c>
      <c r="H11" s="12">
        <v>1</v>
      </c>
    </row>
    <row r="12" spans="2:8" x14ac:dyDescent="0.25">
      <c r="B12" s="11" t="s">
        <v>31</v>
      </c>
      <c r="C12" s="7" t="s">
        <v>135</v>
      </c>
      <c r="D12" s="7" t="s">
        <v>413</v>
      </c>
      <c r="E12" s="7" t="s">
        <v>137</v>
      </c>
      <c r="F12" s="7" t="s">
        <v>416</v>
      </c>
      <c r="G12" s="7">
        <v>4</v>
      </c>
      <c r="H12" s="12">
        <v>1</v>
      </c>
    </row>
    <row r="13" spans="2:8" x14ac:dyDescent="0.25">
      <c r="B13" s="11" t="s">
        <v>31</v>
      </c>
      <c r="C13" s="7" t="s">
        <v>135</v>
      </c>
      <c r="D13" s="7" t="s">
        <v>416</v>
      </c>
      <c r="E13" s="7" t="s">
        <v>140</v>
      </c>
      <c r="F13" s="7" t="s">
        <v>417</v>
      </c>
      <c r="G13" s="7">
        <v>1</v>
      </c>
      <c r="H13" s="12">
        <v>1</v>
      </c>
    </row>
    <row r="14" spans="2:8" ht="15.75" thickBot="1" x14ac:dyDescent="0.3">
      <c r="B14" s="13" t="s">
        <v>233</v>
      </c>
      <c r="C14" s="14" t="s">
        <v>53</v>
      </c>
      <c r="D14" s="14" t="s">
        <v>376</v>
      </c>
      <c r="E14" s="14" t="s">
        <v>166</v>
      </c>
      <c r="F14" s="14" t="s">
        <v>377</v>
      </c>
      <c r="G14" s="14">
        <v>8</v>
      </c>
      <c r="H14" s="15">
        <v>0.88</v>
      </c>
    </row>
    <row r="15" spans="2:8" x14ac:dyDescent="0.25">
      <c r="B15" s="11" t="s">
        <v>244</v>
      </c>
      <c r="C15" s="7" t="s">
        <v>70</v>
      </c>
      <c r="D15" s="7" t="s">
        <v>419</v>
      </c>
      <c r="E15" s="7" t="s">
        <v>74</v>
      </c>
      <c r="F15" s="7" t="s">
        <v>418</v>
      </c>
      <c r="G15" s="7">
        <v>8</v>
      </c>
      <c r="H15" s="12">
        <v>0.88</v>
      </c>
    </row>
    <row r="16" spans="2:8" x14ac:dyDescent="0.25">
      <c r="B16" s="11" t="s">
        <v>235</v>
      </c>
      <c r="C16" s="7" t="s">
        <v>98</v>
      </c>
      <c r="D16" s="7" t="s">
        <v>386</v>
      </c>
      <c r="E16" s="7" t="s">
        <v>99</v>
      </c>
      <c r="F16" s="7" t="s">
        <v>387</v>
      </c>
      <c r="G16" s="7">
        <v>7</v>
      </c>
      <c r="H16" s="12">
        <v>0.86</v>
      </c>
    </row>
    <row r="17" spans="2:8" x14ac:dyDescent="0.25">
      <c r="B17" s="11" t="s">
        <v>38</v>
      </c>
      <c r="C17" s="7" t="s">
        <v>82</v>
      </c>
      <c r="D17" s="7" t="s">
        <v>381</v>
      </c>
      <c r="E17" s="7" t="s">
        <v>101</v>
      </c>
      <c r="F17" s="7" t="s">
        <v>383</v>
      </c>
      <c r="G17" s="7">
        <v>6</v>
      </c>
      <c r="H17" s="12">
        <v>0.83</v>
      </c>
    </row>
    <row r="18" spans="2:8" x14ac:dyDescent="0.25">
      <c r="B18" s="11" t="s">
        <v>240</v>
      </c>
      <c r="C18" s="7"/>
      <c r="D18" s="7"/>
      <c r="E18" s="7" t="s">
        <v>42</v>
      </c>
      <c r="F18" s="7" t="s">
        <v>399</v>
      </c>
      <c r="G18" s="7">
        <v>6</v>
      </c>
      <c r="H18" s="12">
        <v>0.83</v>
      </c>
    </row>
    <row r="19" spans="2:8" ht="15.75" thickBot="1" x14ac:dyDescent="0.3">
      <c r="B19" s="13" t="s">
        <v>31</v>
      </c>
      <c r="C19" s="14" t="s">
        <v>135</v>
      </c>
      <c r="D19" s="14" t="s">
        <v>416</v>
      </c>
      <c r="E19" s="14" t="s">
        <v>139</v>
      </c>
      <c r="F19" s="14" t="s">
        <v>413</v>
      </c>
      <c r="G19" s="14">
        <v>6</v>
      </c>
      <c r="H19" s="15">
        <v>0.83</v>
      </c>
    </row>
    <row r="20" spans="2:8" x14ac:dyDescent="0.25">
      <c r="B20" s="8" t="s">
        <v>228</v>
      </c>
      <c r="C20" s="9" t="s">
        <v>61</v>
      </c>
      <c r="D20" s="9" t="s">
        <v>370</v>
      </c>
      <c r="E20" s="9" t="s">
        <v>63</v>
      </c>
      <c r="F20" s="9" t="s">
        <v>370</v>
      </c>
      <c r="G20" s="9">
        <v>4</v>
      </c>
      <c r="H20" s="10">
        <v>0.75</v>
      </c>
    </row>
    <row r="21" spans="2:8" x14ac:dyDescent="0.25">
      <c r="B21" s="11" t="s">
        <v>228</v>
      </c>
      <c r="C21" s="7" t="s">
        <v>63</v>
      </c>
      <c r="D21" s="7" t="s">
        <v>370</v>
      </c>
      <c r="E21" s="7" t="s">
        <v>64</v>
      </c>
      <c r="F21" s="7" t="s">
        <v>368</v>
      </c>
      <c r="G21" s="7">
        <v>4</v>
      </c>
      <c r="H21" s="12">
        <v>0.75</v>
      </c>
    </row>
    <row r="22" spans="2:8" x14ac:dyDescent="0.25">
      <c r="B22" s="11" t="s">
        <v>38</v>
      </c>
      <c r="C22" s="7" t="s">
        <v>79</v>
      </c>
      <c r="D22" s="7" t="s">
        <v>380</v>
      </c>
      <c r="E22" s="7" t="s">
        <v>82</v>
      </c>
      <c r="F22" s="7" t="s">
        <v>382</v>
      </c>
      <c r="G22" s="7">
        <v>4</v>
      </c>
      <c r="H22" s="12">
        <v>0.75</v>
      </c>
    </row>
    <row r="23" spans="2:8" x14ac:dyDescent="0.25">
      <c r="B23" s="11" t="s">
        <v>38</v>
      </c>
      <c r="C23" s="7" t="s">
        <v>79</v>
      </c>
      <c r="D23" s="7" t="s">
        <v>383</v>
      </c>
      <c r="E23" s="7" t="s">
        <v>80</v>
      </c>
      <c r="F23" s="7" t="s">
        <v>382</v>
      </c>
      <c r="G23" s="7">
        <v>4</v>
      </c>
      <c r="H23" s="12">
        <v>0.75</v>
      </c>
    </row>
    <row r="24" spans="2:8" x14ac:dyDescent="0.25">
      <c r="B24" s="11" t="s">
        <v>38</v>
      </c>
      <c r="C24" s="7" t="s">
        <v>88</v>
      </c>
      <c r="D24" s="7" t="s">
        <v>380</v>
      </c>
      <c r="E24" s="7" t="s">
        <v>89</v>
      </c>
      <c r="F24" s="7" t="s">
        <v>382</v>
      </c>
      <c r="G24" s="7">
        <v>4</v>
      </c>
      <c r="H24" s="12">
        <v>0.75</v>
      </c>
    </row>
    <row r="25" spans="2:8" x14ac:dyDescent="0.25">
      <c r="B25" s="11" t="s">
        <v>38</v>
      </c>
      <c r="C25" s="7" t="s">
        <v>80</v>
      </c>
      <c r="D25" s="7" t="s">
        <v>382</v>
      </c>
      <c r="E25" s="7" t="s">
        <v>83</v>
      </c>
      <c r="F25" s="7" t="s">
        <v>383</v>
      </c>
      <c r="G25" s="7">
        <v>4</v>
      </c>
      <c r="H25" s="12">
        <v>0.75</v>
      </c>
    </row>
    <row r="26" spans="2:8" x14ac:dyDescent="0.25">
      <c r="B26" s="11" t="s">
        <v>38</v>
      </c>
      <c r="C26" s="7" t="s">
        <v>80</v>
      </c>
      <c r="D26" s="7" t="s">
        <v>383</v>
      </c>
      <c r="E26" s="7" t="s">
        <v>89</v>
      </c>
      <c r="F26" s="7" t="s">
        <v>382</v>
      </c>
      <c r="G26" s="7">
        <v>4</v>
      </c>
      <c r="H26" s="12">
        <v>0.75</v>
      </c>
    </row>
    <row r="27" spans="2:8" x14ac:dyDescent="0.25">
      <c r="B27" s="11" t="s">
        <v>38</v>
      </c>
      <c r="C27" s="7" t="s">
        <v>81</v>
      </c>
      <c r="D27" s="7" t="s">
        <v>380</v>
      </c>
      <c r="E27" s="7" t="s">
        <v>83</v>
      </c>
      <c r="F27" s="7" t="s">
        <v>383</v>
      </c>
      <c r="G27" s="7">
        <v>8</v>
      </c>
      <c r="H27" s="12">
        <v>0.75</v>
      </c>
    </row>
    <row r="28" spans="2:8" x14ac:dyDescent="0.25">
      <c r="B28" s="11" t="s">
        <v>235</v>
      </c>
      <c r="C28" s="7" t="s">
        <v>385</v>
      </c>
      <c r="D28" s="7" t="s">
        <v>386</v>
      </c>
      <c r="E28" s="7" t="s">
        <v>98</v>
      </c>
      <c r="F28" s="7" t="s">
        <v>386</v>
      </c>
      <c r="G28" s="7">
        <v>4</v>
      </c>
      <c r="H28" s="12">
        <v>0.75</v>
      </c>
    </row>
    <row r="29" spans="2:8" x14ac:dyDescent="0.25">
      <c r="B29" s="11" t="s">
        <v>235</v>
      </c>
      <c r="C29" s="7" t="s">
        <v>99</v>
      </c>
      <c r="D29" s="7" t="s">
        <v>387</v>
      </c>
      <c r="E29" s="7" t="s">
        <v>102</v>
      </c>
      <c r="F29" s="7" t="s">
        <v>387</v>
      </c>
      <c r="G29" s="7">
        <v>4</v>
      </c>
      <c r="H29" s="12">
        <v>0.75</v>
      </c>
    </row>
    <row r="30" spans="2:8" x14ac:dyDescent="0.25">
      <c r="B30" s="11" t="s">
        <v>235</v>
      </c>
      <c r="C30" s="7" t="s">
        <v>99</v>
      </c>
      <c r="D30" s="7" t="s">
        <v>386</v>
      </c>
      <c r="E30" s="7" t="s">
        <v>124</v>
      </c>
      <c r="F30" s="7" t="s">
        <v>387</v>
      </c>
      <c r="G30" s="7">
        <v>4</v>
      </c>
      <c r="H30" s="12">
        <v>0.75</v>
      </c>
    </row>
    <row r="31" spans="2:8" x14ac:dyDescent="0.25">
      <c r="B31" s="11" t="s">
        <v>34</v>
      </c>
      <c r="C31" s="7" t="s">
        <v>130</v>
      </c>
      <c r="D31" s="7" t="s">
        <v>392</v>
      </c>
      <c r="E31" s="7" t="s">
        <v>85</v>
      </c>
      <c r="F31" s="7" t="s">
        <v>390</v>
      </c>
      <c r="G31" s="7">
        <v>4</v>
      </c>
      <c r="H31" s="12">
        <v>0.75</v>
      </c>
    </row>
    <row r="32" spans="2:8" x14ac:dyDescent="0.25">
      <c r="B32" s="11" t="s">
        <v>34</v>
      </c>
      <c r="C32" s="7" t="s">
        <v>85</v>
      </c>
      <c r="D32" s="7" t="s">
        <v>390</v>
      </c>
      <c r="E32" s="7" t="s">
        <v>143</v>
      </c>
      <c r="F32" s="7" t="s">
        <v>390</v>
      </c>
      <c r="G32" s="7">
        <v>4</v>
      </c>
      <c r="H32" s="12">
        <v>0.75</v>
      </c>
    </row>
    <row r="33" spans="2:8" x14ac:dyDescent="0.25">
      <c r="B33" s="11" t="s">
        <v>34</v>
      </c>
      <c r="C33" s="7" t="s">
        <v>41</v>
      </c>
      <c r="D33" s="7" t="s">
        <v>390</v>
      </c>
      <c r="E33" s="7" t="s">
        <v>146</v>
      </c>
      <c r="F33" s="7" t="s">
        <v>389</v>
      </c>
      <c r="G33" s="7">
        <v>4</v>
      </c>
      <c r="H33" s="12">
        <v>0.75</v>
      </c>
    </row>
    <row r="34" spans="2:8" x14ac:dyDescent="0.25">
      <c r="B34" s="11" t="s">
        <v>238</v>
      </c>
      <c r="C34" s="7" t="s">
        <v>44</v>
      </c>
      <c r="D34" s="7" t="s">
        <v>394</v>
      </c>
      <c r="E34" s="7" t="s">
        <v>45</v>
      </c>
      <c r="F34" s="7" t="s">
        <v>394</v>
      </c>
      <c r="G34" s="7">
        <v>4</v>
      </c>
      <c r="H34" s="12">
        <v>0.75</v>
      </c>
    </row>
    <row r="35" spans="2:8" x14ac:dyDescent="0.25">
      <c r="B35" s="11" t="s">
        <v>238</v>
      </c>
      <c r="C35" s="7" t="s">
        <v>112</v>
      </c>
      <c r="D35" s="7" t="s">
        <v>394</v>
      </c>
      <c r="E35" s="7" t="s">
        <v>115</v>
      </c>
      <c r="F35" s="7" t="s">
        <v>397</v>
      </c>
      <c r="G35" s="7">
        <v>4</v>
      </c>
      <c r="H35" s="12">
        <v>0.75</v>
      </c>
    </row>
    <row r="36" spans="2:8" x14ac:dyDescent="0.25">
      <c r="B36" s="11" t="s">
        <v>238</v>
      </c>
      <c r="C36" s="7" t="s">
        <v>112</v>
      </c>
      <c r="D36" s="7" t="s">
        <v>398</v>
      </c>
      <c r="E36" s="7" t="s">
        <v>115</v>
      </c>
      <c r="F36" s="7" t="s">
        <v>395</v>
      </c>
      <c r="G36" s="7">
        <v>4</v>
      </c>
      <c r="H36" s="12">
        <v>0.75</v>
      </c>
    </row>
    <row r="37" spans="2:8" ht="15.75" thickBot="1" x14ac:dyDescent="0.3">
      <c r="B37" s="13" t="s">
        <v>240</v>
      </c>
      <c r="C37" s="14" t="s">
        <v>92</v>
      </c>
      <c r="D37" s="14" t="s">
        <v>399</v>
      </c>
      <c r="E37" s="14" t="s">
        <v>42</v>
      </c>
      <c r="F37" s="14" t="s">
        <v>399</v>
      </c>
      <c r="G37" s="14">
        <v>4</v>
      </c>
      <c r="H37" s="15">
        <v>0.75</v>
      </c>
    </row>
    <row r="38" spans="2:8" x14ac:dyDescent="0.25">
      <c r="B38" s="8" t="s">
        <v>30</v>
      </c>
      <c r="C38" s="9" t="s">
        <v>110</v>
      </c>
      <c r="D38" s="9" t="s">
        <v>406</v>
      </c>
      <c r="E38" s="9" t="s">
        <v>111</v>
      </c>
      <c r="F38" s="9" t="s">
        <v>407</v>
      </c>
      <c r="G38" s="9">
        <v>4</v>
      </c>
      <c r="H38" s="10">
        <v>0.75</v>
      </c>
    </row>
    <row r="39" spans="2:8" x14ac:dyDescent="0.25">
      <c r="B39" s="11" t="s">
        <v>30</v>
      </c>
      <c r="C39" s="7" t="s">
        <v>122</v>
      </c>
      <c r="D39" s="7" t="s">
        <v>406</v>
      </c>
      <c r="E39" s="7" t="s">
        <v>109</v>
      </c>
      <c r="F39" s="7" t="s">
        <v>408</v>
      </c>
      <c r="G39" s="7">
        <v>4</v>
      </c>
      <c r="H39" s="12">
        <v>0.75</v>
      </c>
    </row>
    <row r="40" spans="2:8" x14ac:dyDescent="0.25">
      <c r="B40" s="11" t="s">
        <v>31</v>
      </c>
      <c r="C40" s="7" t="s">
        <v>135</v>
      </c>
      <c r="D40" s="7" t="s">
        <v>413</v>
      </c>
      <c r="E40" s="7" t="s">
        <v>138</v>
      </c>
      <c r="F40" s="7" t="s">
        <v>413</v>
      </c>
      <c r="G40" s="7">
        <v>4</v>
      </c>
      <c r="H40" s="12">
        <v>0.75</v>
      </c>
    </row>
    <row r="41" spans="2:8" x14ac:dyDescent="0.25">
      <c r="B41" s="11" t="s">
        <v>31</v>
      </c>
      <c r="C41" s="7" t="s">
        <v>135</v>
      </c>
      <c r="D41" s="7" t="s">
        <v>414</v>
      </c>
      <c r="E41" s="7" t="s">
        <v>139</v>
      </c>
      <c r="F41" s="7" t="s">
        <v>413</v>
      </c>
      <c r="G41" s="7">
        <v>4</v>
      </c>
      <c r="H41" s="12">
        <v>0.75</v>
      </c>
    </row>
    <row r="42" spans="2:8" x14ac:dyDescent="0.25">
      <c r="B42" s="11" t="s">
        <v>31</v>
      </c>
      <c r="C42" s="7" t="s">
        <v>160</v>
      </c>
      <c r="D42" s="7" t="s">
        <v>413</v>
      </c>
      <c r="E42" s="7" t="s">
        <v>141</v>
      </c>
      <c r="F42" s="7" t="s">
        <v>417</v>
      </c>
      <c r="G42" s="7">
        <v>4</v>
      </c>
      <c r="H42" s="12">
        <v>0.75</v>
      </c>
    </row>
    <row r="43" spans="2:8" x14ac:dyDescent="0.25">
      <c r="B43" s="11" t="s">
        <v>31</v>
      </c>
      <c r="C43" s="7" t="s">
        <v>137</v>
      </c>
      <c r="D43" s="7" t="s">
        <v>416</v>
      </c>
      <c r="E43" s="7" t="s">
        <v>138</v>
      </c>
      <c r="F43" s="7" t="s">
        <v>415</v>
      </c>
      <c r="G43" s="7">
        <v>4</v>
      </c>
      <c r="H43" s="12">
        <v>0.75</v>
      </c>
    </row>
    <row r="44" spans="2:8" x14ac:dyDescent="0.25">
      <c r="B44" s="11" t="s">
        <v>244</v>
      </c>
      <c r="C44" s="7" t="s">
        <v>69</v>
      </c>
      <c r="D44" s="7" t="s">
        <v>419</v>
      </c>
      <c r="E44" s="7" t="s">
        <v>74</v>
      </c>
      <c r="F44" s="7" t="s">
        <v>418</v>
      </c>
      <c r="G44" s="7">
        <v>4</v>
      </c>
      <c r="H44" s="12">
        <v>0.75</v>
      </c>
    </row>
    <row r="45" spans="2:8" x14ac:dyDescent="0.25">
      <c r="B45" s="11" t="s">
        <v>244</v>
      </c>
      <c r="C45" s="7" t="s">
        <v>73</v>
      </c>
      <c r="D45" s="7" t="s">
        <v>420</v>
      </c>
      <c r="E45" s="7" t="s">
        <v>74</v>
      </c>
      <c r="F45" s="7" t="s">
        <v>418</v>
      </c>
      <c r="G45" s="7">
        <v>8</v>
      </c>
      <c r="H45" s="12">
        <v>0.75</v>
      </c>
    </row>
    <row r="46" spans="2:8" x14ac:dyDescent="0.25">
      <c r="B46" s="11" t="s">
        <v>38</v>
      </c>
      <c r="C46" s="7" t="s">
        <v>83</v>
      </c>
      <c r="D46" s="7" t="s">
        <v>383</v>
      </c>
      <c r="E46" s="7" t="s">
        <v>78</v>
      </c>
      <c r="F46" s="7" t="s">
        <v>382</v>
      </c>
      <c r="G46" s="7">
        <v>7</v>
      </c>
      <c r="H46" s="12">
        <v>0.71</v>
      </c>
    </row>
    <row r="47" spans="2:8" x14ac:dyDescent="0.25">
      <c r="B47" s="11" t="s">
        <v>231</v>
      </c>
      <c r="C47" s="7" t="s">
        <v>56</v>
      </c>
      <c r="D47" s="7" t="s">
        <v>374</v>
      </c>
      <c r="E47" s="7" t="s">
        <v>58</v>
      </c>
      <c r="F47" s="7" t="s">
        <v>373</v>
      </c>
      <c r="G47" s="7">
        <v>20</v>
      </c>
      <c r="H47" s="12">
        <v>0.4</v>
      </c>
    </row>
    <row r="48" spans="2:8" x14ac:dyDescent="0.25">
      <c r="B48" s="11" t="s">
        <v>233</v>
      </c>
      <c r="C48" s="7" t="s">
        <v>47</v>
      </c>
      <c r="D48" s="7" t="s">
        <v>375</v>
      </c>
      <c r="E48" s="7" t="s">
        <v>53</v>
      </c>
      <c r="F48" s="7" t="s">
        <v>376</v>
      </c>
      <c r="G48" s="7">
        <v>19</v>
      </c>
      <c r="H48" s="12">
        <v>0.68</v>
      </c>
    </row>
    <row r="49" spans="2:8" x14ac:dyDescent="0.25">
      <c r="B49" s="11" t="s">
        <v>228</v>
      </c>
      <c r="C49" s="7" t="s">
        <v>61</v>
      </c>
      <c r="D49" s="7" t="s">
        <v>370</v>
      </c>
      <c r="E49" s="7" t="s">
        <v>62</v>
      </c>
      <c r="F49" s="7" t="s">
        <v>369</v>
      </c>
      <c r="G49" s="7">
        <v>3</v>
      </c>
      <c r="H49" s="12">
        <v>0.67</v>
      </c>
    </row>
    <row r="50" spans="2:8" x14ac:dyDescent="0.25">
      <c r="B50" s="11" t="s">
        <v>228</v>
      </c>
      <c r="C50" s="7" t="s">
        <v>63</v>
      </c>
      <c r="D50" s="7" t="s">
        <v>370</v>
      </c>
      <c r="E50" s="7" t="s">
        <v>144</v>
      </c>
      <c r="F50" s="7" t="s">
        <v>370</v>
      </c>
      <c r="G50" s="7">
        <v>3</v>
      </c>
      <c r="H50" s="12">
        <v>0.67</v>
      </c>
    </row>
    <row r="51" spans="2:8" x14ac:dyDescent="0.25">
      <c r="B51" s="11" t="s">
        <v>233</v>
      </c>
      <c r="C51" s="7" t="s">
        <v>47</v>
      </c>
      <c r="D51" s="7" t="s">
        <v>375</v>
      </c>
      <c r="E51" s="7" t="s">
        <v>94</v>
      </c>
      <c r="F51" s="7" t="s">
        <v>377</v>
      </c>
      <c r="G51" s="7">
        <v>3</v>
      </c>
      <c r="H51" s="12">
        <v>0.67</v>
      </c>
    </row>
    <row r="52" spans="2:8" x14ac:dyDescent="0.25">
      <c r="B52" s="11" t="s">
        <v>38</v>
      </c>
      <c r="C52" s="7" t="s">
        <v>79</v>
      </c>
      <c r="D52" s="7" t="s">
        <v>380</v>
      </c>
      <c r="E52" s="7" t="s">
        <v>81</v>
      </c>
      <c r="F52" s="7" t="s">
        <v>380</v>
      </c>
      <c r="G52" s="7">
        <v>6</v>
      </c>
      <c r="H52" s="12">
        <v>0.67</v>
      </c>
    </row>
    <row r="53" spans="2:8" x14ac:dyDescent="0.25">
      <c r="B53" s="11" t="s">
        <v>34</v>
      </c>
      <c r="C53" s="7" t="s">
        <v>84</v>
      </c>
      <c r="D53" s="7" t="s">
        <v>389</v>
      </c>
      <c r="E53" s="7" t="s">
        <v>85</v>
      </c>
      <c r="F53" s="7" t="s">
        <v>390</v>
      </c>
      <c r="G53" s="7">
        <v>3</v>
      </c>
      <c r="H53" s="12">
        <v>0.67</v>
      </c>
    </row>
    <row r="54" spans="2:8" x14ac:dyDescent="0.25">
      <c r="B54" s="11" t="s">
        <v>34</v>
      </c>
      <c r="C54" s="7" t="s">
        <v>41</v>
      </c>
      <c r="D54" s="7" t="s">
        <v>393</v>
      </c>
      <c r="E54" s="7" t="s">
        <v>145</v>
      </c>
      <c r="F54" s="7" t="s">
        <v>390</v>
      </c>
      <c r="G54" s="7">
        <v>3</v>
      </c>
      <c r="H54" s="12">
        <v>0.67</v>
      </c>
    </row>
    <row r="55" spans="2:8" x14ac:dyDescent="0.25">
      <c r="B55" s="11" t="s">
        <v>238</v>
      </c>
      <c r="C55" s="7" t="s">
        <v>114</v>
      </c>
      <c r="D55" s="7" t="s">
        <v>394</v>
      </c>
      <c r="E55" s="7" t="s">
        <v>115</v>
      </c>
      <c r="F55" s="7" t="s">
        <v>397</v>
      </c>
      <c r="G55" s="7">
        <v>6</v>
      </c>
      <c r="H55" s="12">
        <v>0.67</v>
      </c>
    </row>
    <row r="56" spans="2:8" x14ac:dyDescent="0.25">
      <c r="B56" s="11" t="s">
        <v>238</v>
      </c>
      <c r="C56" s="7" t="s">
        <v>164</v>
      </c>
      <c r="D56" s="7" t="s">
        <v>397</v>
      </c>
      <c r="E56" s="7" t="s">
        <v>115</v>
      </c>
      <c r="F56" s="7" t="s">
        <v>395</v>
      </c>
      <c r="G56" s="7">
        <v>3</v>
      </c>
      <c r="H56" s="12">
        <v>0.67</v>
      </c>
    </row>
    <row r="57" spans="2:8" x14ac:dyDescent="0.25">
      <c r="B57" s="11" t="s">
        <v>38</v>
      </c>
      <c r="C57" s="7" t="s">
        <v>79</v>
      </c>
      <c r="D57" s="7" t="s">
        <v>380</v>
      </c>
      <c r="E57" s="7" t="s">
        <v>82</v>
      </c>
      <c r="F57" s="7" t="s">
        <v>381</v>
      </c>
      <c r="G57" s="7">
        <v>17</v>
      </c>
      <c r="H57" s="12">
        <v>0.53</v>
      </c>
    </row>
    <row r="58" spans="2:8" x14ac:dyDescent="0.25">
      <c r="B58" s="11" t="s">
        <v>240</v>
      </c>
      <c r="C58" s="7" t="s">
        <v>91</v>
      </c>
      <c r="D58" s="7" t="s">
        <v>400</v>
      </c>
      <c r="E58" s="7" t="s">
        <v>92</v>
      </c>
      <c r="F58" s="7" t="s">
        <v>399</v>
      </c>
      <c r="G58" s="7">
        <v>3</v>
      </c>
      <c r="H58" s="12">
        <v>0.67</v>
      </c>
    </row>
    <row r="59" spans="2:8" x14ac:dyDescent="0.25">
      <c r="B59" s="11" t="s">
        <v>240</v>
      </c>
      <c r="C59" s="7" t="s">
        <v>117</v>
      </c>
      <c r="D59" s="7" t="s">
        <v>399</v>
      </c>
      <c r="E59" s="7" t="s">
        <v>42</v>
      </c>
      <c r="F59" s="7" t="s">
        <v>401</v>
      </c>
      <c r="G59" s="7">
        <v>3</v>
      </c>
      <c r="H59" s="12">
        <v>0.67</v>
      </c>
    </row>
    <row r="60" spans="2:8" x14ac:dyDescent="0.25">
      <c r="B60" s="11" t="s">
        <v>240</v>
      </c>
      <c r="C60" s="7" t="s">
        <v>154</v>
      </c>
      <c r="D60" s="7" t="s">
        <v>399</v>
      </c>
      <c r="E60" s="7" t="s">
        <v>155</v>
      </c>
      <c r="F60" s="7" t="s">
        <v>402</v>
      </c>
      <c r="G60" s="7">
        <v>3</v>
      </c>
      <c r="H60" s="12">
        <v>0.67</v>
      </c>
    </row>
    <row r="61" spans="2:8" x14ac:dyDescent="0.25">
      <c r="B61" s="11" t="s">
        <v>30</v>
      </c>
      <c r="C61" s="7" t="s">
        <v>122</v>
      </c>
      <c r="D61" s="7" t="s">
        <v>406</v>
      </c>
      <c r="E61" s="7" t="s">
        <v>123</v>
      </c>
      <c r="F61" s="7" t="s">
        <v>407</v>
      </c>
      <c r="G61" s="7">
        <v>3</v>
      </c>
      <c r="H61" s="12">
        <v>0.67</v>
      </c>
    </row>
    <row r="62" spans="2:8" x14ac:dyDescent="0.25">
      <c r="B62" s="11" t="s">
        <v>243</v>
      </c>
      <c r="C62" s="7" t="s">
        <v>103</v>
      </c>
      <c r="D62" s="7" t="s">
        <v>409</v>
      </c>
      <c r="E62" s="7" t="s">
        <v>105</v>
      </c>
      <c r="F62" s="7" t="s">
        <v>409</v>
      </c>
      <c r="G62" s="7">
        <v>3</v>
      </c>
      <c r="H62" s="12">
        <v>0.67</v>
      </c>
    </row>
    <row r="63" spans="2:8" x14ac:dyDescent="0.25">
      <c r="B63" s="11" t="s">
        <v>31</v>
      </c>
      <c r="C63" s="7" t="s">
        <v>135</v>
      </c>
      <c r="D63" s="7" t="s">
        <v>413</v>
      </c>
      <c r="E63" s="7" t="s">
        <v>141</v>
      </c>
      <c r="F63" s="7" t="s">
        <v>417</v>
      </c>
      <c r="G63" s="7">
        <v>3</v>
      </c>
      <c r="H63" s="12">
        <v>0.67</v>
      </c>
    </row>
    <row r="64" spans="2:8" x14ac:dyDescent="0.25">
      <c r="B64" s="11" t="s">
        <v>31</v>
      </c>
      <c r="C64" s="7" t="s">
        <v>161</v>
      </c>
      <c r="D64" s="7" t="s">
        <v>413</v>
      </c>
      <c r="E64" s="7" t="s">
        <v>141</v>
      </c>
      <c r="F64" s="7" t="s">
        <v>417</v>
      </c>
      <c r="G64" s="7">
        <v>3</v>
      </c>
      <c r="H64" s="12">
        <v>0.67</v>
      </c>
    </row>
    <row r="65" spans="2:8" x14ac:dyDescent="0.25">
      <c r="B65" s="11" t="s">
        <v>244</v>
      </c>
      <c r="C65" s="7" t="s">
        <v>69</v>
      </c>
      <c r="D65" s="7" t="s">
        <v>420</v>
      </c>
      <c r="E65" s="7" t="s">
        <v>74</v>
      </c>
      <c r="F65" s="7" t="s">
        <v>418</v>
      </c>
      <c r="G65" s="7">
        <v>3</v>
      </c>
      <c r="H65" s="12">
        <v>0.67</v>
      </c>
    </row>
    <row r="66" spans="2:8" ht="15.75" thickBot="1" x14ac:dyDescent="0.3">
      <c r="B66" s="13" t="s">
        <v>244</v>
      </c>
      <c r="C66" s="14" t="s">
        <v>71</v>
      </c>
      <c r="D66" s="14" t="s">
        <v>420</v>
      </c>
      <c r="E66" s="14" t="s">
        <v>73</v>
      </c>
      <c r="F66" s="14" t="s">
        <v>418</v>
      </c>
      <c r="G66" s="14">
        <v>9</v>
      </c>
      <c r="H66" s="15">
        <v>0.67</v>
      </c>
    </row>
    <row r="67" spans="2:8" x14ac:dyDescent="0.25">
      <c r="B67" s="8" t="s">
        <v>244</v>
      </c>
      <c r="C67" s="9" t="s">
        <v>119</v>
      </c>
      <c r="D67" s="9" t="s">
        <v>420</v>
      </c>
      <c r="E67" s="9" t="s">
        <v>74</v>
      </c>
      <c r="F67" s="9" t="s">
        <v>418</v>
      </c>
      <c r="G67" s="9">
        <v>3</v>
      </c>
      <c r="H67" s="10">
        <v>0.67</v>
      </c>
    </row>
    <row r="68" spans="2:8" x14ac:dyDescent="0.25">
      <c r="B68" s="11" t="s">
        <v>235</v>
      </c>
      <c r="C68" s="7" t="s">
        <v>98</v>
      </c>
      <c r="D68" s="7" t="s">
        <v>386</v>
      </c>
      <c r="E68" s="7" t="s">
        <v>100</v>
      </c>
      <c r="F68" s="7" t="s">
        <v>386</v>
      </c>
      <c r="G68" s="7">
        <v>8</v>
      </c>
      <c r="H68" s="12">
        <v>0.63</v>
      </c>
    </row>
    <row r="69" spans="2:8" x14ac:dyDescent="0.25">
      <c r="B69" s="11" t="s">
        <v>31</v>
      </c>
      <c r="C69" s="7" t="s">
        <v>137</v>
      </c>
      <c r="D69" s="7" t="s">
        <v>416</v>
      </c>
      <c r="E69" s="7" t="s">
        <v>161</v>
      </c>
      <c r="F69" s="7" t="s">
        <v>413</v>
      </c>
      <c r="G69" s="7">
        <v>8</v>
      </c>
      <c r="H69" s="12">
        <v>0.63</v>
      </c>
    </row>
    <row r="70" spans="2:8" x14ac:dyDescent="0.25">
      <c r="B70" s="11" t="s">
        <v>31</v>
      </c>
      <c r="C70" s="7" t="s">
        <v>139</v>
      </c>
      <c r="D70" s="7" t="s">
        <v>413</v>
      </c>
      <c r="E70" s="7" t="s">
        <v>141</v>
      </c>
      <c r="F70" s="7" t="s">
        <v>417</v>
      </c>
      <c r="G70" s="7">
        <v>8</v>
      </c>
      <c r="H70" s="12">
        <v>0.63</v>
      </c>
    </row>
    <row r="71" spans="2:8" x14ac:dyDescent="0.25">
      <c r="B71" s="11" t="s">
        <v>235</v>
      </c>
      <c r="C71" s="7" t="s">
        <v>102</v>
      </c>
      <c r="D71" s="7" t="s">
        <v>386</v>
      </c>
      <c r="E71" s="7" t="s">
        <v>124</v>
      </c>
      <c r="F71" s="7" t="s">
        <v>386</v>
      </c>
      <c r="G71" s="7">
        <v>5</v>
      </c>
      <c r="H71" s="12">
        <v>0.6</v>
      </c>
    </row>
    <row r="72" spans="2:8" x14ac:dyDescent="0.25">
      <c r="B72" s="11" t="s">
        <v>31</v>
      </c>
      <c r="C72" s="7" t="s">
        <v>135</v>
      </c>
      <c r="D72" s="7" t="s">
        <v>416</v>
      </c>
      <c r="E72" s="7" t="s">
        <v>139</v>
      </c>
      <c r="F72" s="7" t="s">
        <v>417</v>
      </c>
      <c r="G72" s="7">
        <v>5</v>
      </c>
      <c r="H72" s="12">
        <v>0.6</v>
      </c>
    </row>
    <row r="73" spans="2:8" x14ac:dyDescent="0.25">
      <c r="B73" s="11" t="s">
        <v>244</v>
      </c>
      <c r="C73" s="7" t="s">
        <v>69</v>
      </c>
      <c r="D73" s="7" t="s">
        <v>420</v>
      </c>
      <c r="E73" s="7" t="s">
        <v>75</v>
      </c>
      <c r="F73" s="7" t="s">
        <v>419</v>
      </c>
      <c r="G73" s="7">
        <v>5</v>
      </c>
      <c r="H73" s="12">
        <v>0.6</v>
      </c>
    </row>
    <row r="74" spans="2:8" x14ac:dyDescent="0.25">
      <c r="B74" s="11" t="s">
        <v>243</v>
      </c>
      <c r="C74" s="7" t="s">
        <v>104</v>
      </c>
      <c r="D74" s="7" t="s">
        <v>412</v>
      </c>
      <c r="E74" s="7" t="s">
        <v>106</v>
      </c>
      <c r="F74" s="7" t="s">
        <v>409</v>
      </c>
      <c r="G74" s="7">
        <v>14</v>
      </c>
      <c r="H74" s="12">
        <v>0.28999999999999998</v>
      </c>
    </row>
    <row r="75" spans="2:8" x14ac:dyDescent="0.25">
      <c r="B75" s="11" t="s">
        <v>240</v>
      </c>
      <c r="C75" s="7" t="s">
        <v>51</v>
      </c>
      <c r="D75" s="7" t="s">
        <v>400</v>
      </c>
      <c r="E75" s="7" t="s">
        <v>42</v>
      </c>
      <c r="F75" s="7" t="s">
        <v>399</v>
      </c>
      <c r="G75" s="7">
        <v>12</v>
      </c>
      <c r="H75" s="12">
        <v>0.67</v>
      </c>
    </row>
    <row r="76" spans="2:8" x14ac:dyDescent="0.25">
      <c r="B76" s="11" t="s">
        <v>231</v>
      </c>
      <c r="C76" s="7" t="s">
        <v>56</v>
      </c>
      <c r="D76" s="7" t="s">
        <v>373</v>
      </c>
      <c r="E76" s="7" t="s">
        <v>57</v>
      </c>
      <c r="F76" s="7" t="s">
        <v>374</v>
      </c>
      <c r="G76" s="7">
        <v>7</v>
      </c>
      <c r="H76" s="12">
        <v>0.56999999999999995</v>
      </c>
    </row>
    <row r="77" spans="2:8" x14ac:dyDescent="0.25">
      <c r="B77" s="11" t="s">
        <v>233</v>
      </c>
      <c r="C77" s="7" t="s">
        <v>52</v>
      </c>
      <c r="D77" s="7" t="s">
        <v>378</v>
      </c>
      <c r="E77" s="7" t="s">
        <v>53</v>
      </c>
      <c r="F77" s="7" t="s">
        <v>376</v>
      </c>
      <c r="G77" s="7">
        <v>7</v>
      </c>
      <c r="H77" s="12">
        <v>0.56999999999999995</v>
      </c>
    </row>
    <row r="78" spans="2:8" x14ac:dyDescent="0.25">
      <c r="B78" s="11" t="s">
        <v>34</v>
      </c>
      <c r="C78" s="7" t="s">
        <v>130</v>
      </c>
      <c r="D78" s="7" t="s">
        <v>392</v>
      </c>
      <c r="E78" s="7" t="s">
        <v>131</v>
      </c>
      <c r="F78" s="7" t="s">
        <v>389</v>
      </c>
      <c r="G78" s="7">
        <v>7</v>
      </c>
      <c r="H78" s="12">
        <v>0.56999999999999995</v>
      </c>
    </row>
    <row r="79" spans="2:8" x14ac:dyDescent="0.25">
      <c r="B79" s="11" t="s">
        <v>241</v>
      </c>
      <c r="C79" s="7" t="s">
        <v>50</v>
      </c>
      <c r="D79" s="7" t="s">
        <v>404</v>
      </c>
      <c r="E79" s="7" t="s">
        <v>153</v>
      </c>
      <c r="F79" s="7" t="s">
        <v>403</v>
      </c>
      <c r="G79" s="7">
        <v>7</v>
      </c>
      <c r="H79" s="12">
        <v>0.56999999999999995</v>
      </c>
    </row>
    <row r="80" spans="2:8" ht="15.75" thickBot="1" x14ac:dyDescent="0.3">
      <c r="B80" s="13" t="s">
        <v>31</v>
      </c>
      <c r="C80" s="14" t="s">
        <v>135</v>
      </c>
      <c r="D80" s="14" t="s">
        <v>413</v>
      </c>
      <c r="E80" s="14" t="s">
        <v>139</v>
      </c>
      <c r="F80" s="14" t="s">
        <v>413</v>
      </c>
      <c r="G80" s="14">
        <v>9</v>
      </c>
      <c r="H80" s="15">
        <v>0.56000000000000005</v>
      </c>
    </row>
    <row r="81" spans="2:8" x14ac:dyDescent="0.25">
      <c r="B81" s="8" t="s">
        <v>235</v>
      </c>
      <c r="C81" s="9" t="s">
        <v>99</v>
      </c>
      <c r="D81" s="9" t="s">
        <v>386</v>
      </c>
      <c r="E81" s="9" t="s">
        <v>102</v>
      </c>
      <c r="F81" s="9" t="s">
        <v>387</v>
      </c>
      <c r="G81" s="9">
        <v>12</v>
      </c>
      <c r="H81" s="10">
        <v>0.57999999999999996</v>
      </c>
    </row>
    <row r="82" spans="2:8" x14ac:dyDescent="0.25">
      <c r="B82" s="11" t="s">
        <v>235</v>
      </c>
      <c r="C82" s="7" t="s">
        <v>100</v>
      </c>
      <c r="D82" s="7" t="s">
        <v>386</v>
      </c>
      <c r="E82" s="7" t="s">
        <v>102</v>
      </c>
      <c r="F82" s="7" t="s">
        <v>387</v>
      </c>
      <c r="G82" s="7">
        <v>12</v>
      </c>
      <c r="H82" s="12">
        <v>0.57999999999999996</v>
      </c>
    </row>
    <row r="83" spans="2:8" x14ac:dyDescent="0.25">
      <c r="B83" s="11" t="s">
        <v>228</v>
      </c>
      <c r="C83" s="7" t="s">
        <v>59</v>
      </c>
      <c r="D83" s="7" t="s">
        <v>368</v>
      </c>
      <c r="E83" s="7" t="s">
        <v>60</v>
      </c>
      <c r="F83" s="7" t="s">
        <v>369</v>
      </c>
      <c r="G83" s="7">
        <v>4</v>
      </c>
      <c r="H83" s="12">
        <v>0.5</v>
      </c>
    </row>
    <row r="84" spans="2:8" x14ac:dyDescent="0.25">
      <c r="B84" s="11" t="s">
        <v>228</v>
      </c>
      <c r="C84" s="7" t="s">
        <v>159</v>
      </c>
      <c r="D84" s="7" t="s">
        <v>368</v>
      </c>
      <c r="E84" s="7" t="s">
        <v>144</v>
      </c>
      <c r="F84" s="7" t="s">
        <v>370</v>
      </c>
      <c r="G84" s="7">
        <v>4</v>
      </c>
      <c r="H84" s="12">
        <v>0.5</v>
      </c>
    </row>
    <row r="85" spans="2:8" x14ac:dyDescent="0.25">
      <c r="B85" s="11" t="s">
        <v>233</v>
      </c>
      <c r="C85" s="7" t="s">
        <v>46</v>
      </c>
      <c r="D85" s="7" t="s">
        <v>375</v>
      </c>
      <c r="E85" s="7" t="s">
        <v>47</v>
      </c>
      <c r="F85" s="7" t="s">
        <v>376</v>
      </c>
      <c r="G85" s="7">
        <v>6</v>
      </c>
      <c r="H85" s="12">
        <v>0.5</v>
      </c>
    </row>
    <row r="86" spans="2:8" x14ac:dyDescent="0.25">
      <c r="B86" s="11" t="s">
        <v>233</v>
      </c>
      <c r="C86" s="7" t="s">
        <v>54</v>
      </c>
      <c r="D86" s="7" t="s">
        <v>375</v>
      </c>
      <c r="E86" s="7" t="s">
        <v>55</v>
      </c>
      <c r="F86" s="7" t="s">
        <v>376</v>
      </c>
      <c r="G86" s="7">
        <v>4</v>
      </c>
      <c r="H86" s="12">
        <v>0.5</v>
      </c>
    </row>
    <row r="87" spans="2:8" x14ac:dyDescent="0.25">
      <c r="B87" s="11" t="s">
        <v>233</v>
      </c>
      <c r="C87" s="7" t="s">
        <v>55</v>
      </c>
      <c r="D87" s="7" t="s">
        <v>376</v>
      </c>
      <c r="E87" s="7" t="s">
        <v>47</v>
      </c>
      <c r="F87" s="7" t="s">
        <v>375</v>
      </c>
      <c r="G87" s="7">
        <v>8</v>
      </c>
      <c r="H87" s="12">
        <v>0.5</v>
      </c>
    </row>
    <row r="88" spans="2:8" x14ac:dyDescent="0.25">
      <c r="B88" s="11" t="s">
        <v>233</v>
      </c>
      <c r="C88" s="7" t="s">
        <v>93</v>
      </c>
      <c r="D88" s="7" t="s">
        <v>375</v>
      </c>
      <c r="E88" s="7" t="s">
        <v>53</v>
      </c>
      <c r="F88" s="7" t="s">
        <v>376</v>
      </c>
      <c r="G88" s="7">
        <v>4</v>
      </c>
      <c r="H88" s="12">
        <v>0.5</v>
      </c>
    </row>
    <row r="89" spans="2:8" x14ac:dyDescent="0.25">
      <c r="B89" s="11" t="s">
        <v>233</v>
      </c>
      <c r="C89" s="7" t="s">
        <v>53</v>
      </c>
      <c r="D89" s="7" t="s">
        <v>376</v>
      </c>
      <c r="E89" s="7" t="s">
        <v>95</v>
      </c>
      <c r="F89" s="7" t="s">
        <v>379</v>
      </c>
      <c r="G89" s="7">
        <v>4</v>
      </c>
      <c r="H89" s="12">
        <v>0.5</v>
      </c>
    </row>
    <row r="90" spans="2:8" x14ac:dyDescent="0.25">
      <c r="B90" s="11" t="s">
        <v>38</v>
      </c>
      <c r="C90" s="7" t="s">
        <v>76</v>
      </c>
      <c r="D90" s="7" t="s">
        <v>380</v>
      </c>
      <c r="E90" s="7" t="s">
        <v>77</v>
      </c>
      <c r="F90" s="7" t="s">
        <v>381</v>
      </c>
      <c r="G90" s="7">
        <v>4</v>
      </c>
      <c r="H90" s="12">
        <v>0.5</v>
      </c>
    </row>
    <row r="91" spans="2:8" x14ac:dyDescent="0.25">
      <c r="B91" s="11" t="s">
        <v>38</v>
      </c>
      <c r="C91" s="7" t="s">
        <v>88</v>
      </c>
      <c r="D91" s="7" t="s">
        <v>381</v>
      </c>
      <c r="E91" s="7" t="s">
        <v>83</v>
      </c>
      <c r="F91" s="7" t="s">
        <v>383</v>
      </c>
      <c r="G91" s="7">
        <v>4</v>
      </c>
      <c r="H91" s="12">
        <v>0.5</v>
      </c>
    </row>
    <row r="92" spans="2:8" x14ac:dyDescent="0.25">
      <c r="B92" s="11" t="s">
        <v>38</v>
      </c>
      <c r="C92" s="7" t="s">
        <v>90</v>
      </c>
      <c r="D92" s="7" t="s">
        <v>382</v>
      </c>
      <c r="E92" s="7" t="s">
        <v>83</v>
      </c>
      <c r="F92" s="7" t="s">
        <v>383</v>
      </c>
      <c r="G92" s="7">
        <v>4</v>
      </c>
      <c r="H92" s="12">
        <v>0.5</v>
      </c>
    </row>
    <row r="93" spans="2:8" x14ac:dyDescent="0.25">
      <c r="B93" s="11" t="s">
        <v>38</v>
      </c>
      <c r="C93" s="7" t="s">
        <v>80</v>
      </c>
      <c r="D93" s="7" t="s">
        <v>382</v>
      </c>
      <c r="E93" s="7" t="s">
        <v>81</v>
      </c>
      <c r="F93" s="7" t="s">
        <v>380</v>
      </c>
      <c r="G93" s="7">
        <v>4</v>
      </c>
      <c r="H93" s="12">
        <v>0.5</v>
      </c>
    </row>
    <row r="94" spans="2:8" x14ac:dyDescent="0.25">
      <c r="B94" s="11" t="s">
        <v>38</v>
      </c>
      <c r="C94" s="7" t="s">
        <v>80</v>
      </c>
      <c r="D94" s="7" t="s">
        <v>382</v>
      </c>
      <c r="E94" s="7" t="s">
        <v>121</v>
      </c>
      <c r="F94" s="7" t="s">
        <v>383</v>
      </c>
      <c r="G94" s="7">
        <v>4</v>
      </c>
      <c r="H94" s="12">
        <v>0.5</v>
      </c>
    </row>
    <row r="95" spans="2:8" x14ac:dyDescent="0.25">
      <c r="B95" s="11" t="s">
        <v>38</v>
      </c>
      <c r="C95" s="7" t="s">
        <v>82</v>
      </c>
      <c r="D95" s="7" t="s">
        <v>382</v>
      </c>
      <c r="E95" s="7" t="s">
        <v>101</v>
      </c>
      <c r="F95" s="7" t="s">
        <v>383</v>
      </c>
      <c r="G95" s="7">
        <v>4</v>
      </c>
      <c r="H95" s="12">
        <v>0.5</v>
      </c>
    </row>
    <row r="96" spans="2:8" x14ac:dyDescent="0.25">
      <c r="B96" s="11" t="s">
        <v>38</v>
      </c>
      <c r="C96" s="7" t="s">
        <v>82</v>
      </c>
      <c r="D96" s="7" t="s">
        <v>381</v>
      </c>
      <c r="E96" s="7" t="s">
        <v>89</v>
      </c>
      <c r="F96" s="7" t="s">
        <v>382</v>
      </c>
      <c r="G96" s="7">
        <v>4</v>
      </c>
      <c r="H96" s="12">
        <v>0.5</v>
      </c>
    </row>
    <row r="97" spans="2:8" x14ac:dyDescent="0.25">
      <c r="B97" s="11" t="s">
        <v>38</v>
      </c>
      <c r="C97" s="7" t="s">
        <v>83</v>
      </c>
      <c r="D97" s="7" t="s">
        <v>383</v>
      </c>
      <c r="E97" s="7" t="s">
        <v>89</v>
      </c>
      <c r="F97" s="7" t="s">
        <v>383</v>
      </c>
      <c r="G97" s="7">
        <v>4</v>
      </c>
      <c r="H97" s="12">
        <v>0.5</v>
      </c>
    </row>
    <row r="98" spans="2:8" x14ac:dyDescent="0.25">
      <c r="B98" s="11" t="s">
        <v>235</v>
      </c>
      <c r="C98" s="7" t="s">
        <v>99</v>
      </c>
      <c r="D98" s="7" t="s">
        <v>387</v>
      </c>
      <c r="E98" s="7" t="s">
        <v>100</v>
      </c>
      <c r="F98" s="7" t="s">
        <v>386</v>
      </c>
      <c r="G98" s="7">
        <v>2</v>
      </c>
      <c r="H98" s="12">
        <v>0.5</v>
      </c>
    </row>
    <row r="99" spans="2:8" x14ac:dyDescent="0.25">
      <c r="B99" s="11" t="s">
        <v>235</v>
      </c>
      <c r="C99" s="7" t="s">
        <v>99</v>
      </c>
      <c r="D99" s="7" t="s">
        <v>387</v>
      </c>
      <c r="E99" s="7" t="s">
        <v>102</v>
      </c>
      <c r="F99" s="7" t="s">
        <v>386</v>
      </c>
      <c r="G99" s="7">
        <v>12</v>
      </c>
      <c r="H99" s="12">
        <v>0.5</v>
      </c>
    </row>
    <row r="100" spans="2:8" x14ac:dyDescent="0.25">
      <c r="B100" s="11" t="s">
        <v>235</v>
      </c>
      <c r="C100" s="7" t="s">
        <v>99</v>
      </c>
      <c r="D100" s="7" t="s">
        <v>386</v>
      </c>
      <c r="E100" s="7" t="s">
        <v>100</v>
      </c>
      <c r="F100" s="7" t="s">
        <v>386</v>
      </c>
      <c r="G100" s="7">
        <v>4</v>
      </c>
      <c r="H100" s="12">
        <v>0.5</v>
      </c>
    </row>
    <row r="101" spans="2:8" x14ac:dyDescent="0.25">
      <c r="B101" s="11" t="s">
        <v>235</v>
      </c>
      <c r="C101" s="7" t="s">
        <v>102</v>
      </c>
      <c r="D101" s="7" t="s">
        <v>387</v>
      </c>
      <c r="E101" s="7" t="s">
        <v>124</v>
      </c>
      <c r="F101" s="7" t="s">
        <v>386</v>
      </c>
      <c r="G101" s="7">
        <v>4</v>
      </c>
      <c r="H101" s="12">
        <v>0.5</v>
      </c>
    </row>
    <row r="102" spans="2:8" x14ac:dyDescent="0.25">
      <c r="B102" s="11" t="s">
        <v>34</v>
      </c>
      <c r="C102" s="7" t="s">
        <v>86</v>
      </c>
      <c r="D102" s="7" t="s">
        <v>391</v>
      </c>
      <c r="E102" s="7" t="s">
        <v>87</v>
      </c>
      <c r="F102" s="7" t="s">
        <v>391</v>
      </c>
      <c r="G102" s="7">
        <v>4</v>
      </c>
      <c r="H102" s="12">
        <v>0.5</v>
      </c>
    </row>
    <row r="103" spans="2:8" x14ac:dyDescent="0.25">
      <c r="B103" s="11" t="s">
        <v>34</v>
      </c>
      <c r="C103" s="7" t="s">
        <v>85</v>
      </c>
      <c r="D103" s="7" t="s">
        <v>390</v>
      </c>
      <c r="E103" s="7" t="s">
        <v>143</v>
      </c>
      <c r="F103" s="7" t="s">
        <v>391</v>
      </c>
      <c r="G103" s="7">
        <v>4</v>
      </c>
      <c r="H103" s="12">
        <v>0.5</v>
      </c>
    </row>
    <row r="104" spans="2:8" x14ac:dyDescent="0.25">
      <c r="B104" s="11" t="s">
        <v>34</v>
      </c>
      <c r="C104" s="7" t="s">
        <v>41</v>
      </c>
      <c r="D104" s="7" t="s">
        <v>388</v>
      </c>
      <c r="E104" s="7" t="s">
        <v>87</v>
      </c>
      <c r="F104" s="7" t="s">
        <v>391</v>
      </c>
      <c r="G104" s="7">
        <v>6</v>
      </c>
      <c r="H104" s="12">
        <v>0.5</v>
      </c>
    </row>
    <row r="105" spans="2:8" x14ac:dyDescent="0.25">
      <c r="B105" s="11" t="s">
        <v>34</v>
      </c>
      <c r="C105" s="7" t="s">
        <v>41</v>
      </c>
      <c r="D105" s="7" t="s">
        <v>392</v>
      </c>
      <c r="E105" s="7" t="s">
        <v>43</v>
      </c>
      <c r="F105" s="7" t="s">
        <v>389</v>
      </c>
      <c r="G105" s="7">
        <v>4</v>
      </c>
      <c r="H105" s="12">
        <v>0.5</v>
      </c>
    </row>
    <row r="106" spans="2:8" x14ac:dyDescent="0.25">
      <c r="B106" s="11" t="s">
        <v>34</v>
      </c>
      <c r="C106" s="7" t="s">
        <v>87</v>
      </c>
      <c r="D106" s="7" t="s">
        <v>390</v>
      </c>
      <c r="E106" s="7" t="s">
        <v>146</v>
      </c>
      <c r="F106" s="7" t="s">
        <v>389</v>
      </c>
      <c r="G106" s="7">
        <v>4</v>
      </c>
      <c r="H106" s="12">
        <v>0.5</v>
      </c>
    </row>
    <row r="107" spans="2:8" ht="15.75" thickBot="1" x14ac:dyDescent="0.3">
      <c r="B107" s="13" t="s">
        <v>238</v>
      </c>
      <c r="C107" s="14" t="s">
        <v>112</v>
      </c>
      <c r="D107" s="14" t="s">
        <v>394</v>
      </c>
      <c r="E107" s="14" t="s">
        <v>115</v>
      </c>
      <c r="F107" s="14" t="s">
        <v>394</v>
      </c>
      <c r="G107" s="14">
        <v>4</v>
      </c>
      <c r="H107" s="15">
        <v>0.5</v>
      </c>
    </row>
    <row r="108" spans="2:8" x14ac:dyDescent="0.25">
      <c r="B108" s="8" t="s">
        <v>238</v>
      </c>
      <c r="C108" s="9" t="s">
        <v>112</v>
      </c>
      <c r="D108" s="9" t="s">
        <v>398</v>
      </c>
      <c r="E108" s="9" t="s">
        <v>113</v>
      </c>
      <c r="F108" s="9" t="s">
        <v>394</v>
      </c>
      <c r="G108" s="9">
        <v>4</v>
      </c>
      <c r="H108" s="10">
        <v>0.5</v>
      </c>
    </row>
    <row r="109" spans="2:8" x14ac:dyDescent="0.25">
      <c r="B109" s="11" t="s">
        <v>240</v>
      </c>
      <c r="C109" s="7" t="s">
        <v>91</v>
      </c>
      <c r="D109" s="7" t="s">
        <v>400</v>
      </c>
      <c r="E109" s="7" t="s">
        <v>42</v>
      </c>
      <c r="F109" s="7" t="s">
        <v>399</v>
      </c>
      <c r="G109" s="7">
        <v>4</v>
      </c>
      <c r="H109" s="12">
        <v>0.5</v>
      </c>
    </row>
    <row r="110" spans="2:8" x14ac:dyDescent="0.25">
      <c r="B110" s="11" t="s">
        <v>240</v>
      </c>
      <c r="C110" s="7" t="s">
        <v>156</v>
      </c>
      <c r="D110" s="7" t="s">
        <v>399</v>
      </c>
      <c r="E110" s="7" t="s">
        <v>42</v>
      </c>
      <c r="F110" s="7" t="s">
        <v>399</v>
      </c>
      <c r="G110" s="7">
        <v>2</v>
      </c>
      <c r="H110" s="12">
        <v>0.5</v>
      </c>
    </row>
    <row r="111" spans="2:8" x14ac:dyDescent="0.25">
      <c r="B111" s="11" t="s">
        <v>241</v>
      </c>
      <c r="C111" s="7" t="s">
        <v>65</v>
      </c>
      <c r="D111" s="7" t="s">
        <v>403</v>
      </c>
      <c r="E111" s="7" t="s">
        <v>66</v>
      </c>
      <c r="F111" s="7" t="s">
        <v>404</v>
      </c>
      <c r="G111" s="7">
        <v>4</v>
      </c>
      <c r="H111" s="12">
        <v>0.5</v>
      </c>
    </row>
    <row r="112" spans="2:8" x14ac:dyDescent="0.25">
      <c r="B112" s="11" t="s">
        <v>241</v>
      </c>
      <c r="C112" s="7" t="s">
        <v>65</v>
      </c>
      <c r="D112" s="7" t="s">
        <v>403</v>
      </c>
      <c r="E112" s="7" t="s">
        <v>50</v>
      </c>
      <c r="F112" s="7" t="s">
        <v>404</v>
      </c>
      <c r="G112" s="7">
        <v>4</v>
      </c>
      <c r="H112" s="12">
        <v>0.5</v>
      </c>
    </row>
    <row r="113" spans="2:8" x14ac:dyDescent="0.25">
      <c r="B113" s="11" t="s">
        <v>30</v>
      </c>
      <c r="C113" s="7" t="s">
        <v>127</v>
      </c>
      <c r="D113" s="7" t="s">
        <v>407</v>
      </c>
      <c r="E113" s="7" t="s">
        <v>109</v>
      </c>
      <c r="F113" s="7" t="s">
        <v>408</v>
      </c>
      <c r="G113" s="7">
        <v>4</v>
      </c>
      <c r="H113" s="12">
        <v>0.5</v>
      </c>
    </row>
    <row r="114" spans="2:8" x14ac:dyDescent="0.25">
      <c r="B114" s="11" t="s">
        <v>30</v>
      </c>
      <c r="C114" s="7" t="s">
        <v>147</v>
      </c>
      <c r="D114" s="7" t="s">
        <v>406</v>
      </c>
      <c r="E114" s="7" t="s">
        <v>148</v>
      </c>
      <c r="F114" s="7" t="s">
        <v>406</v>
      </c>
      <c r="G114" s="7">
        <v>4</v>
      </c>
      <c r="H114" s="12">
        <v>0.5</v>
      </c>
    </row>
    <row r="115" spans="2:8" x14ac:dyDescent="0.25">
      <c r="B115" s="11" t="s">
        <v>243</v>
      </c>
      <c r="C115" s="7" t="s">
        <v>103</v>
      </c>
      <c r="D115" s="7" t="s">
        <v>409</v>
      </c>
      <c r="E115" s="7" t="s">
        <v>106</v>
      </c>
      <c r="F115" s="7" t="s">
        <v>409</v>
      </c>
      <c r="G115" s="7">
        <v>2</v>
      </c>
      <c r="H115" s="12">
        <v>0.5</v>
      </c>
    </row>
    <row r="116" spans="2:8" x14ac:dyDescent="0.25">
      <c r="B116" s="11" t="s">
        <v>243</v>
      </c>
      <c r="C116" s="7" t="s">
        <v>103</v>
      </c>
      <c r="D116" s="7" t="s">
        <v>409</v>
      </c>
      <c r="E116" s="7" t="s">
        <v>106</v>
      </c>
      <c r="F116" s="7" t="s">
        <v>410</v>
      </c>
      <c r="G116" s="7">
        <v>4</v>
      </c>
      <c r="H116" s="12">
        <v>0.5</v>
      </c>
    </row>
    <row r="117" spans="2:8" x14ac:dyDescent="0.25">
      <c r="B117" s="11" t="s">
        <v>243</v>
      </c>
      <c r="C117" s="7" t="s">
        <v>132</v>
      </c>
      <c r="D117" s="7" t="s">
        <v>409</v>
      </c>
      <c r="E117" s="7" t="s">
        <v>105</v>
      </c>
      <c r="F117" s="7" t="s">
        <v>411</v>
      </c>
      <c r="G117" s="7">
        <v>4</v>
      </c>
      <c r="H117" s="12">
        <v>0.5</v>
      </c>
    </row>
    <row r="118" spans="2:8" x14ac:dyDescent="0.25">
      <c r="B118" s="11" t="s">
        <v>243</v>
      </c>
      <c r="C118" s="7" t="s">
        <v>132</v>
      </c>
      <c r="D118" s="7" t="s">
        <v>409</v>
      </c>
      <c r="E118" s="7" t="s">
        <v>106</v>
      </c>
      <c r="F118" s="7" t="s">
        <v>409</v>
      </c>
      <c r="G118" s="7">
        <v>4</v>
      </c>
      <c r="H118" s="12">
        <v>0.5</v>
      </c>
    </row>
    <row r="119" spans="2:8" x14ac:dyDescent="0.25">
      <c r="B119" s="11" t="s">
        <v>31</v>
      </c>
      <c r="C119" s="7" t="s">
        <v>125</v>
      </c>
      <c r="D119" s="7" t="s">
        <v>413</v>
      </c>
      <c r="E119" s="7" t="s">
        <v>126</v>
      </c>
      <c r="F119" s="7" t="s">
        <v>414</v>
      </c>
      <c r="G119" s="7">
        <v>4</v>
      </c>
      <c r="H119" s="12">
        <v>0.5</v>
      </c>
    </row>
    <row r="120" spans="2:8" x14ac:dyDescent="0.25">
      <c r="B120" s="11" t="s">
        <v>31</v>
      </c>
      <c r="C120" s="7" t="s">
        <v>135</v>
      </c>
      <c r="D120" s="7" t="s">
        <v>413</v>
      </c>
      <c r="E120" s="7" t="s">
        <v>136</v>
      </c>
      <c r="F120" s="7" t="s">
        <v>415</v>
      </c>
      <c r="G120" s="7">
        <v>4</v>
      </c>
      <c r="H120" s="12">
        <v>0.5</v>
      </c>
    </row>
    <row r="121" spans="2:8" x14ac:dyDescent="0.25">
      <c r="B121" s="11" t="s">
        <v>31</v>
      </c>
      <c r="C121" s="7" t="s">
        <v>157</v>
      </c>
      <c r="D121" s="7" t="s">
        <v>417</v>
      </c>
      <c r="E121" s="7" t="s">
        <v>137</v>
      </c>
      <c r="F121" s="7" t="s">
        <v>413</v>
      </c>
      <c r="G121" s="7">
        <v>4</v>
      </c>
      <c r="H121" s="12">
        <v>0.5</v>
      </c>
    </row>
    <row r="122" spans="2:8" x14ac:dyDescent="0.25">
      <c r="B122" s="11" t="s">
        <v>31</v>
      </c>
      <c r="C122" s="7" t="s">
        <v>137</v>
      </c>
      <c r="D122" s="7" t="s">
        <v>416</v>
      </c>
      <c r="E122" s="7" t="s">
        <v>140</v>
      </c>
      <c r="F122" s="7" t="s">
        <v>417</v>
      </c>
      <c r="G122" s="7">
        <v>2</v>
      </c>
      <c r="H122" s="12">
        <v>0.5</v>
      </c>
    </row>
    <row r="123" spans="2:8" x14ac:dyDescent="0.25">
      <c r="B123" s="11" t="s">
        <v>31</v>
      </c>
      <c r="C123" s="7" t="s">
        <v>167</v>
      </c>
      <c r="D123" s="7" t="s">
        <v>417</v>
      </c>
      <c r="E123" s="7" t="s">
        <v>139</v>
      </c>
      <c r="F123" s="7" t="s">
        <v>413</v>
      </c>
      <c r="G123" s="7">
        <v>4</v>
      </c>
      <c r="H123" s="12">
        <v>0.5</v>
      </c>
    </row>
    <row r="124" spans="2:8" x14ac:dyDescent="0.25">
      <c r="B124" s="11" t="s">
        <v>233</v>
      </c>
      <c r="C124" s="7" t="s">
        <v>47</v>
      </c>
      <c r="D124" s="7" t="s">
        <v>375</v>
      </c>
      <c r="E124" s="7" t="s">
        <v>95</v>
      </c>
      <c r="F124" s="7" t="s">
        <v>379</v>
      </c>
      <c r="G124" s="7">
        <v>11</v>
      </c>
      <c r="H124" s="12">
        <v>0.55000000000000004</v>
      </c>
    </row>
    <row r="125" spans="2:8" x14ac:dyDescent="0.25">
      <c r="B125" s="11" t="s">
        <v>244</v>
      </c>
      <c r="C125" s="7" t="s">
        <v>69</v>
      </c>
      <c r="D125" s="7" t="s">
        <v>419</v>
      </c>
      <c r="E125" s="7" t="s">
        <v>71</v>
      </c>
      <c r="F125" s="7" t="s">
        <v>420</v>
      </c>
      <c r="G125" s="7">
        <v>4</v>
      </c>
      <c r="H125" s="12">
        <v>0.5</v>
      </c>
    </row>
    <row r="126" spans="2:8" ht="15.75" thickBot="1" x14ac:dyDescent="0.3">
      <c r="B126" s="13" t="s">
        <v>244</v>
      </c>
      <c r="C126" s="14" t="s">
        <v>69</v>
      </c>
      <c r="D126" s="14" t="s">
        <v>419</v>
      </c>
      <c r="E126" s="14" t="s">
        <v>73</v>
      </c>
      <c r="F126" s="14" t="s">
        <v>418</v>
      </c>
      <c r="G126" s="14">
        <v>2</v>
      </c>
      <c r="H126" s="15">
        <v>0.5</v>
      </c>
    </row>
    <row r="127" spans="2:8" x14ac:dyDescent="0.25">
      <c r="B127" s="8" t="s">
        <v>228</v>
      </c>
      <c r="C127" s="9" t="s">
        <v>63</v>
      </c>
      <c r="D127" s="9" t="s">
        <v>370</v>
      </c>
      <c r="E127" s="9" t="s">
        <v>64</v>
      </c>
      <c r="F127" s="9" t="s">
        <v>369</v>
      </c>
      <c r="G127" s="9">
        <v>7</v>
      </c>
      <c r="H127" s="10">
        <v>0.43</v>
      </c>
    </row>
    <row r="128" spans="2:8" x14ac:dyDescent="0.25">
      <c r="B128" s="11" t="s">
        <v>34</v>
      </c>
      <c r="C128" s="7" t="s">
        <v>87</v>
      </c>
      <c r="D128" s="7" t="s">
        <v>391</v>
      </c>
      <c r="E128" s="7" t="s">
        <v>146</v>
      </c>
      <c r="F128" s="7" t="s">
        <v>389</v>
      </c>
      <c r="G128" s="7">
        <v>7</v>
      </c>
      <c r="H128" s="12">
        <v>0.43</v>
      </c>
    </row>
    <row r="129" spans="2:8" x14ac:dyDescent="0.25">
      <c r="B129" s="11" t="s">
        <v>233</v>
      </c>
      <c r="C129" s="7" t="s">
        <v>47</v>
      </c>
      <c r="D129" s="7" t="s">
        <v>376</v>
      </c>
      <c r="E129" s="7" t="s">
        <v>95</v>
      </c>
      <c r="F129" s="7" t="s">
        <v>379</v>
      </c>
      <c r="G129" s="7">
        <v>10</v>
      </c>
      <c r="H129" s="12">
        <v>0.7</v>
      </c>
    </row>
    <row r="130" spans="2:8" x14ac:dyDescent="0.25">
      <c r="B130" s="11" t="s">
        <v>34</v>
      </c>
      <c r="C130" s="7" t="s">
        <v>87</v>
      </c>
      <c r="D130" s="7" t="s">
        <v>390</v>
      </c>
      <c r="E130" s="7" t="s">
        <v>145</v>
      </c>
      <c r="F130" s="7" t="s">
        <v>389</v>
      </c>
      <c r="G130" s="7">
        <v>5</v>
      </c>
      <c r="H130" s="12">
        <v>0.4</v>
      </c>
    </row>
    <row r="131" spans="2:8" x14ac:dyDescent="0.25">
      <c r="B131" s="11" t="s">
        <v>31</v>
      </c>
      <c r="C131" s="7" t="s">
        <v>139</v>
      </c>
      <c r="D131" s="7" t="s">
        <v>413</v>
      </c>
      <c r="E131" s="7" t="s">
        <v>140</v>
      </c>
      <c r="F131" s="7" t="s">
        <v>417</v>
      </c>
      <c r="G131" s="7">
        <v>10</v>
      </c>
      <c r="H131" s="12">
        <v>0.5</v>
      </c>
    </row>
    <row r="132" spans="2:8" x14ac:dyDescent="0.25">
      <c r="B132" s="11" t="s">
        <v>241</v>
      </c>
      <c r="C132" s="7" t="s">
        <v>66</v>
      </c>
      <c r="D132" s="7" t="s">
        <v>403</v>
      </c>
      <c r="E132" s="7" t="s">
        <v>50</v>
      </c>
      <c r="F132" s="7" t="s">
        <v>404</v>
      </c>
      <c r="G132" s="7">
        <v>5</v>
      </c>
      <c r="H132" s="12">
        <v>0.4</v>
      </c>
    </row>
    <row r="133" spans="2:8" x14ac:dyDescent="0.25">
      <c r="B133" s="11" t="s">
        <v>243</v>
      </c>
      <c r="C133" s="7" t="s">
        <v>103</v>
      </c>
      <c r="D133" s="7" t="s">
        <v>409</v>
      </c>
      <c r="E133" s="7" t="s">
        <v>107</v>
      </c>
      <c r="F133" s="7" t="s">
        <v>411</v>
      </c>
      <c r="G133" s="7">
        <v>5</v>
      </c>
      <c r="H133" s="12">
        <v>0.4</v>
      </c>
    </row>
    <row r="134" spans="2:8" ht="15.75" thickBot="1" x14ac:dyDescent="0.3">
      <c r="B134" s="13" t="s">
        <v>244</v>
      </c>
      <c r="C134" s="14" t="s">
        <v>69</v>
      </c>
      <c r="D134" s="14" t="s">
        <v>419</v>
      </c>
      <c r="E134" s="14" t="s">
        <v>71</v>
      </c>
      <c r="F134" s="14" t="s">
        <v>418</v>
      </c>
      <c r="G134" s="14">
        <v>5</v>
      </c>
      <c r="H134" s="15">
        <v>0.4</v>
      </c>
    </row>
    <row r="135" spans="2:8" x14ac:dyDescent="0.25">
      <c r="B135" s="8" t="s">
        <v>244</v>
      </c>
      <c r="C135" s="9" t="s">
        <v>69</v>
      </c>
      <c r="D135" s="9" t="s">
        <v>419</v>
      </c>
      <c r="E135" s="9" t="s">
        <v>73</v>
      </c>
      <c r="F135" s="9" t="s">
        <v>420</v>
      </c>
      <c r="G135" s="9">
        <v>5</v>
      </c>
      <c r="H135" s="10">
        <v>0.4</v>
      </c>
    </row>
    <row r="136" spans="2:8" x14ac:dyDescent="0.25">
      <c r="B136" s="11" t="s">
        <v>34</v>
      </c>
      <c r="C136" s="7" t="s">
        <v>41</v>
      </c>
      <c r="D136" s="7" t="s">
        <v>388</v>
      </c>
      <c r="E136" s="7" t="s">
        <v>145</v>
      </c>
      <c r="F136" s="7" t="s">
        <v>391</v>
      </c>
      <c r="G136" s="7">
        <v>8</v>
      </c>
      <c r="H136" s="12">
        <v>0.38</v>
      </c>
    </row>
    <row r="137" spans="2:8" x14ac:dyDescent="0.25">
      <c r="B137" s="11" t="s">
        <v>228</v>
      </c>
      <c r="C137" s="7" t="s">
        <v>61</v>
      </c>
      <c r="D137" s="7" t="s">
        <v>370</v>
      </c>
      <c r="E137" s="7" t="s">
        <v>64</v>
      </c>
      <c r="F137" s="7" t="s">
        <v>368</v>
      </c>
      <c r="G137" s="7">
        <v>3</v>
      </c>
      <c r="H137" s="12">
        <v>0.33</v>
      </c>
    </row>
    <row r="138" spans="2:8" x14ac:dyDescent="0.25">
      <c r="B138" s="11" t="s">
        <v>228</v>
      </c>
      <c r="C138" s="7" t="s">
        <v>62</v>
      </c>
      <c r="D138" s="7" t="s">
        <v>369</v>
      </c>
      <c r="E138" s="7" t="s">
        <v>144</v>
      </c>
      <c r="F138" s="7" t="s">
        <v>370</v>
      </c>
      <c r="G138" s="7">
        <v>3</v>
      </c>
      <c r="H138" s="12">
        <v>0.33</v>
      </c>
    </row>
    <row r="139" spans="2:8" x14ac:dyDescent="0.25">
      <c r="B139" s="11" t="s">
        <v>233</v>
      </c>
      <c r="C139" s="7" t="s">
        <v>46</v>
      </c>
      <c r="D139" s="7" t="s">
        <v>377</v>
      </c>
      <c r="E139" s="7" t="s">
        <v>47</v>
      </c>
      <c r="F139" s="7" t="s">
        <v>375</v>
      </c>
      <c r="G139" s="7">
        <v>9</v>
      </c>
      <c r="H139" s="12">
        <v>0.33</v>
      </c>
    </row>
    <row r="140" spans="2:8" x14ac:dyDescent="0.25">
      <c r="B140" s="11" t="s">
        <v>233</v>
      </c>
      <c r="C140" s="7" t="s">
        <v>94</v>
      </c>
      <c r="D140" s="7" t="s">
        <v>379</v>
      </c>
      <c r="E140" s="7" t="s">
        <v>96</v>
      </c>
      <c r="F140" s="7" t="s">
        <v>377</v>
      </c>
      <c r="G140" s="7">
        <v>3</v>
      </c>
      <c r="H140" s="12">
        <v>0.33</v>
      </c>
    </row>
    <row r="141" spans="2:8" ht="15.75" thickBot="1" x14ac:dyDescent="0.3">
      <c r="B141" s="13" t="s">
        <v>34</v>
      </c>
      <c r="C141" s="14"/>
      <c r="D141" s="14"/>
      <c r="E141" s="14" t="s">
        <v>41</v>
      </c>
      <c r="F141" s="14" t="s">
        <v>388</v>
      </c>
      <c r="G141" s="14">
        <v>3</v>
      </c>
      <c r="H141" s="15">
        <v>0.33</v>
      </c>
    </row>
    <row r="142" spans="2:8" x14ac:dyDescent="0.25">
      <c r="B142" s="8" t="s">
        <v>34</v>
      </c>
      <c r="C142" s="9"/>
      <c r="D142" s="9"/>
      <c r="E142" s="9" t="s">
        <v>43</v>
      </c>
      <c r="F142" s="9" t="s">
        <v>388</v>
      </c>
      <c r="G142" s="9">
        <v>3</v>
      </c>
      <c r="H142" s="10">
        <v>0.33</v>
      </c>
    </row>
    <row r="143" spans="2:8" x14ac:dyDescent="0.25">
      <c r="B143" s="11" t="s">
        <v>34</v>
      </c>
      <c r="C143" s="7" t="s">
        <v>128</v>
      </c>
      <c r="D143" s="7" t="s">
        <v>388</v>
      </c>
      <c r="E143" s="7" t="s">
        <v>129</v>
      </c>
      <c r="F143" s="7" t="s">
        <v>390</v>
      </c>
      <c r="G143" s="7">
        <v>3</v>
      </c>
      <c r="H143" s="12">
        <v>0.33</v>
      </c>
    </row>
    <row r="144" spans="2:8" x14ac:dyDescent="0.25">
      <c r="B144" s="11" t="s">
        <v>238</v>
      </c>
      <c r="C144" s="7" t="s">
        <v>45</v>
      </c>
      <c r="D144" s="7" t="s">
        <v>394</v>
      </c>
      <c r="E144" s="7" t="s">
        <v>152</v>
      </c>
      <c r="F144" s="7" t="s">
        <v>396</v>
      </c>
      <c r="G144" s="7">
        <v>3</v>
      </c>
      <c r="H144" s="12">
        <v>0.33</v>
      </c>
    </row>
    <row r="145" spans="2:8" x14ac:dyDescent="0.25">
      <c r="B145" s="11" t="s">
        <v>30</v>
      </c>
      <c r="C145" s="7" t="s">
        <v>108</v>
      </c>
      <c r="D145" s="7" t="s">
        <v>405</v>
      </c>
      <c r="E145" s="7" t="s">
        <v>109</v>
      </c>
      <c r="F145" s="7" t="s">
        <v>407</v>
      </c>
      <c r="G145" s="7">
        <v>3</v>
      </c>
      <c r="H145" s="12">
        <v>0.33</v>
      </c>
    </row>
    <row r="146" spans="2:8" x14ac:dyDescent="0.25">
      <c r="B146" s="11" t="s">
        <v>30</v>
      </c>
      <c r="C146" s="7" t="s">
        <v>149</v>
      </c>
      <c r="D146" s="7" t="s">
        <v>407</v>
      </c>
      <c r="E146" s="7" t="s">
        <v>111</v>
      </c>
      <c r="F146" s="7" t="s">
        <v>405</v>
      </c>
      <c r="G146" s="7">
        <v>3</v>
      </c>
      <c r="H146" s="12">
        <v>0.33</v>
      </c>
    </row>
    <row r="147" spans="2:8" x14ac:dyDescent="0.25">
      <c r="B147" s="11" t="s">
        <v>243</v>
      </c>
      <c r="C147" s="7" t="s">
        <v>103</v>
      </c>
      <c r="D147" s="7" t="s">
        <v>409</v>
      </c>
      <c r="E147" s="7" t="s">
        <v>104</v>
      </c>
      <c r="F147" s="7" t="s">
        <v>410</v>
      </c>
      <c r="G147" s="7">
        <v>3</v>
      </c>
      <c r="H147" s="12">
        <v>0.33</v>
      </c>
    </row>
    <row r="148" spans="2:8" x14ac:dyDescent="0.25">
      <c r="B148" s="11" t="s">
        <v>243</v>
      </c>
      <c r="C148" s="7" t="s">
        <v>103</v>
      </c>
      <c r="D148" s="7" t="s">
        <v>411</v>
      </c>
      <c r="E148" s="7" t="s">
        <v>106</v>
      </c>
      <c r="F148" s="7" t="s">
        <v>410</v>
      </c>
      <c r="G148" s="7">
        <v>6</v>
      </c>
      <c r="H148" s="12">
        <v>0.33</v>
      </c>
    </row>
    <row r="149" spans="2:8" x14ac:dyDescent="0.25">
      <c r="B149" s="11" t="s">
        <v>243</v>
      </c>
      <c r="C149" s="7" t="s">
        <v>132</v>
      </c>
      <c r="D149" s="7" t="s">
        <v>412</v>
      </c>
      <c r="E149" s="7" t="s">
        <v>106</v>
      </c>
      <c r="F149" s="7" t="s">
        <v>409</v>
      </c>
      <c r="G149" s="7">
        <v>3</v>
      </c>
      <c r="H149" s="12">
        <v>0.33</v>
      </c>
    </row>
    <row r="150" spans="2:8" x14ac:dyDescent="0.25">
      <c r="B150" s="11" t="s">
        <v>31</v>
      </c>
      <c r="C150" s="7" t="s">
        <v>167</v>
      </c>
      <c r="D150" s="7" t="s">
        <v>414</v>
      </c>
      <c r="E150" s="7" t="s">
        <v>139</v>
      </c>
      <c r="F150" s="7" t="s">
        <v>413</v>
      </c>
      <c r="G150" s="7">
        <v>3</v>
      </c>
      <c r="H150" s="12">
        <v>0.33</v>
      </c>
    </row>
    <row r="151" spans="2:8" x14ac:dyDescent="0.25">
      <c r="B151" s="11" t="s">
        <v>31</v>
      </c>
      <c r="C151" s="7" t="s">
        <v>167</v>
      </c>
      <c r="D151" s="7" t="s">
        <v>417</v>
      </c>
      <c r="E151" s="7" t="s">
        <v>140</v>
      </c>
      <c r="F151" s="7" t="s">
        <v>417</v>
      </c>
      <c r="G151" s="7">
        <v>3</v>
      </c>
      <c r="H151" s="12">
        <v>0.33</v>
      </c>
    </row>
    <row r="152" spans="2:8" ht="15.75" thickBot="1" x14ac:dyDescent="0.3">
      <c r="B152" s="13" t="s">
        <v>244</v>
      </c>
      <c r="C152" s="14" t="s">
        <v>69</v>
      </c>
      <c r="D152" s="14" t="s">
        <v>418</v>
      </c>
      <c r="E152" s="14" t="s">
        <v>73</v>
      </c>
      <c r="F152" s="14" t="s">
        <v>419</v>
      </c>
      <c r="G152" s="14">
        <v>6</v>
      </c>
      <c r="H152" s="15">
        <v>0.33</v>
      </c>
    </row>
    <row r="153" spans="2:8" x14ac:dyDescent="0.25">
      <c r="B153" s="8" t="s">
        <v>244</v>
      </c>
      <c r="C153" s="9" t="s">
        <v>69</v>
      </c>
      <c r="D153" s="9" t="s">
        <v>420</v>
      </c>
      <c r="E153" s="9" t="s">
        <v>70</v>
      </c>
      <c r="F153" s="9" t="s">
        <v>419</v>
      </c>
      <c r="G153" s="9">
        <v>3</v>
      </c>
      <c r="H153" s="10">
        <v>0.33</v>
      </c>
    </row>
    <row r="154" spans="2:8" x14ac:dyDescent="0.25">
      <c r="B154" s="11" t="s">
        <v>244</v>
      </c>
      <c r="C154" s="7" t="s">
        <v>69</v>
      </c>
      <c r="D154" s="7" t="s">
        <v>420</v>
      </c>
      <c r="E154" s="7" t="s">
        <v>72</v>
      </c>
      <c r="F154" s="7" t="s">
        <v>419</v>
      </c>
      <c r="G154" s="7">
        <v>3</v>
      </c>
      <c r="H154" s="12">
        <v>0.33</v>
      </c>
    </row>
    <row r="155" spans="2:8" x14ac:dyDescent="0.25">
      <c r="B155" s="11" t="s">
        <v>244</v>
      </c>
      <c r="C155" s="7" t="s">
        <v>97</v>
      </c>
      <c r="D155" s="7" t="s">
        <v>419</v>
      </c>
      <c r="E155" s="7" t="s">
        <v>73</v>
      </c>
      <c r="F155" s="7" t="s">
        <v>420</v>
      </c>
      <c r="G155" s="7">
        <v>3</v>
      </c>
      <c r="H155" s="12">
        <v>0.33</v>
      </c>
    </row>
    <row r="156" spans="2:8" x14ac:dyDescent="0.25">
      <c r="B156" s="11" t="s">
        <v>238</v>
      </c>
      <c r="C156" s="7" t="s">
        <v>114</v>
      </c>
      <c r="D156" s="7" t="s">
        <v>395</v>
      </c>
      <c r="E156" s="7" t="s">
        <v>115</v>
      </c>
      <c r="F156" s="7" t="s">
        <v>394</v>
      </c>
      <c r="G156" s="7">
        <v>10</v>
      </c>
      <c r="H156" s="12">
        <v>0.4</v>
      </c>
    </row>
    <row r="157" spans="2:8" x14ac:dyDescent="0.25">
      <c r="B157" s="11" t="s">
        <v>228</v>
      </c>
      <c r="C157" s="7" t="s">
        <v>158</v>
      </c>
      <c r="D157" s="7" t="s">
        <v>372</v>
      </c>
      <c r="E157" s="7" t="s">
        <v>64</v>
      </c>
      <c r="F157" s="7" t="s">
        <v>368</v>
      </c>
      <c r="G157" s="7">
        <v>4</v>
      </c>
      <c r="H157" s="12">
        <v>0.25</v>
      </c>
    </row>
    <row r="158" spans="2:8" x14ac:dyDescent="0.25">
      <c r="B158" s="11" t="s">
        <v>233</v>
      </c>
      <c r="C158" s="7" t="s">
        <v>52</v>
      </c>
      <c r="D158" s="7" t="s">
        <v>377</v>
      </c>
      <c r="E158" s="7" t="s">
        <v>47</v>
      </c>
      <c r="F158" s="7" t="s">
        <v>375</v>
      </c>
      <c r="G158" s="7">
        <v>4</v>
      </c>
      <c r="H158" s="12">
        <v>0.25</v>
      </c>
    </row>
    <row r="159" spans="2:8" x14ac:dyDescent="0.25">
      <c r="B159" s="11" t="s">
        <v>38</v>
      </c>
      <c r="C159" s="7" t="s">
        <v>76</v>
      </c>
      <c r="D159" s="7" t="s">
        <v>382</v>
      </c>
      <c r="E159" s="7" t="s">
        <v>78</v>
      </c>
      <c r="F159" s="7" t="s">
        <v>382</v>
      </c>
      <c r="G159" s="7">
        <v>4</v>
      </c>
      <c r="H159" s="12">
        <v>0.25</v>
      </c>
    </row>
    <row r="160" spans="2:8" x14ac:dyDescent="0.25">
      <c r="B160" s="11" t="s">
        <v>38</v>
      </c>
      <c r="C160" s="7" t="s">
        <v>79</v>
      </c>
      <c r="D160" s="7" t="s">
        <v>380</v>
      </c>
      <c r="E160" s="7" t="s">
        <v>83</v>
      </c>
      <c r="F160" s="7" t="s">
        <v>383</v>
      </c>
      <c r="G160" s="7">
        <v>4</v>
      </c>
      <c r="H160" s="12">
        <v>0.25</v>
      </c>
    </row>
    <row r="161" spans="2:8" x14ac:dyDescent="0.25">
      <c r="B161" s="11" t="s">
        <v>38</v>
      </c>
      <c r="C161" s="7" t="s">
        <v>80</v>
      </c>
      <c r="D161" s="7" t="s">
        <v>382</v>
      </c>
      <c r="E161" s="7" t="s">
        <v>120</v>
      </c>
      <c r="F161" s="7" t="s">
        <v>382</v>
      </c>
      <c r="G161" s="7">
        <v>4</v>
      </c>
      <c r="H161" s="12">
        <v>0.25</v>
      </c>
    </row>
    <row r="162" spans="2:8" x14ac:dyDescent="0.25">
      <c r="B162" s="11" t="s">
        <v>38</v>
      </c>
      <c r="C162" s="7" t="s">
        <v>134</v>
      </c>
      <c r="D162" s="7" t="s">
        <v>382</v>
      </c>
      <c r="E162" s="7" t="s">
        <v>101</v>
      </c>
      <c r="F162" s="7" t="s">
        <v>383</v>
      </c>
      <c r="G162" s="7">
        <v>4</v>
      </c>
      <c r="H162" s="12">
        <v>0.25</v>
      </c>
    </row>
    <row r="163" spans="2:8" x14ac:dyDescent="0.25">
      <c r="B163" s="11" t="s">
        <v>38</v>
      </c>
      <c r="C163" s="7" t="s">
        <v>82</v>
      </c>
      <c r="D163" s="7" t="s">
        <v>380</v>
      </c>
      <c r="E163" s="7" t="s">
        <v>101</v>
      </c>
      <c r="F163" s="7" t="s">
        <v>383</v>
      </c>
      <c r="G163" s="7">
        <v>4</v>
      </c>
      <c r="H163" s="12">
        <v>0.25</v>
      </c>
    </row>
    <row r="164" spans="2:8" x14ac:dyDescent="0.25">
      <c r="B164" s="11" t="s">
        <v>235</v>
      </c>
      <c r="C164" s="7" t="s">
        <v>98</v>
      </c>
      <c r="D164" s="7" t="s">
        <v>386</v>
      </c>
      <c r="E164" s="7" t="s">
        <v>102</v>
      </c>
      <c r="F164" s="7" t="s">
        <v>387</v>
      </c>
      <c r="G164" s="7">
        <v>4</v>
      </c>
      <c r="H164" s="12">
        <v>0.25</v>
      </c>
    </row>
    <row r="165" spans="2:8" x14ac:dyDescent="0.25">
      <c r="B165" s="11" t="s">
        <v>34</v>
      </c>
      <c r="C165" s="7" t="s">
        <v>41</v>
      </c>
      <c r="D165" s="7" t="s">
        <v>390</v>
      </c>
      <c r="E165" s="7" t="s">
        <v>87</v>
      </c>
      <c r="F165" s="7" t="s">
        <v>391</v>
      </c>
      <c r="G165" s="7">
        <v>4</v>
      </c>
      <c r="H165" s="12">
        <v>0.25</v>
      </c>
    </row>
    <row r="166" spans="2:8" ht="15.75" thickBot="1" x14ac:dyDescent="0.3">
      <c r="B166" s="13" t="s">
        <v>34</v>
      </c>
      <c r="C166" s="14" t="s">
        <v>87</v>
      </c>
      <c r="D166" s="14" t="s">
        <v>392</v>
      </c>
      <c r="E166" s="14" t="s">
        <v>146</v>
      </c>
      <c r="F166" s="14" t="s">
        <v>393</v>
      </c>
      <c r="G166" s="14">
        <v>4</v>
      </c>
      <c r="H166" s="15">
        <v>0.25</v>
      </c>
    </row>
    <row r="167" spans="2:8" x14ac:dyDescent="0.25">
      <c r="B167" s="8" t="s">
        <v>34</v>
      </c>
      <c r="C167" s="9" t="s">
        <v>145</v>
      </c>
      <c r="D167" s="9" t="s">
        <v>391</v>
      </c>
      <c r="E167" s="9" t="s">
        <v>146</v>
      </c>
      <c r="F167" s="9" t="s">
        <v>389</v>
      </c>
      <c r="G167" s="9">
        <v>4</v>
      </c>
      <c r="H167" s="10">
        <v>0.25</v>
      </c>
    </row>
    <row r="168" spans="2:8" x14ac:dyDescent="0.25">
      <c r="B168" s="11" t="s">
        <v>238</v>
      </c>
      <c r="C168" s="7" t="s">
        <v>67</v>
      </c>
      <c r="D168" s="7" t="s">
        <v>394</v>
      </c>
      <c r="E168" s="7" t="s">
        <v>45</v>
      </c>
      <c r="F168" s="7" t="s">
        <v>394</v>
      </c>
      <c r="G168" s="7">
        <v>4</v>
      </c>
      <c r="H168" s="12">
        <v>0.25</v>
      </c>
    </row>
    <row r="169" spans="2:8" x14ac:dyDescent="0.25">
      <c r="B169" s="11" t="s">
        <v>238</v>
      </c>
      <c r="C169" s="7" t="s">
        <v>67</v>
      </c>
      <c r="D169" s="7" t="s">
        <v>395</v>
      </c>
      <c r="E169" s="7" t="s">
        <v>68</v>
      </c>
      <c r="F169" s="7" t="s">
        <v>396</v>
      </c>
      <c r="G169" s="7">
        <v>4</v>
      </c>
      <c r="H169" s="12">
        <v>0.25</v>
      </c>
    </row>
    <row r="170" spans="2:8" x14ac:dyDescent="0.25">
      <c r="B170" s="11" t="s">
        <v>238</v>
      </c>
      <c r="C170" s="7" t="s">
        <v>150</v>
      </c>
      <c r="D170" s="7" t="s">
        <v>394</v>
      </c>
      <c r="E170" s="7" t="s">
        <v>151</v>
      </c>
      <c r="F170" s="7" t="s">
        <v>394</v>
      </c>
      <c r="G170" s="7">
        <v>4</v>
      </c>
      <c r="H170" s="12">
        <v>0.25</v>
      </c>
    </row>
    <row r="171" spans="2:8" x14ac:dyDescent="0.25">
      <c r="B171" s="11" t="s">
        <v>238</v>
      </c>
      <c r="C171" s="7" t="s">
        <v>164</v>
      </c>
      <c r="D171" s="7" t="s">
        <v>395</v>
      </c>
      <c r="E171" s="7" t="s">
        <v>165</v>
      </c>
      <c r="F171" s="7" t="s">
        <v>397</v>
      </c>
      <c r="G171" s="7">
        <v>4</v>
      </c>
      <c r="H171" s="12">
        <v>0.25</v>
      </c>
    </row>
    <row r="172" spans="2:8" x14ac:dyDescent="0.25">
      <c r="B172" s="11" t="s">
        <v>241</v>
      </c>
      <c r="C172" s="7" t="s">
        <v>65</v>
      </c>
      <c r="D172" s="7" t="s">
        <v>404</v>
      </c>
      <c r="E172" s="7" t="s">
        <v>66</v>
      </c>
      <c r="F172" s="7" t="s">
        <v>403</v>
      </c>
      <c r="G172" s="7">
        <v>4</v>
      </c>
      <c r="H172" s="12">
        <v>0.25</v>
      </c>
    </row>
    <row r="173" spans="2:8" x14ac:dyDescent="0.25">
      <c r="B173" s="11" t="s">
        <v>30</v>
      </c>
      <c r="C173" s="7" t="s">
        <v>163</v>
      </c>
      <c r="D173" s="7" t="s">
        <v>406</v>
      </c>
      <c r="E173" s="7" t="s">
        <v>111</v>
      </c>
      <c r="F173" s="7" t="s">
        <v>405</v>
      </c>
      <c r="G173" s="7">
        <v>4</v>
      </c>
      <c r="H173" s="12">
        <v>0.25</v>
      </c>
    </row>
    <row r="174" spans="2:8" x14ac:dyDescent="0.25">
      <c r="B174" s="11" t="s">
        <v>243</v>
      </c>
      <c r="C174" s="7" t="s">
        <v>116</v>
      </c>
      <c r="D174" s="7" t="s">
        <v>412</v>
      </c>
      <c r="E174" s="7" t="s">
        <v>106</v>
      </c>
      <c r="F174" s="7" t="s">
        <v>410</v>
      </c>
      <c r="G174" s="7">
        <v>4</v>
      </c>
      <c r="H174" s="12">
        <v>0.25</v>
      </c>
    </row>
    <row r="175" spans="2:8" x14ac:dyDescent="0.25">
      <c r="B175" s="11" t="s">
        <v>243</v>
      </c>
      <c r="C175" s="7" t="s">
        <v>132</v>
      </c>
      <c r="D175" s="7" t="s">
        <v>412</v>
      </c>
      <c r="E175" s="7" t="s">
        <v>133</v>
      </c>
      <c r="F175" s="7" t="s">
        <v>412</v>
      </c>
      <c r="G175" s="7">
        <v>4</v>
      </c>
      <c r="H175" s="12">
        <v>0.25</v>
      </c>
    </row>
    <row r="176" spans="2:8" x14ac:dyDescent="0.25">
      <c r="B176" s="11" t="s">
        <v>243</v>
      </c>
      <c r="C176" s="7" t="s">
        <v>133</v>
      </c>
      <c r="D176" s="7" t="s">
        <v>412</v>
      </c>
      <c r="E176" s="7" t="s">
        <v>106</v>
      </c>
      <c r="F176" s="7" t="s">
        <v>410</v>
      </c>
      <c r="G176" s="7">
        <v>4</v>
      </c>
      <c r="H176" s="12">
        <v>0.25</v>
      </c>
    </row>
    <row r="177" spans="2:8" x14ac:dyDescent="0.25">
      <c r="B177" s="11" t="s">
        <v>31</v>
      </c>
      <c r="C177" s="7" t="s">
        <v>137</v>
      </c>
      <c r="D177" s="7" t="s">
        <v>416</v>
      </c>
      <c r="E177" s="7" t="s">
        <v>139</v>
      </c>
      <c r="F177" s="7" t="s">
        <v>413</v>
      </c>
      <c r="G177" s="7">
        <v>8</v>
      </c>
      <c r="H177" s="12">
        <v>0.25</v>
      </c>
    </row>
    <row r="178" spans="2:8" x14ac:dyDescent="0.25">
      <c r="B178" s="11" t="s">
        <v>244</v>
      </c>
      <c r="C178" s="7" t="s">
        <v>69</v>
      </c>
      <c r="D178" s="7" t="s">
        <v>419</v>
      </c>
      <c r="E178" s="7" t="s">
        <v>71</v>
      </c>
      <c r="F178" s="7" t="s">
        <v>421</v>
      </c>
      <c r="G178" s="7">
        <v>4</v>
      </c>
      <c r="H178" s="12">
        <v>0.25</v>
      </c>
    </row>
    <row r="179" spans="2:8" x14ac:dyDescent="0.25">
      <c r="B179" s="11" t="s">
        <v>233</v>
      </c>
      <c r="C179" s="7" t="s">
        <v>93</v>
      </c>
      <c r="D179" s="7" t="s">
        <v>379</v>
      </c>
      <c r="E179" s="7" t="s">
        <v>53</v>
      </c>
      <c r="F179" s="7" t="s">
        <v>376</v>
      </c>
      <c r="G179" s="7">
        <v>5</v>
      </c>
      <c r="H179" s="12">
        <v>0.2</v>
      </c>
    </row>
    <row r="180" spans="2:8" x14ac:dyDescent="0.25">
      <c r="B180" s="11" t="s">
        <v>238</v>
      </c>
      <c r="C180" s="7" t="s">
        <v>112</v>
      </c>
      <c r="D180" s="7" t="s">
        <v>398</v>
      </c>
      <c r="E180" s="7" t="s">
        <v>114</v>
      </c>
      <c r="F180" s="7" t="s">
        <v>394</v>
      </c>
      <c r="G180" s="7">
        <v>10</v>
      </c>
      <c r="H180" s="12">
        <v>0.2</v>
      </c>
    </row>
    <row r="181" spans="2:8" x14ac:dyDescent="0.25">
      <c r="B181" s="11" t="s">
        <v>238</v>
      </c>
      <c r="C181" s="7" t="s">
        <v>112</v>
      </c>
      <c r="D181" s="7" t="s">
        <v>395</v>
      </c>
      <c r="E181" s="7" t="s">
        <v>114</v>
      </c>
      <c r="F181" s="7" t="s">
        <v>396</v>
      </c>
      <c r="G181" s="7">
        <v>6</v>
      </c>
      <c r="H181" s="12">
        <v>0.17</v>
      </c>
    </row>
    <row r="182" spans="2:8" x14ac:dyDescent="0.25">
      <c r="B182" s="11" t="s">
        <v>228</v>
      </c>
      <c r="C182" s="7" t="s">
        <v>229</v>
      </c>
      <c r="D182" s="7" t="s">
        <v>370</v>
      </c>
      <c r="E182" s="7" t="s">
        <v>144</v>
      </c>
      <c r="F182" s="7" t="s">
        <v>370</v>
      </c>
      <c r="G182" s="7">
        <v>2</v>
      </c>
      <c r="H182" s="12">
        <v>0</v>
      </c>
    </row>
    <row r="183" spans="2:8" x14ac:dyDescent="0.25">
      <c r="B183" s="11" t="s">
        <v>231</v>
      </c>
      <c r="C183" s="7"/>
      <c r="D183" s="7"/>
      <c r="E183" s="7" t="s">
        <v>56</v>
      </c>
      <c r="F183" s="7" t="s">
        <v>373</v>
      </c>
      <c r="G183" s="7">
        <v>3</v>
      </c>
      <c r="H183" s="12">
        <v>0</v>
      </c>
    </row>
    <row r="184" spans="2:8" x14ac:dyDescent="0.25">
      <c r="B184" s="11" t="s">
        <v>231</v>
      </c>
      <c r="C184" s="7" t="s">
        <v>56</v>
      </c>
      <c r="D184" s="7" t="s">
        <v>374</v>
      </c>
      <c r="E184" s="7" t="s">
        <v>232</v>
      </c>
      <c r="F184" s="7" t="s">
        <v>373</v>
      </c>
      <c r="G184" s="7">
        <v>2</v>
      </c>
      <c r="H184" s="12">
        <v>0</v>
      </c>
    </row>
    <row r="185" spans="2:8" x14ac:dyDescent="0.25">
      <c r="B185" s="11" t="s">
        <v>231</v>
      </c>
      <c r="C185" s="7" t="s">
        <v>56</v>
      </c>
      <c r="D185" s="7" t="s">
        <v>373</v>
      </c>
      <c r="E185" s="7" t="s">
        <v>232</v>
      </c>
      <c r="F185" s="7" t="s">
        <v>373</v>
      </c>
      <c r="G185" s="7">
        <v>3</v>
      </c>
      <c r="H185" s="12">
        <v>0</v>
      </c>
    </row>
    <row r="186" spans="2:8" x14ac:dyDescent="0.25">
      <c r="B186" s="11" t="s">
        <v>233</v>
      </c>
      <c r="C186" s="7" t="s">
        <v>48</v>
      </c>
      <c r="D186" s="7" t="s">
        <v>378</v>
      </c>
      <c r="E186" s="7" t="s">
        <v>47</v>
      </c>
      <c r="F186" s="7" t="s">
        <v>375</v>
      </c>
      <c r="G186" s="7">
        <v>3</v>
      </c>
      <c r="H186" s="12">
        <v>0</v>
      </c>
    </row>
    <row r="187" spans="2:8" x14ac:dyDescent="0.25">
      <c r="B187" s="11" t="s">
        <v>38</v>
      </c>
      <c r="C187" s="7"/>
      <c r="D187" s="7"/>
      <c r="E187" s="7" t="s">
        <v>78</v>
      </c>
      <c r="F187" s="7" t="s">
        <v>380</v>
      </c>
      <c r="G187" s="7">
        <v>3</v>
      </c>
      <c r="H187" s="12">
        <v>0</v>
      </c>
    </row>
    <row r="188" spans="2:8" x14ac:dyDescent="0.25">
      <c r="B188" s="11" t="s">
        <v>38</v>
      </c>
      <c r="C188" s="7" t="s">
        <v>79</v>
      </c>
      <c r="D188" s="7" t="s">
        <v>380</v>
      </c>
      <c r="E188" s="7" t="s">
        <v>80</v>
      </c>
      <c r="F188" s="7" t="s">
        <v>382</v>
      </c>
      <c r="G188" s="7">
        <v>2</v>
      </c>
      <c r="H188" s="12">
        <v>0</v>
      </c>
    </row>
    <row r="189" spans="2:8" x14ac:dyDescent="0.25">
      <c r="B189" s="11" t="s">
        <v>38</v>
      </c>
      <c r="C189" s="7" t="s">
        <v>234</v>
      </c>
      <c r="D189" s="7" t="s">
        <v>384</v>
      </c>
      <c r="E189" s="7" t="s">
        <v>101</v>
      </c>
      <c r="F189" s="7" t="s">
        <v>383</v>
      </c>
      <c r="G189" s="7">
        <v>3</v>
      </c>
      <c r="H189" s="12">
        <v>0</v>
      </c>
    </row>
    <row r="190" spans="2:8" ht="15.75" thickBot="1" x14ac:dyDescent="0.3">
      <c r="B190" s="13" t="s">
        <v>38</v>
      </c>
      <c r="C190" s="14" t="s">
        <v>81</v>
      </c>
      <c r="D190" s="14" t="s">
        <v>380</v>
      </c>
      <c r="E190" s="14" t="s">
        <v>83</v>
      </c>
      <c r="F190" s="14" t="s">
        <v>382</v>
      </c>
      <c r="G190" s="14">
        <v>3</v>
      </c>
      <c r="H190" s="15">
        <v>0</v>
      </c>
    </row>
    <row r="191" spans="2:8" x14ac:dyDescent="0.25">
      <c r="B191" s="8" t="s">
        <v>38</v>
      </c>
      <c r="C191" s="9" t="s">
        <v>82</v>
      </c>
      <c r="D191" s="9" t="s">
        <v>382</v>
      </c>
      <c r="E191" s="9" t="s">
        <v>83</v>
      </c>
      <c r="F191" s="9" t="s">
        <v>383</v>
      </c>
      <c r="G191" s="9">
        <v>4</v>
      </c>
      <c r="H191" s="10">
        <v>0</v>
      </c>
    </row>
    <row r="192" spans="2:8" x14ac:dyDescent="0.25">
      <c r="B192" s="11" t="s">
        <v>235</v>
      </c>
      <c r="C192" s="7" t="s">
        <v>99</v>
      </c>
      <c r="D192" s="7" t="s">
        <v>386</v>
      </c>
      <c r="E192" s="7" t="s">
        <v>102</v>
      </c>
      <c r="F192" s="7" t="s">
        <v>386</v>
      </c>
      <c r="G192" s="7">
        <v>1</v>
      </c>
      <c r="H192" s="12">
        <v>0</v>
      </c>
    </row>
    <row r="193" spans="2:8" x14ac:dyDescent="0.25">
      <c r="B193" s="11" t="s">
        <v>34</v>
      </c>
      <c r="C193" s="7" t="s">
        <v>236</v>
      </c>
      <c r="D193" s="7" t="s">
        <v>388</v>
      </c>
      <c r="E193" s="7" t="s">
        <v>43</v>
      </c>
      <c r="F193" s="7" t="s">
        <v>389</v>
      </c>
      <c r="G193" s="7">
        <v>2</v>
      </c>
      <c r="H193" s="12">
        <v>0</v>
      </c>
    </row>
    <row r="194" spans="2:8" x14ac:dyDescent="0.25">
      <c r="B194" s="11" t="s">
        <v>34</v>
      </c>
      <c r="C194" s="7" t="s">
        <v>86</v>
      </c>
      <c r="D194" s="7" t="s">
        <v>390</v>
      </c>
      <c r="E194" s="7" t="s">
        <v>85</v>
      </c>
      <c r="F194" s="7" t="s">
        <v>390</v>
      </c>
      <c r="G194" s="7">
        <v>2</v>
      </c>
      <c r="H194" s="12">
        <v>0</v>
      </c>
    </row>
    <row r="195" spans="2:8" x14ac:dyDescent="0.25">
      <c r="B195" s="11" t="s">
        <v>34</v>
      </c>
      <c r="C195" s="7" t="s">
        <v>237</v>
      </c>
      <c r="D195" s="7" t="s">
        <v>390</v>
      </c>
      <c r="E195" s="7" t="s">
        <v>130</v>
      </c>
      <c r="F195" s="7" t="s">
        <v>389</v>
      </c>
      <c r="G195" s="7">
        <v>4</v>
      </c>
      <c r="H195" s="12">
        <v>0</v>
      </c>
    </row>
    <row r="196" spans="2:8" x14ac:dyDescent="0.25">
      <c r="B196" s="11" t="s">
        <v>34</v>
      </c>
      <c r="C196" s="7" t="s">
        <v>237</v>
      </c>
      <c r="D196" s="7" t="s">
        <v>390</v>
      </c>
      <c r="E196" s="7" t="s">
        <v>143</v>
      </c>
      <c r="F196" s="7" t="s">
        <v>391</v>
      </c>
      <c r="G196" s="7">
        <v>3</v>
      </c>
      <c r="H196" s="12">
        <v>0</v>
      </c>
    </row>
    <row r="197" spans="2:8" x14ac:dyDescent="0.25">
      <c r="B197" s="11" t="s">
        <v>34</v>
      </c>
      <c r="C197" s="7" t="s">
        <v>130</v>
      </c>
      <c r="D197" s="7" t="s">
        <v>390</v>
      </c>
      <c r="E197" s="7" t="s">
        <v>143</v>
      </c>
      <c r="F197" s="7" t="s">
        <v>391</v>
      </c>
      <c r="G197" s="7">
        <v>4</v>
      </c>
      <c r="H197" s="12">
        <v>0</v>
      </c>
    </row>
    <row r="198" spans="2:8" x14ac:dyDescent="0.25">
      <c r="B198" s="11" t="s">
        <v>34</v>
      </c>
      <c r="C198" s="7" t="s">
        <v>87</v>
      </c>
      <c r="D198" s="7" t="s">
        <v>391</v>
      </c>
      <c r="E198" s="7" t="s">
        <v>145</v>
      </c>
      <c r="F198" s="7" t="s">
        <v>391</v>
      </c>
      <c r="G198" s="7">
        <v>1</v>
      </c>
      <c r="H198" s="12">
        <v>0</v>
      </c>
    </row>
    <row r="199" spans="2:8" x14ac:dyDescent="0.25">
      <c r="B199" s="11" t="s">
        <v>238</v>
      </c>
      <c r="C199" s="7" t="s">
        <v>239</v>
      </c>
      <c r="D199" s="7" t="s">
        <v>397</v>
      </c>
      <c r="E199" s="7" t="s">
        <v>115</v>
      </c>
      <c r="F199" s="7" t="s">
        <v>394</v>
      </c>
      <c r="G199" s="7">
        <v>3</v>
      </c>
      <c r="H199" s="12">
        <v>0</v>
      </c>
    </row>
    <row r="200" spans="2:8" x14ac:dyDescent="0.25">
      <c r="B200" s="11" t="s">
        <v>238</v>
      </c>
      <c r="C200" s="7" t="s">
        <v>45</v>
      </c>
      <c r="D200" s="7" t="s">
        <v>394</v>
      </c>
      <c r="E200" s="7" t="s">
        <v>115</v>
      </c>
      <c r="F200" s="7" t="s">
        <v>397</v>
      </c>
      <c r="G200" s="7">
        <v>3</v>
      </c>
      <c r="H200" s="12">
        <v>0</v>
      </c>
    </row>
    <row r="201" spans="2:8" x14ac:dyDescent="0.25">
      <c r="B201" s="11" t="s">
        <v>30</v>
      </c>
      <c r="C201" s="7" t="s">
        <v>242</v>
      </c>
      <c r="D201" s="7" t="s">
        <v>405</v>
      </c>
      <c r="E201" s="7" t="s">
        <v>127</v>
      </c>
      <c r="F201" s="7" t="s">
        <v>406</v>
      </c>
      <c r="G201" s="7">
        <v>1</v>
      </c>
      <c r="H201" s="12">
        <v>0</v>
      </c>
    </row>
    <row r="202" spans="2:8" x14ac:dyDescent="0.25">
      <c r="B202" s="11" t="s">
        <v>30</v>
      </c>
      <c r="C202" s="7" t="s">
        <v>123</v>
      </c>
      <c r="D202" s="7" t="s">
        <v>407</v>
      </c>
      <c r="E202" s="7" t="s">
        <v>109</v>
      </c>
      <c r="F202" s="7" t="s">
        <v>406</v>
      </c>
      <c r="G202" s="7">
        <v>2</v>
      </c>
      <c r="H202" s="12">
        <v>0</v>
      </c>
    </row>
    <row r="203" spans="2:8" x14ac:dyDescent="0.25">
      <c r="B203" s="11" t="s">
        <v>30</v>
      </c>
      <c r="C203" s="7" t="s">
        <v>148</v>
      </c>
      <c r="D203" s="7" t="s">
        <v>405</v>
      </c>
      <c r="E203" s="7" t="s">
        <v>111</v>
      </c>
      <c r="F203" s="7" t="s">
        <v>405</v>
      </c>
      <c r="G203" s="7">
        <v>4</v>
      </c>
      <c r="H203" s="12">
        <v>0</v>
      </c>
    </row>
    <row r="204" spans="2:8" x14ac:dyDescent="0.25">
      <c r="B204" s="11" t="s">
        <v>243</v>
      </c>
      <c r="C204" s="7" t="s">
        <v>103</v>
      </c>
      <c r="D204" s="7" t="s">
        <v>409</v>
      </c>
      <c r="E204" s="7" t="s">
        <v>132</v>
      </c>
      <c r="F204" s="7" t="s">
        <v>411</v>
      </c>
      <c r="G204" s="7">
        <v>3</v>
      </c>
      <c r="H204" s="12">
        <v>0</v>
      </c>
    </row>
    <row r="205" spans="2:8" x14ac:dyDescent="0.25">
      <c r="B205" s="11" t="s">
        <v>31</v>
      </c>
      <c r="C205" s="7" t="s">
        <v>135</v>
      </c>
      <c r="D205" s="7" t="s">
        <v>413</v>
      </c>
      <c r="E205" s="7" t="s">
        <v>140</v>
      </c>
      <c r="F205" s="7" t="s">
        <v>417</v>
      </c>
      <c r="G205" s="7">
        <v>2</v>
      </c>
      <c r="H205" s="12">
        <v>0</v>
      </c>
    </row>
    <row r="206" spans="2:8" x14ac:dyDescent="0.25">
      <c r="B206" s="11" t="s">
        <v>31</v>
      </c>
      <c r="C206" s="7" t="s">
        <v>136</v>
      </c>
      <c r="D206" s="7" t="s">
        <v>415</v>
      </c>
      <c r="E206" s="7" t="s">
        <v>137</v>
      </c>
      <c r="F206" s="7" t="s">
        <v>416</v>
      </c>
      <c r="G206" s="7">
        <v>2</v>
      </c>
      <c r="H206" s="12">
        <v>0</v>
      </c>
    </row>
    <row r="207" spans="2:8" x14ac:dyDescent="0.25">
      <c r="B207" s="11" t="s">
        <v>244</v>
      </c>
      <c r="C207" s="7" t="s">
        <v>69</v>
      </c>
      <c r="D207" s="7" t="s">
        <v>419</v>
      </c>
      <c r="E207" s="7" t="s">
        <v>70</v>
      </c>
      <c r="F207" s="7" t="s">
        <v>419</v>
      </c>
      <c r="G207" s="7">
        <v>2</v>
      </c>
      <c r="H207" s="12">
        <v>0</v>
      </c>
    </row>
    <row r="208" spans="2:8" x14ac:dyDescent="0.25">
      <c r="B208" s="11" t="s">
        <v>244</v>
      </c>
      <c r="C208" s="7" t="s">
        <v>245</v>
      </c>
      <c r="D208" s="7" t="s">
        <v>420</v>
      </c>
      <c r="E208" s="7" t="s">
        <v>74</v>
      </c>
      <c r="F208" s="7" t="s">
        <v>418</v>
      </c>
      <c r="G208" s="7">
        <v>1</v>
      </c>
      <c r="H208" s="12">
        <v>0</v>
      </c>
    </row>
    <row r="209" spans="2:8" ht="15.75" thickBot="1" x14ac:dyDescent="0.3">
      <c r="B209" s="13" t="s">
        <v>244</v>
      </c>
      <c r="C209" s="14" t="s">
        <v>73</v>
      </c>
      <c r="D209" s="14" t="s">
        <v>419</v>
      </c>
      <c r="E209" s="14" t="s">
        <v>74</v>
      </c>
      <c r="F209" s="14" t="s">
        <v>418</v>
      </c>
      <c r="G209" s="14">
        <v>5</v>
      </c>
      <c r="H209" s="15">
        <v>0</v>
      </c>
    </row>
  </sheetData>
  <conditionalFormatting sqref="H3:H2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Dean Health Plan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Way, Richard B.</dc:creator>
  <cp:lastModifiedBy>Way, Richard B.</cp:lastModifiedBy>
  <dcterms:created xsi:type="dcterms:W3CDTF">2018-05-15T16:27:06Z</dcterms:created>
  <dcterms:modified xsi:type="dcterms:W3CDTF">2018-05-17T16:54:11Z</dcterms:modified>
</cp:coreProperties>
</file>