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7596\Downloads\"/>
    </mc:Choice>
  </mc:AlternateContent>
  <xr:revisionPtr revIDLastSave="0" documentId="13_ncr:1_{2BCC0A55-14C2-48A7-A597-DFEA81F9ACDF}" xr6:coauthVersionLast="47" xr6:coauthVersionMax="47" xr10:uidLastSave="{00000000-0000-0000-0000-000000000000}"/>
  <bookViews>
    <workbookView xWindow="-110" yWindow="-110" windowWidth="19420" windowHeight="10300" activeTab="1" xr2:uid="{24031791-C0E6-4D79-9908-042E1CC04FAC}"/>
  </bookViews>
  <sheets>
    <sheet name="Dados" sheetId="4" r:id="rId1"/>
    <sheet name="Gráficos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4" l="1"/>
  <c r="L17" i="4"/>
  <c r="J16" i="4"/>
  <c r="M16" i="4"/>
  <c r="I15" i="4"/>
  <c r="J15" i="4"/>
  <c r="K15" i="4"/>
  <c r="K20" i="4" s="1"/>
  <c r="L15" i="4"/>
  <c r="M15" i="4"/>
  <c r="M20" i="4" s="1"/>
  <c r="I20" i="4"/>
  <c r="B20" i="4"/>
  <c r="H17" i="4"/>
  <c r="G16" i="4"/>
  <c r="H15" i="4"/>
  <c r="H20" i="4" s="1"/>
  <c r="G15" i="4"/>
  <c r="G20" i="4" s="1"/>
  <c r="F15" i="4"/>
  <c r="F20" i="4" s="1"/>
  <c r="E15" i="4"/>
  <c r="E20" i="4" s="1"/>
  <c r="D15" i="4"/>
  <c r="D20" i="4" s="1"/>
  <c r="C15" i="4"/>
  <c r="C20" i="4" s="1"/>
  <c r="B15" i="4"/>
  <c r="M6" i="4"/>
  <c r="L6" i="4"/>
  <c r="K6" i="4"/>
  <c r="J6" i="4"/>
  <c r="I6" i="4"/>
  <c r="H6" i="4"/>
  <c r="G6" i="4"/>
  <c r="F6" i="4"/>
  <c r="E6" i="4"/>
  <c r="D6" i="4"/>
  <c r="C6" i="4"/>
  <c r="B6" i="4"/>
  <c r="J20" i="4" l="1"/>
  <c r="L20" i="4"/>
</calcChain>
</file>

<file path=xl/sharedStrings.xml><?xml version="1.0" encoding="utf-8"?>
<sst xmlns="http://schemas.openxmlformats.org/spreadsheetml/2006/main" count="43" uniqueCount="26">
  <si>
    <t>Luz</t>
  </si>
  <si>
    <t>Água</t>
  </si>
  <si>
    <t>Gás</t>
  </si>
  <si>
    <t>Faxina</t>
  </si>
  <si>
    <t>-</t>
  </si>
  <si>
    <t>Entradas</t>
  </si>
  <si>
    <t xml:space="preserve">Pensão </t>
  </si>
  <si>
    <t xml:space="preserve">Restituição IR </t>
  </si>
  <si>
    <t xml:space="preserve">Salário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</si>
  <si>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</si>
  <si>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</si>
  <si>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</si>
  <si>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</si>
  <si>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</si>
  <si>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</si>
  <si>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</si>
  <si>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</si>
  <si>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</si>
  <si>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</si>
  <si>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</si>
  <si>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</si>
  <si>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Saídas</t>
  </si>
  <si>
    <t>Internet/Celular</t>
  </si>
  <si>
    <t>Mercado</t>
  </si>
  <si>
    <t>Hortifruti</t>
  </si>
  <si>
    <t>Plano de 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</si>
</sst>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2" fillId="0" borderId="0" xfId="0" applyNumberFormat="1" applyFont="1"/>
    <xf numFmtId="44" fontId="3" fillId="0" borderId="0" xfId="1" applyFont="1" applyAlignment="1">
      <alignment horizontal="center"/>
    </xf>
    <xf numFmtId="0" fontId="3" fillId="0" borderId="0" xfId="0" applyFont="1"/>
    <xf numFmtId="44" fontId="3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Dados!$A$3</c:f>
              <c:strCache>
                <c:ptCount val="1"/>
                <c:pt idx="0">
                  <c:v>Pensão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Dados!$B$3:$M$3</c:f>
              <c:numCache>
                <c:formatCode>_("R$"* #,##0.00_);_("R$"* \(#,##0.00\);_("R$"* "-"??_);_(@_)</c:formatCode>
                <c:ptCount val="12"/>
                <c:pt idx="2">
                  <c:v>2940.5</c:v>
                </c:pt>
                <c:pt idx="3">
                  <c:v>2940.54</c:v>
                </c:pt>
                <c:pt idx="4">
                  <c:v>2940.54</c:v>
                </c:pt>
                <c:pt idx="5">
                  <c:v>5286.71</c:v>
                </c:pt>
                <c:pt idx="6">
                  <c:v>5283.88</c:v>
                </c:pt>
                <c:pt idx="7">
                  <c:v>5283.88</c:v>
                </c:pt>
                <c:pt idx="8">
                  <c:v>5283.88</c:v>
                </c:pt>
                <c:pt idx="9">
                  <c:v>5283.88</c:v>
                </c:pt>
                <c:pt idx="10">
                  <c:v>5283.88</c:v>
                </c:pt>
                <c:pt idx="11">
                  <c:v>5283.88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7-485B-8E48-70F503D329DB}"/>
            </c:ext>
          </c:extLst>
        </c:ser>
        <c:ser>
          <c:idx val="1"/>
          <c:order val="1"/>
          <c:tx>
            <c:strRef>
              <c:f>Dados!$A$4</c:f>
              <c:strCache>
                <c:ptCount val="1"/>
                <c:pt idx="0">
                  <c:v>Restituição IR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Dados!$B$4:$M$4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440.15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7-485B-8E48-70F503D329DB}"/>
            </c:ext>
          </c:extLst>
        </c:ser>
        <c:ser>
          <c:idx val="2"/>
          <c:order val="2"/>
          <c:tx>
            <c:strRef>
              <c:f>Dados!$A$5</c:f>
              <c:strCache>
                <c:ptCount val="1"/>
                <c:pt idx="0">
                  <c:v>Salário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Dados!$B$5:$M$5</c:f>
              <c:numCache>
                <c:formatCode>_("R$"* #,##0.00_);_("R$"* \(#,##0.00\);_("R$"* "-"??_);_(@_)</c:formatCode>
                <c:ptCount val="12"/>
                <c:pt idx="0">
                  <c:v>6446.82</c:v>
                </c:pt>
                <c:pt idx="1">
                  <c:v>13232.18</c:v>
                </c:pt>
                <c:pt idx="2">
                  <c:v>8593.58</c:v>
                </c:pt>
                <c:pt idx="3">
                  <c:v>7222.52</c:v>
                </c:pt>
                <c:pt idx="4">
                  <c:v>7111.03</c:v>
                </c:pt>
                <c:pt idx="5">
                  <c:v>15743.7</c:v>
                </c:pt>
                <c:pt idx="6">
                  <c:v>15743.7</c:v>
                </c:pt>
                <c:pt idx="7">
                  <c:v>15743.7</c:v>
                </c:pt>
                <c:pt idx="8">
                  <c:v>15743.7</c:v>
                </c:pt>
                <c:pt idx="9">
                  <c:v>15743.7</c:v>
                </c:pt>
                <c:pt idx="10">
                  <c:v>15743.7</c:v>
                </c:pt>
                <c:pt idx="11">
                  <c:v>15743.7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7-485B-8E48-70F503D32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327311"/>
        <c:axId val="1141813455"/>
      </c:barChart>
      <c:catAx>
        <c:axId val="819327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1813455"/>
        <c:crosses val="autoZero"/>
        <c:auto val="1"/>
        <c:lblAlgn val="ctr"/>
        <c:lblOffset val="100"/>
        <c:noMultiLvlLbl val="0"/>
      </c:catAx>
      <c:valAx>
        <c:axId val="114181345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193273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Dados!$B$12:$B$19</c:f>
              <c:numCache>
                <c:formatCode>_("R$"* #,##0.00_);_("R$"* \(#,##0.00\);_("R$"* "-"??_);_(@_)</c:formatCode>
                <c:ptCount val="8"/>
                <c:pt idx="0">
                  <c:v>376.11</c:v>
                </c:pt>
                <c:pt idx="1">
                  <c:v>307.18</c:v>
                </c:pt>
                <c:pt idx="2">
                  <c:v>659.5</c:v>
                </c:pt>
                <c:pt idx="3">
                  <c:v>190.89000000000001</c:v>
                </c:pt>
                <c:pt idx="5">
                  <c:v>0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49-496A-958B-2D3F86EA1B5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Dados!$C$12:$C$19</c:f>
              <c:numCache>
                <c:formatCode>_("R$"* #,##0.00_);_("R$"* \(#,##0.00\);_("R$"* "-"??_);_(@_)</c:formatCode>
                <c:ptCount val="8"/>
                <c:pt idx="0">
                  <c:v>353.42</c:v>
                </c:pt>
                <c:pt idx="1">
                  <c:v>129.76</c:v>
                </c:pt>
                <c:pt idx="2">
                  <c:v>759.1</c:v>
                </c:pt>
                <c:pt idx="3">
                  <c:v>133.28</c:v>
                </c:pt>
                <c:pt idx="4">
                  <c:v>1269</c:v>
                </c:pt>
                <c:pt idx="5">
                  <c:v>0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849-496A-958B-2D3F86EA1B5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Dados!$D$12:$D$19</c:f>
              <c:numCache>
                <c:formatCode>_("R$"* #,##0.00_);_("R$"* \(#,##0.00\);_("R$"* "-"??_);_(@_)</c:formatCode>
                <c:ptCount val="8"/>
                <c:pt idx="0">
                  <c:v>549.84</c:v>
                </c:pt>
                <c:pt idx="1">
                  <c:v>268.14</c:v>
                </c:pt>
                <c:pt idx="2">
                  <c:v>650.86</c:v>
                </c:pt>
                <c:pt idx="3">
                  <c:v>242.1</c:v>
                </c:pt>
                <c:pt idx="4">
                  <c:v>1005.68</c:v>
                </c:pt>
                <c:pt idx="5">
                  <c:v>0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849-496A-958B-2D3F86EA1B57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Dados!$E$12:$E$19</c:f>
              <c:numCache>
                <c:formatCode>_("R$"* #,##0.00_);_("R$"* \(#,##0.00\);_("R$"* "-"??_);_(@_)</c:formatCode>
                <c:ptCount val="8"/>
                <c:pt idx="0">
                  <c:v>539.32000000000005</c:v>
                </c:pt>
                <c:pt idx="1">
                  <c:v>365.93</c:v>
                </c:pt>
                <c:pt idx="2">
                  <c:v>708.39</c:v>
                </c:pt>
                <c:pt idx="3">
                  <c:v>598.50999999999976</c:v>
                </c:pt>
                <c:pt idx="4">
                  <c:v>974.83</c:v>
                </c:pt>
                <c:pt idx="5">
                  <c:v>0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849-496A-958B-2D3F86EA1B57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Dados!$F$12:$F$19</c:f>
              <c:numCache>
                <c:formatCode>_("R$"* #,##0.00_);_("R$"* \(#,##0.00\);_("R$"* "-"??_);_(@_)</c:formatCode>
                <c:ptCount val="8"/>
                <c:pt idx="0">
                  <c:v>390.23</c:v>
                </c:pt>
                <c:pt idx="1">
                  <c:v>642.26</c:v>
                </c:pt>
                <c:pt idx="2">
                  <c:v>505.51</c:v>
                </c:pt>
                <c:pt idx="3">
                  <c:v>405.32999999999993</c:v>
                </c:pt>
                <c:pt idx="4">
                  <c:v>1182.23</c:v>
                </c:pt>
                <c:pt idx="5">
                  <c:v>0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849-496A-958B-2D3F86EA1B57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6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8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A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C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E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0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2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4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Dados!$G$12:$G$19</c:f>
              <c:numCache>
                <c:formatCode>_("R$"* #,##0.00_);_("R$"* \(#,##0.00\);_("R$"* "-"??_);_(@_)</c:formatCode>
                <c:ptCount val="8"/>
                <c:pt idx="0">
                  <c:v>361.8</c:v>
                </c:pt>
                <c:pt idx="1">
                  <c:v>372.85</c:v>
                </c:pt>
                <c:pt idx="2">
                  <c:v>430.07</c:v>
                </c:pt>
                <c:pt idx="3">
                  <c:v>274.54999999999995</c:v>
                </c:pt>
                <c:pt idx="4">
                  <c:v>403.07</c:v>
                </c:pt>
                <c:pt idx="5">
                  <c:v>83.1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B849-496A-958B-2D3F86EA1B57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Dados!$H$12:$H$19</c:f>
              <c:numCache>
                <c:formatCode>_("R$"* #,##0.00_);_("R$"* \(#,##0.00\);_("R$"* "-"??_);_(@_)</c:formatCode>
                <c:ptCount val="8"/>
                <c:pt idx="0">
                  <c:v>320.04000000000002</c:v>
                </c:pt>
                <c:pt idx="1">
                  <c:v>292.85000000000002</c:v>
                </c:pt>
                <c:pt idx="2">
                  <c:v>503.75</c:v>
                </c:pt>
                <c:pt idx="3">
                  <c:v>54.91</c:v>
                </c:pt>
                <c:pt idx="4">
                  <c:v>0</c:v>
                </c:pt>
                <c:pt idx="5">
                  <c:v>83.19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B849-496A-958B-2D3F86EA1B57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8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A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C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E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0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2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4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6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Dados!$I$12:$I$19</c:f>
              <c:numCache>
                <c:formatCode>_("R$"* #,##0.00_);_("R$"* \(#,##0.00\);_("R$"* "-"??_);_(@_)</c:formatCode>
                <c:ptCount val="8"/>
                <c:pt idx="0">
                  <c:v>287.16666666666703</c:v>
                </c:pt>
                <c:pt idx="1">
                  <c:v>86.576666666666597</c:v>
                </c:pt>
                <c:pt idx="2">
                  <c:v>478.01666666666699</c:v>
                </c:pt>
                <c:pt idx="3">
                  <c:v>405.32999999999993</c:v>
                </c:pt>
                <c:pt idx="4">
                  <c:v>1183.23</c:v>
                </c:pt>
                <c:pt idx="5">
                  <c:v>83.19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B849-496A-958B-2D3F86EA1B57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Dados!$J$12:$J$19</c:f>
              <c:numCache>
                <c:formatCode>_("R$"* #,##0.00_);_("R$"* \(#,##0.00\);_("R$"* "-"??_);_(@_)</c:formatCode>
                <c:ptCount val="8"/>
                <c:pt idx="0">
                  <c:v>252.071666666667</c:v>
                </c:pt>
                <c:pt idx="1">
                  <c:v>-88.128333333333401</c:v>
                </c:pt>
                <c:pt idx="2">
                  <c:v>477.136666666667</c:v>
                </c:pt>
                <c:pt idx="3">
                  <c:v>274.54999999999995</c:v>
                </c:pt>
                <c:pt idx="4">
                  <c:v>403.07</c:v>
                </c:pt>
                <c:pt idx="5">
                  <c:v>83.19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B849-496A-958B-2D3F86EA1B57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A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C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E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0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2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4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6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8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Dados!$K$12:$K$19</c:f>
              <c:numCache>
                <c:formatCode>_("R$"* #,##0.00_);_("R$"* \(#,##0.00\);_("R$"* "-"??_);_(@_)</c:formatCode>
                <c:ptCount val="8"/>
                <c:pt idx="0">
                  <c:v>216.976666666667</c:v>
                </c:pt>
                <c:pt idx="1">
                  <c:v>-262.83333333333297</c:v>
                </c:pt>
                <c:pt idx="2">
                  <c:v>476.256666666667</c:v>
                </c:pt>
                <c:pt idx="3">
                  <c:v>54.91</c:v>
                </c:pt>
                <c:pt idx="4">
                  <c:v>0</c:v>
                </c:pt>
                <c:pt idx="5">
                  <c:v>83.1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B849-496A-958B-2D3F86EA1B57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Dados!$L$12:$L$19</c:f>
              <c:numCache>
                <c:formatCode>_("R$"* #,##0.00_);_("R$"* \(#,##0.00\);_("R$"* "-"??_);_(@_)</c:formatCode>
                <c:ptCount val="8"/>
                <c:pt idx="0">
                  <c:v>181.881666666667</c:v>
                </c:pt>
                <c:pt idx="1">
                  <c:v>-437.53833333333301</c:v>
                </c:pt>
                <c:pt idx="2">
                  <c:v>475.37666666666701</c:v>
                </c:pt>
                <c:pt idx="3">
                  <c:v>405.32999999999993</c:v>
                </c:pt>
                <c:pt idx="4">
                  <c:v>1184.23</c:v>
                </c:pt>
                <c:pt idx="5">
                  <c:v>83.19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B849-496A-958B-2D3F86EA1B57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C-B849-496A-958B-2D3F86EA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E-B849-496A-958B-2D3F86EA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0-B849-496A-958B-2D3F86EA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2-B849-496A-958B-2D3F86EA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4-B849-496A-958B-2D3F86EA1B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6-B849-496A-958B-2D3F86EA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8-B849-496A-958B-2D3F86EA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A-B849-496A-958B-2D3F86EA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Dados!$A$12:$A$19</c:f>
              <c:strCache>
                <c:ptCount val="8"/>
                <c:pt idx="0">
                  <c:v>Luz</c:v>
                </c:pt>
                <c:pt idx="1">
                  <c:v>Água</c:v>
                </c:pt>
                <c:pt idx="2">
                  <c:v>Internet/Celular</c:v>
                </c:pt>
                <c:pt idx="3">
                  <c:v>Mercado</c:v>
                </c:pt>
                <c:pt idx="4">
                  <c:v>Hortifruti</c:v>
                </c:pt>
                <c:pt idx="5">
                  <c:v>Gás</c:v>
                </c:pt>
                <c:pt idx="6">
                  <c:v>Plano de saúde</c:v>
                </c:pt>
                <c:pt idx="7">
                  <c:v>Faxina</c:v>
                </c:pt>
              </c:strCache>
            </c:strRef>
          </c:cat>
          <c:val>
            <c:numRef>
              <c:f>Dados!$M$12:$M$19</c:f>
              <c:numCache>
                <c:formatCode>_("R$"* #,##0.00_);_("R$"* \(#,##0.00\);_("R$"* "-"??_);_(@_)</c:formatCode>
                <c:ptCount val="8"/>
                <c:pt idx="0">
                  <c:v>146.786666666667</c:v>
                </c:pt>
                <c:pt idx="1">
                  <c:v>-612.243333333333</c:v>
                </c:pt>
                <c:pt idx="2">
                  <c:v>474.49666666666701</c:v>
                </c:pt>
                <c:pt idx="3">
                  <c:v>274.54999999999995</c:v>
                </c:pt>
                <c:pt idx="4">
                  <c:v>403.07</c:v>
                </c:pt>
                <c:pt idx="5">
                  <c:v>83.1</c:v>
                </c:pt>
                <c:pt idx="6">
                  <c:v>1200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B849-496A-958B-2D3F86EA1B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12700</xdr:rowOff>
    </xdr:from>
    <xdr:to>
      <xdr:col>7</xdr:col>
      <xdr:colOff>406400</xdr:colOff>
      <xdr:row>16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616FE9-C459-45A1-96DC-1F53281FF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17</xdr:row>
      <xdr:rowOff>127000</xdr:rowOff>
    </xdr:from>
    <xdr:to>
      <xdr:col>7</xdr:col>
      <xdr:colOff>393700</xdr:colOff>
      <xdr:row>32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7FAB07-897E-4F43-823D-20FA30D5D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DFC5-B12B-472E-84D0-4D7AD16CE2FF}">
  <sheetPr>
    <tabColor rgb="FF00B0F0"/>
  </sheetPr>
  <dimension ref="A1:N26"/>
  <sheetViews>
    <sheetView showGridLines="0" topLeftCell="A2" workbookViewId="0">
      <selection activeCell="A12" sqref="A12:M19"/>
    </sheetView>
  </sheetViews>
  <sheetFormatPr defaultRowHeight="14.5" x14ac:dyDescent="0.35"/>
  <cols>
    <col min="1" max="1" width="34.08984375" bestFit="1" customWidth="1"/>
    <col min="2" max="2" width="11.7265625" bestFit="1" customWidth="1"/>
    <col min="3" max="13" width="12.7265625" bestFit="1" customWidth="1"/>
  </cols>
  <sheetData>
    <row r="1" spans="1:14" x14ac:dyDescent="0.35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/>
    </row>
    <row r="3" spans="1:14" x14ac:dyDescent="0.35">
      <c r="A3" s="3" t="s">
        <v>6</v>
      </c>
      <c r="B3" s="4"/>
      <c r="C3" s="4"/>
      <c r="D3" s="4">
        <v>2940.5</v>
      </c>
      <c r="E3" s="4">
        <v>2940.54</v>
      </c>
      <c r="F3" s="4">
        <v>2940.54</v>
      </c>
      <c r="G3" s="4">
        <v>5286.71</v>
      </c>
      <c r="H3" s="4">
        <v>5283.88</v>
      </c>
      <c r="I3" s="4">
        <v>5283.88</v>
      </c>
      <c r="J3" s="4">
        <v>5283.88</v>
      </c>
      <c r="K3" s="4">
        <v>5283.88</v>
      </c>
      <c r="L3" s="4">
        <v>5283.88</v>
      </c>
      <c r="M3" s="4">
        <v>5283.88</v>
      </c>
      <c r="N3" s="3"/>
    </row>
    <row r="4" spans="1:14" x14ac:dyDescent="0.35">
      <c r="A4" s="3" t="s">
        <v>7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4">
        <v>440.15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3"/>
    </row>
    <row r="5" spans="1:14" x14ac:dyDescent="0.35">
      <c r="A5" s="3" t="s">
        <v>8</v>
      </c>
      <c r="B5" s="4">
        <v>6446.82</v>
      </c>
      <c r="C5" s="4">
        <v>13232.18</v>
      </c>
      <c r="D5" s="4">
        <v>8593.58</v>
      </c>
      <c r="E5" s="4">
        <v>7222.52</v>
      </c>
      <c r="F5" s="4">
        <v>7111.03</v>
      </c>
      <c r="G5" s="4">
        <v>15743.7</v>
      </c>
      <c r="H5" s="4">
        <v>15743.7</v>
      </c>
      <c r="I5" s="4">
        <v>15743.7</v>
      </c>
      <c r="J5" s="4">
        <v>15743.7</v>
      </c>
      <c r="K5" s="4">
        <v>15743.7</v>
      </c>
      <c r="L5" s="4">
        <v>15743.7</v>
      </c>
      <c r="M5" s="4">
        <v>15743.7</v>
      </c>
      <c r="N5" s="3"/>
    </row>
    <row r="6" spans="1:14" x14ac:dyDescent="0.35">
      <c r="A6" s="3"/>
      <c r="B6" s="1">
        <f t="shared" ref="B6:M6" si="0">SUM(B3:B5)</f>
        <v>6446.82</v>
      </c>
      <c r="C6" s="1">
        <f t="shared" si="0"/>
        <v>13232.18</v>
      </c>
      <c r="D6" s="1">
        <f t="shared" si="0"/>
        <v>11534.08</v>
      </c>
      <c r="E6" s="1">
        <f t="shared" si="0"/>
        <v>10163.060000000001</v>
      </c>
      <c r="F6" s="1">
        <f t="shared" si="0"/>
        <v>10051.57</v>
      </c>
      <c r="G6" s="1">
        <f>SUM(G3:G5)</f>
        <v>21470.560000000001</v>
      </c>
      <c r="H6" s="1">
        <f t="shared" si="0"/>
        <v>21027.58</v>
      </c>
      <c r="I6" s="1">
        <f t="shared" si="0"/>
        <v>21027.58</v>
      </c>
      <c r="J6" s="1">
        <f t="shared" si="0"/>
        <v>21027.58</v>
      </c>
      <c r="K6" s="1">
        <f t="shared" si="0"/>
        <v>21027.58</v>
      </c>
      <c r="L6" s="1">
        <f t="shared" si="0"/>
        <v>21027.58</v>
      </c>
      <c r="M6" s="1">
        <f t="shared" si="0"/>
        <v>21027.58</v>
      </c>
      <c r="N6" s="3"/>
    </row>
    <row r="7" spans="1:14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5">
      <c r="A10" s="3" t="s">
        <v>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5">
      <c r="A12" s="3" t="s">
        <v>0</v>
      </c>
      <c r="B12" s="4">
        <v>376.11</v>
      </c>
      <c r="C12" s="4">
        <v>353.42</v>
      </c>
      <c r="D12" s="4">
        <v>549.84</v>
      </c>
      <c r="E12" s="4">
        <v>539.32000000000005</v>
      </c>
      <c r="F12" s="4">
        <v>390.23</v>
      </c>
      <c r="G12" s="4">
        <v>361.8</v>
      </c>
      <c r="H12" s="4">
        <v>320.04000000000002</v>
      </c>
      <c r="I12" s="4">
        <v>287.16666666666703</v>
      </c>
      <c r="J12" s="4">
        <v>252.071666666667</v>
      </c>
      <c r="K12" s="4">
        <v>216.976666666667</v>
      </c>
      <c r="L12" s="4">
        <v>181.881666666667</v>
      </c>
      <c r="M12" s="4">
        <v>146.786666666667</v>
      </c>
      <c r="N12" s="3"/>
    </row>
    <row r="13" spans="1:14" x14ac:dyDescent="0.35">
      <c r="A13" s="3" t="s">
        <v>1</v>
      </c>
      <c r="B13" s="4">
        <v>307.18</v>
      </c>
      <c r="C13" s="4">
        <v>129.76</v>
      </c>
      <c r="D13" s="4">
        <v>268.14</v>
      </c>
      <c r="E13" s="4">
        <v>365.93</v>
      </c>
      <c r="F13" s="4">
        <v>642.26</v>
      </c>
      <c r="G13" s="4">
        <v>372.85</v>
      </c>
      <c r="H13" s="4">
        <v>292.85000000000002</v>
      </c>
      <c r="I13" s="4">
        <v>86.576666666666597</v>
      </c>
      <c r="J13" s="4">
        <v>-88.128333333333401</v>
      </c>
      <c r="K13" s="4">
        <v>-262.83333333333297</v>
      </c>
      <c r="L13" s="4">
        <v>-437.53833333333301</v>
      </c>
      <c r="M13" s="4">
        <v>-612.243333333333</v>
      </c>
      <c r="N13" s="3"/>
    </row>
    <row r="14" spans="1:14" x14ac:dyDescent="0.35">
      <c r="A14" s="3" t="s">
        <v>22</v>
      </c>
      <c r="B14" s="4">
        <v>659.5</v>
      </c>
      <c r="C14" s="4">
        <v>759.1</v>
      </c>
      <c r="D14" s="4">
        <v>650.86</v>
      </c>
      <c r="E14" s="4">
        <v>708.39</v>
      </c>
      <c r="F14" s="4">
        <v>505.51</v>
      </c>
      <c r="G14" s="4">
        <v>430.07</v>
      </c>
      <c r="H14" s="4">
        <v>503.75</v>
      </c>
      <c r="I14" s="4">
        <v>478.01666666666699</v>
      </c>
      <c r="J14" s="4">
        <v>477.136666666667</v>
      </c>
      <c r="K14" s="4">
        <v>476.256666666667</v>
      </c>
      <c r="L14" s="4">
        <v>475.37666666666701</v>
      </c>
      <c r="M14" s="4">
        <v>474.49666666666701</v>
      </c>
      <c r="N14" s="3"/>
    </row>
    <row r="15" spans="1:14" x14ac:dyDescent="0.35">
      <c r="A15" s="3" t="s">
        <v>23</v>
      </c>
      <c r="B15" s="4">
        <f>54.41+29.95+45.13+61.4</f>
        <v>190.89000000000001</v>
      </c>
      <c r="C15" s="4">
        <f>54.41+78.87</f>
        <v>133.28</v>
      </c>
      <c r="D15" s="4">
        <f>78.87+54.41+54.41+54.41</f>
        <v>242.1</v>
      </c>
      <c r="E15" s="4">
        <f>54.41+54.41+54.41+54.41+54.41+54.41+54.41+54.41+54.41+54.41+54.41</f>
        <v>598.50999999999976</v>
      </c>
      <c r="F15" s="4">
        <f>78.87+54.41+54.41+54.41+54.41+54.41+54.41</f>
        <v>405.32999999999993</v>
      </c>
      <c r="G15" s="4">
        <f>54.91+54.91+54.91+54.91+54.91</f>
        <v>274.54999999999995</v>
      </c>
      <c r="H15" s="4">
        <f>54.91</f>
        <v>54.91</v>
      </c>
      <c r="I15" s="4">
        <f t="shared" ref="I15" si="1">78.87+54.41+54.41+54.41+54.41+54.41+54.41</f>
        <v>405.32999999999993</v>
      </c>
      <c r="J15" s="4">
        <f t="shared" ref="J15" si="2">54.91+54.91+54.91+54.91+54.91</f>
        <v>274.54999999999995</v>
      </c>
      <c r="K15" s="4">
        <f t="shared" ref="K15" si="3">54.91</f>
        <v>54.91</v>
      </c>
      <c r="L15" s="4">
        <f t="shared" ref="L15" si="4">78.87+54.41+54.41+54.41+54.41+54.41+54.41</f>
        <v>405.32999999999993</v>
      </c>
      <c r="M15" s="4">
        <f t="shared" ref="M15" si="5">54.91+54.91+54.91+54.91+54.91</f>
        <v>274.54999999999995</v>
      </c>
      <c r="N15" s="3"/>
    </row>
    <row r="16" spans="1:14" x14ac:dyDescent="0.35">
      <c r="A16" s="3" t="s">
        <v>24</v>
      </c>
      <c r="B16" s="4"/>
      <c r="C16" s="4">
        <v>1269</v>
      </c>
      <c r="D16" s="4">
        <v>1005.68</v>
      </c>
      <c r="E16" s="4">
        <v>974.83</v>
      </c>
      <c r="F16" s="4">
        <v>1182.23</v>
      </c>
      <c r="G16" s="4">
        <f>403.07</f>
        <v>403.07</v>
      </c>
      <c r="H16" s="2" t="s">
        <v>4</v>
      </c>
      <c r="I16" s="4">
        <v>1183.23</v>
      </c>
      <c r="J16" s="4">
        <f t="shared" ref="J16" si="6">403.07</f>
        <v>403.07</v>
      </c>
      <c r="K16" s="2" t="s">
        <v>4</v>
      </c>
      <c r="L16" s="4">
        <v>1184.23</v>
      </c>
      <c r="M16" s="4">
        <f t="shared" ref="M16" si="7">403.07</f>
        <v>403.07</v>
      </c>
      <c r="N16" s="3"/>
    </row>
    <row r="17" spans="1:14" x14ac:dyDescent="0.35">
      <c r="A17" s="3" t="s">
        <v>2</v>
      </c>
      <c r="B17" s="2" t="s">
        <v>4</v>
      </c>
      <c r="C17" s="2" t="s">
        <v>4</v>
      </c>
      <c r="D17" s="2" t="s">
        <v>4</v>
      </c>
      <c r="E17" s="2" t="s">
        <v>4</v>
      </c>
      <c r="F17" s="2" t="s">
        <v>4</v>
      </c>
      <c r="G17" s="4">
        <v>83.1</v>
      </c>
      <c r="H17" s="4">
        <f>15.29+67.9</f>
        <v>83.19</v>
      </c>
      <c r="I17" s="4">
        <v>83.19</v>
      </c>
      <c r="J17" s="4">
        <f t="shared" ref="J17" si="8">15.29+67.9</f>
        <v>83.19</v>
      </c>
      <c r="K17" s="4">
        <v>83.1</v>
      </c>
      <c r="L17" s="4">
        <f t="shared" ref="L17" si="9">15.29+67.9</f>
        <v>83.19</v>
      </c>
      <c r="M17" s="4">
        <v>83.1</v>
      </c>
      <c r="N17" s="3"/>
    </row>
    <row r="18" spans="1:14" x14ac:dyDescent="0.35">
      <c r="A18" s="3" t="s">
        <v>25</v>
      </c>
      <c r="B18" s="2">
        <v>1200</v>
      </c>
      <c r="C18" s="2">
        <v>1200</v>
      </c>
      <c r="D18" s="2">
        <v>1200</v>
      </c>
      <c r="E18" s="2">
        <v>1200</v>
      </c>
      <c r="F18" s="2">
        <v>1200</v>
      </c>
      <c r="G18" s="2">
        <v>1200</v>
      </c>
      <c r="H18" s="2">
        <v>1200</v>
      </c>
      <c r="I18" s="2">
        <v>1200</v>
      </c>
      <c r="J18" s="2">
        <v>1200</v>
      </c>
      <c r="K18" s="2">
        <v>1200</v>
      </c>
      <c r="L18" s="2">
        <v>1200</v>
      </c>
      <c r="M18" s="2">
        <v>1200</v>
      </c>
      <c r="N18" s="3"/>
    </row>
    <row r="19" spans="1:14" x14ac:dyDescent="0.35">
      <c r="A19" s="3" t="s">
        <v>3</v>
      </c>
      <c r="B19" s="2">
        <v>200</v>
      </c>
      <c r="C19" s="2">
        <v>200</v>
      </c>
      <c r="D19" s="2">
        <v>200</v>
      </c>
      <c r="E19" s="2">
        <v>200</v>
      </c>
      <c r="F19" s="2">
        <v>200</v>
      </c>
      <c r="G19" s="2">
        <v>200</v>
      </c>
      <c r="H19" s="2">
        <v>200</v>
      </c>
      <c r="I19" s="2">
        <v>200</v>
      </c>
      <c r="J19" s="2">
        <v>200</v>
      </c>
      <c r="K19" s="2">
        <v>200</v>
      </c>
      <c r="L19" s="2">
        <v>200</v>
      </c>
      <c r="M19" s="2">
        <v>200</v>
      </c>
      <c r="N19" s="3"/>
    </row>
    <row r="20" spans="1:14" x14ac:dyDescent="0.35">
      <c r="A20" s="3"/>
      <c r="B20" s="1">
        <f>SUM(B12:B19)</f>
        <v>2933.6800000000003</v>
      </c>
      <c r="C20" s="1">
        <f>SUM(C12:C19)</f>
        <v>4044.56</v>
      </c>
      <c r="D20" s="1">
        <f>SUM(D12:D19)</f>
        <v>4116.62</v>
      </c>
      <c r="E20" s="1">
        <f>SUM(E12:E19)</f>
        <v>4586.9799999999996</v>
      </c>
      <c r="F20" s="1">
        <f>SUM(F12:F19)</f>
        <v>4525.5599999999995</v>
      </c>
      <c r="G20" s="1">
        <f>SUM(G12:G19)</f>
        <v>3325.4399999999996</v>
      </c>
      <c r="H20" s="1">
        <f>SUM(H12:H19)</f>
        <v>2654.7400000000002</v>
      </c>
      <c r="I20" s="1">
        <f>SUM(I12:I19)</f>
        <v>3923.5100000000007</v>
      </c>
      <c r="J20" s="1">
        <f>SUM(J12:J19)</f>
        <v>2801.8900000000003</v>
      </c>
      <c r="K20" s="1">
        <f>SUM(K12:K19)</f>
        <v>1968.410000000001</v>
      </c>
      <c r="L20" s="1">
        <f>SUM(L12:L19)</f>
        <v>3292.4700000000012</v>
      </c>
      <c r="M20" s="1">
        <f>SUM(M12:M19)</f>
        <v>2169.7600000000011</v>
      </c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2335-4576-4889-9E99-CE474071D77B}">
  <dimension ref="A1"/>
  <sheetViews>
    <sheetView tabSelected="1" workbookViewId="0">
      <selection activeCell="K6" sqref="K6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Thatianny Maciel da Hora</dc:creator>
  <cp:lastModifiedBy>Thatianny Maciel da Hora</cp:lastModifiedBy>
  <cp:lastPrinted>2025-02-01T02:24:01Z</cp:lastPrinted>
  <dcterms:created xsi:type="dcterms:W3CDTF">2023-05-12T02:05:27Z</dcterms:created>
  <dcterms:modified xsi:type="dcterms:W3CDTF">2025-02-01T02:35:15Z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2023-06-06T01:09:41Z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c5b906e8-3146-47a7-add1-6f30a5626ef6</vt:lpwstr>
  </property>
  <property fmtid="{D5CDD505-2E9C-101B-9397-08002B2CF9AE}" pid="8" name="MSIP_Label_9333b259-87ee-4762-9a8c-7b0d155dd87f_ContentBits">
    <vt:lpwstr>1</vt:lpwstr>
  </property>
</Properties>
</file>