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go\Desktop\Nanobiology\Y5\stage\Zebrafish paper\Experimental data\"/>
    </mc:Choice>
  </mc:AlternateContent>
  <xr:revisionPtr revIDLastSave="0" documentId="13_ncr:1_{C3653E2A-F88A-4B6F-A942-E317B191EF8B}" xr6:coauthVersionLast="47" xr6:coauthVersionMax="47" xr10:uidLastSave="{00000000-0000-0000-0000-000000000000}"/>
  <bookViews>
    <workbookView xWindow="-108" yWindow="348" windowWidth="23256" windowHeight="12720" xr2:uid="{3A395B2E-B365-4F5D-B021-6188C66DA8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4" i="1" l="1"/>
  <c r="G63" i="1"/>
  <c r="K5" i="1"/>
  <c r="K6" i="1"/>
  <c r="K7" i="1"/>
  <c r="K8" i="1"/>
  <c r="K9" i="1"/>
  <c r="K11" i="1"/>
  <c r="K12" i="1"/>
  <c r="K13" i="1"/>
  <c r="K14" i="1"/>
  <c r="K15" i="1"/>
  <c r="K20" i="1"/>
  <c r="K21" i="1"/>
  <c r="K23" i="1"/>
  <c r="K24" i="1"/>
  <c r="K25" i="1"/>
  <c r="K26" i="1"/>
  <c r="K27" i="1"/>
  <c r="K28" i="1"/>
  <c r="K29" i="1"/>
  <c r="K30" i="1"/>
  <c r="K31" i="1"/>
  <c r="K36" i="1"/>
  <c r="K37" i="1"/>
  <c r="K38" i="1"/>
  <c r="K39" i="1"/>
  <c r="K40" i="1"/>
  <c r="K41" i="1"/>
  <c r="K42" i="1"/>
  <c r="K43" i="1"/>
  <c r="K44" i="1"/>
  <c r="K45" i="1"/>
  <c r="K46" i="1"/>
  <c r="K47" i="1"/>
  <c r="K4" i="1"/>
  <c r="J5" i="1"/>
  <c r="J6" i="1"/>
  <c r="J7" i="1"/>
  <c r="J8" i="1"/>
  <c r="J9" i="1"/>
  <c r="J11" i="1"/>
  <c r="J12" i="1"/>
  <c r="J13" i="1"/>
  <c r="J14" i="1"/>
  <c r="J15" i="1"/>
  <c r="J20" i="1"/>
  <c r="J21" i="1"/>
  <c r="J23" i="1"/>
  <c r="J24" i="1"/>
  <c r="J25" i="1"/>
  <c r="J26" i="1"/>
  <c r="J27" i="1"/>
  <c r="J28" i="1"/>
  <c r="J29" i="1"/>
  <c r="J30" i="1"/>
  <c r="J31" i="1"/>
  <c r="J36" i="1"/>
  <c r="J37" i="1"/>
  <c r="J38" i="1"/>
  <c r="J39" i="1"/>
  <c r="J40" i="1"/>
  <c r="J41" i="1"/>
  <c r="J42" i="1"/>
  <c r="J43" i="1"/>
  <c r="J44" i="1"/>
  <c r="J45" i="1"/>
  <c r="J46" i="1"/>
  <c r="J47" i="1"/>
  <c r="J4" i="1"/>
  <c r="C31" i="1"/>
  <c r="E20" i="1"/>
  <c r="D55" i="1"/>
  <c r="C55" i="1"/>
  <c r="E54" i="1"/>
  <c r="F54" i="1" s="1"/>
  <c r="E53" i="1"/>
  <c r="F53" i="1" s="1"/>
  <c r="E52" i="1"/>
  <c r="F52" i="1" s="1"/>
  <c r="E56" i="1"/>
  <c r="F56" i="1" s="1"/>
  <c r="D59" i="1"/>
  <c r="C59" i="1"/>
  <c r="E58" i="1"/>
  <c r="F58" i="1" s="1"/>
  <c r="E57" i="1"/>
  <c r="F57" i="1" s="1"/>
  <c r="C7" i="1"/>
  <c r="C11" i="1"/>
  <c r="C15" i="1"/>
  <c r="E21" i="1"/>
  <c r="F21" i="1" s="1"/>
  <c r="E24" i="1"/>
  <c r="F24" i="1" s="1"/>
  <c r="E25" i="1"/>
  <c r="F25" i="1" s="1"/>
  <c r="E26" i="1"/>
  <c r="F26" i="1" s="1"/>
  <c r="E28" i="1"/>
  <c r="F28" i="1" s="1"/>
  <c r="E29" i="1"/>
  <c r="F29" i="1" s="1"/>
  <c r="E30" i="1"/>
  <c r="F30" i="1" s="1"/>
  <c r="C47" i="1"/>
  <c r="D47" i="1"/>
  <c r="C43" i="1"/>
  <c r="D43" i="1"/>
  <c r="E44" i="1"/>
  <c r="F44" i="1" s="1"/>
  <c r="D39" i="1"/>
  <c r="C39" i="1"/>
  <c r="E45" i="1"/>
  <c r="F45" i="1" s="1"/>
  <c r="E46" i="1"/>
  <c r="F46" i="1" s="1"/>
  <c r="E36" i="1"/>
  <c r="F36" i="1" s="1"/>
  <c r="E37" i="1"/>
  <c r="F37" i="1" s="1"/>
  <c r="E38" i="1"/>
  <c r="F38" i="1" s="1"/>
  <c r="E40" i="1"/>
  <c r="F40" i="1" s="1"/>
  <c r="E41" i="1"/>
  <c r="F41" i="1" s="1"/>
  <c r="E42" i="1"/>
  <c r="F42" i="1" s="1"/>
  <c r="D15" i="1"/>
  <c r="E8" i="1"/>
  <c r="F8" i="1" s="1"/>
  <c r="E9" i="1"/>
  <c r="F9" i="1" s="1"/>
  <c r="E12" i="1"/>
  <c r="F12" i="1" s="1"/>
  <c r="E13" i="1"/>
  <c r="F13" i="1" s="1"/>
  <c r="E14" i="1"/>
  <c r="F14" i="1" s="1"/>
  <c r="C23" i="1"/>
  <c r="D23" i="1"/>
  <c r="C27" i="1"/>
  <c r="D27" i="1"/>
  <c r="D31" i="1"/>
  <c r="D7" i="1"/>
  <c r="D11" i="1"/>
  <c r="E4" i="1"/>
  <c r="F4" i="1" s="1"/>
  <c r="E5" i="1"/>
  <c r="F5" i="1" s="1"/>
  <c r="E6" i="1"/>
  <c r="F6" i="1" s="1"/>
  <c r="F20" i="1"/>
  <c r="E11" i="1" l="1"/>
  <c r="F11" i="1" s="1"/>
  <c r="E31" i="1"/>
  <c r="F31" i="1" s="1"/>
  <c r="E15" i="1"/>
  <c r="E47" i="1"/>
  <c r="F47" i="1" s="1"/>
  <c r="E23" i="1"/>
  <c r="F23" i="1" s="1"/>
  <c r="E27" i="1"/>
  <c r="F27" i="1" s="1"/>
  <c r="E55" i="1"/>
  <c r="F55" i="1" s="1"/>
  <c r="E59" i="1"/>
  <c r="F59" i="1" s="1"/>
  <c r="E43" i="1"/>
  <c r="F43" i="1" s="1"/>
  <c r="E39" i="1"/>
  <c r="F39" i="1" s="1"/>
  <c r="F15" i="1"/>
  <c r="E7" i="1"/>
  <c r="F7" i="1" s="1"/>
</calcChain>
</file>

<file path=xl/sharedStrings.xml><?xml version="1.0" encoding="utf-8"?>
<sst xmlns="http://schemas.openxmlformats.org/spreadsheetml/2006/main" count="103" uniqueCount="40">
  <si>
    <t>.7 mm</t>
  </si>
  <si>
    <t>Success</t>
  </si>
  <si>
    <t>Failure</t>
  </si>
  <si>
    <t>.8 mm</t>
  </si>
  <si>
    <t>24hpf</t>
  </si>
  <si>
    <t>Flow velocity</t>
  </si>
  <si>
    <t>2.12 m/s</t>
  </si>
  <si>
    <t xml:space="preserve">1.06 m/s </t>
  </si>
  <si>
    <t>0.529 m/s</t>
  </si>
  <si>
    <t>48hpf with bleaching at 24hpf</t>
  </si>
  <si>
    <t>39 eggs</t>
  </si>
  <si>
    <t>48 eggs</t>
  </si>
  <si>
    <t>Total of 87 eggs</t>
  </si>
  <si>
    <t>47 eggs</t>
  </si>
  <si>
    <t>42 eggs</t>
  </si>
  <si>
    <t>37 eggs</t>
  </si>
  <si>
    <t>Total of 126 eggs</t>
  </si>
  <si>
    <t>44 eggs</t>
  </si>
  <si>
    <t>Total of 135 eggs</t>
  </si>
  <si>
    <t>43 eggs</t>
  </si>
  <si>
    <t>45 eggs</t>
  </si>
  <si>
    <t>46 eggs</t>
  </si>
  <si>
    <t>Total of 133 eggs</t>
  </si>
  <si>
    <t>Total of 90 eggs</t>
  </si>
  <si>
    <t>Total of 130 eggs</t>
  </si>
  <si>
    <t>Total of 134 eggs</t>
  </si>
  <si>
    <t>Total of 132 eggs</t>
  </si>
  <si>
    <t>48hpf</t>
  </si>
  <si>
    <t>Frac sur</t>
  </si>
  <si>
    <t>Mean</t>
  </si>
  <si>
    <t>L_bound</t>
  </si>
  <si>
    <t>U_bound</t>
  </si>
  <si>
    <t>L_dif</t>
  </si>
  <si>
    <t>U_dif</t>
  </si>
  <si>
    <t>Total egg</t>
  </si>
  <si>
    <t>Total</t>
  </si>
  <si>
    <t>135 eggs at 24hpf</t>
  </si>
  <si>
    <t>132 eggs at 48hpf</t>
  </si>
  <si>
    <t>D = 0.8 mm &amp; flowspeed = 0.53 m/s</t>
  </si>
  <si>
    <t>3 times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</si>
</sst>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24hpf with a inner tube diameter of 0.8mm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Sheet1!$A$20:$B$31</c:f>
              <c:multiLvlStrCache>
                <c:ptCount val="12"/>
                <c:lvl>
                  <c:pt idx="0">
                    <c:v>39 eggs</c:v>
                  </c:pt>
                  <c:pt idx="1">
                    <c:v>48 eggs</c:v>
                  </c:pt>
                  <c:pt idx="3">
                    <c:v>Total of 87 eggs</c:v>
                  </c:pt>
                  <c:pt idx="4">
                    <c:v>47 eggs</c:v>
                  </c:pt>
                  <c:pt idx="5">
                    <c:v>42 eggs</c:v>
                  </c:pt>
                  <c:pt idx="6">
                    <c:v>37 eggs</c:v>
                  </c:pt>
                  <c:pt idx="7">
                    <c:v>Total of 126 eggs</c:v>
                  </c:pt>
                  <c:pt idx="8">
                    <c:v>44 eggs</c:v>
                  </c:pt>
                  <c:pt idx="9">
                    <c:v>47 eggs</c:v>
                  </c:pt>
                  <c:pt idx="10">
                    <c:v>44 eggs</c:v>
                  </c:pt>
                  <c:pt idx="11">
                    <c:v>Total of 135 eggs</c:v>
                  </c:pt>
                </c:lvl>
                <c:lvl>
                  <c:pt idx="0">
                    <c:v>2.12 m/s</c:v>
                  </c:pt>
                  <c:pt idx="4">
                    <c:v>1.06 m/s </c:v>
                  </c:pt>
                  <c:pt idx="8">
                    <c:v>0.529 m/s</c:v>
                  </c:pt>
                </c:lvl>
              </c:multiLvlStrCache>
            </c:multiLvlStrRef>
          </c:cat>
          <c:val>
            <c:numRef>
              <c:f>Sheet1!$C$20:$C$31</c:f>
              <c:numCache>
                <c:formatCode>General</c:formatCode>
                <c:ptCount val="12"/>
                <c:pt idx="0">
                  <c:v>19</c:v>
                </c:pt>
                <c:pt idx="1">
                  <c:v>26</c:v>
                </c:pt>
                <c:pt idx="3">
                  <c:v>45</c:v>
                </c:pt>
                <c:pt idx="4">
                  <c:v>38</c:v>
                </c:pt>
                <c:pt idx="5">
                  <c:v>28</c:v>
                </c:pt>
                <c:pt idx="6">
                  <c:v>37</c:v>
                </c:pt>
                <c:pt idx="7">
                  <c:v>103</c:v>
                </c:pt>
                <c:pt idx="8">
                  <c:v>36</c:v>
                </c:pt>
                <c:pt idx="9">
                  <c:v>37</c:v>
                </c:pt>
                <c:pt idx="10">
                  <c:v>40</c:v>
                </c:pt>
                <c:pt idx="11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A-4362-AE8F-9338D250DE74}"/>
            </c:ext>
          </c:extLst>
        </c:ser>
        <c:ser>
          <c:idx val="1"/>
          <c:order val="1"/>
          <c:tx>
            <c:strRef>
              <c:f>Sheet1!$D$19</c:f>
              <c:strCache>
                <c:ptCount val="1"/>
                <c:pt idx="0">
                  <c:v>Failure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Sheet1!$A$20:$B$31</c:f>
              <c:multiLvlStrCache>
                <c:ptCount val="12"/>
                <c:lvl>
                  <c:pt idx="0">
                    <c:v>39 eggs</c:v>
                  </c:pt>
                  <c:pt idx="1">
                    <c:v>48 eggs</c:v>
                  </c:pt>
                  <c:pt idx="3">
                    <c:v>Total of 87 eggs</c:v>
                  </c:pt>
                  <c:pt idx="4">
                    <c:v>47 eggs</c:v>
                  </c:pt>
                  <c:pt idx="5">
                    <c:v>42 eggs</c:v>
                  </c:pt>
                  <c:pt idx="6">
                    <c:v>37 eggs</c:v>
                  </c:pt>
                  <c:pt idx="7">
                    <c:v>Total of 126 eggs</c:v>
                  </c:pt>
                  <c:pt idx="8">
                    <c:v>44 eggs</c:v>
                  </c:pt>
                  <c:pt idx="9">
                    <c:v>47 eggs</c:v>
                  </c:pt>
                  <c:pt idx="10">
                    <c:v>44 eggs</c:v>
                  </c:pt>
                  <c:pt idx="11">
                    <c:v>Total of 135 eggs</c:v>
                  </c:pt>
                </c:lvl>
                <c:lvl>
                  <c:pt idx="0">
                    <c:v>2.12 m/s</c:v>
                  </c:pt>
                  <c:pt idx="4">
                    <c:v>1.06 m/s </c:v>
                  </c:pt>
                  <c:pt idx="8">
                    <c:v>0.529 m/s</c:v>
                  </c:pt>
                </c:lvl>
              </c:multiLvlStrCache>
            </c:multiLvlStrRef>
          </c:cat>
          <c:val>
            <c:numRef>
              <c:f>Sheet1!$D$20:$D$31</c:f>
              <c:numCache>
                <c:formatCode>General</c:formatCode>
                <c:ptCount val="12"/>
                <c:pt idx="0">
                  <c:v>20</c:v>
                </c:pt>
                <c:pt idx="1">
                  <c:v>22</c:v>
                </c:pt>
                <c:pt idx="3">
                  <c:v>42</c:v>
                </c:pt>
                <c:pt idx="4">
                  <c:v>9</c:v>
                </c:pt>
                <c:pt idx="5">
                  <c:v>14</c:v>
                </c:pt>
                <c:pt idx="6">
                  <c:v>0</c:v>
                </c:pt>
                <c:pt idx="7">
                  <c:v>23</c:v>
                </c:pt>
                <c:pt idx="8">
                  <c:v>8</c:v>
                </c:pt>
                <c:pt idx="9">
                  <c:v>10</c:v>
                </c:pt>
                <c:pt idx="10">
                  <c:v>4</c:v>
                </c:pt>
                <c:pt idx="1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DA-4362-AE8F-9338D250D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5805520"/>
        <c:axId val="1295817168"/>
      </c:barChart>
      <c:catAx>
        <c:axId val="129580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17168"/>
        <c:crosses val="autoZero"/>
        <c:auto val="1"/>
        <c:lblAlgn val="ctr"/>
        <c:lblOffset val="100"/>
        <c:noMultiLvlLbl val="0"/>
      </c:catAx>
      <c:valAx>
        <c:axId val="12958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05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24hpf with a inner tube diameter of 0.7 mm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Sheet1!$A$4:$B$15</c:f>
              <c:multiLvlStrCache>
                <c:ptCount val="12"/>
                <c:lvl>
                  <c:pt idx="0">
                    <c:v>43 eggs</c:v>
                  </c:pt>
                  <c:pt idx="1">
                    <c:v>45 eggs</c:v>
                  </c:pt>
                  <c:pt idx="2">
                    <c:v>45 eggs</c:v>
                  </c:pt>
                  <c:pt idx="3">
                    <c:v>Total of 133 eggs</c:v>
                  </c:pt>
                  <c:pt idx="4">
                    <c:v>46 eggs</c:v>
                  </c:pt>
                  <c:pt idx="5">
                    <c:v>44 eggs</c:v>
                  </c:pt>
                  <c:pt idx="7">
                    <c:v>Total of 90 eggs</c:v>
                  </c:pt>
                  <c:pt idx="8">
                    <c:v>45 eggs</c:v>
                  </c:pt>
                  <c:pt idx="9">
                    <c:v>43 eggs</c:v>
                  </c:pt>
                  <c:pt idx="10">
                    <c:v>47 eggs</c:v>
                  </c:pt>
                  <c:pt idx="11">
                    <c:v>Total of 135 eggs</c:v>
                  </c:pt>
                </c:lvl>
                <c:lvl>
                  <c:pt idx="0">
                    <c:v>2.12 m/s</c:v>
                  </c:pt>
                  <c:pt idx="4">
                    <c:v>1.06 m/s </c:v>
                  </c:pt>
                  <c:pt idx="8">
                    <c:v>0.529 m/s</c:v>
                  </c:pt>
                </c:lvl>
              </c:multiLvlStrCache>
            </c:multiLvlStrRef>
          </c:cat>
          <c:val>
            <c:numRef>
              <c:f>Sheet1!$C$4:$C$15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11</c:v>
                </c:pt>
                <c:pt idx="5">
                  <c:v>7</c:v>
                </c:pt>
                <c:pt idx="7">
                  <c:v>18</c:v>
                </c:pt>
                <c:pt idx="8">
                  <c:v>3</c:v>
                </c:pt>
                <c:pt idx="9">
                  <c:v>3</c:v>
                </c:pt>
                <c:pt idx="10">
                  <c:v>7</c:v>
                </c:pt>
                <c:pt idx="1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8-4EDD-B707-1F6D55E2E83F}"/>
            </c:ext>
          </c:extLst>
        </c:ser>
        <c:ser>
          <c:idx val="1"/>
          <c:order val="1"/>
          <c:tx>
            <c:strRef>
              <c:f>Sheet1!$D$19</c:f>
              <c:strCache>
                <c:ptCount val="1"/>
                <c:pt idx="0">
                  <c:v>Failure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Sheet1!$A$4:$B$15</c:f>
              <c:multiLvlStrCache>
                <c:ptCount val="12"/>
                <c:lvl>
                  <c:pt idx="0">
                    <c:v>43 eggs</c:v>
                  </c:pt>
                  <c:pt idx="1">
                    <c:v>45 eggs</c:v>
                  </c:pt>
                  <c:pt idx="2">
                    <c:v>45 eggs</c:v>
                  </c:pt>
                  <c:pt idx="3">
                    <c:v>Total of 133 eggs</c:v>
                  </c:pt>
                  <c:pt idx="4">
                    <c:v>46 eggs</c:v>
                  </c:pt>
                  <c:pt idx="5">
                    <c:v>44 eggs</c:v>
                  </c:pt>
                  <c:pt idx="7">
                    <c:v>Total of 90 eggs</c:v>
                  </c:pt>
                  <c:pt idx="8">
                    <c:v>45 eggs</c:v>
                  </c:pt>
                  <c:pt idx="9">
                    <c:v>43 eggs</c:v>
                  </c:pt>
                  <c:pt idx="10">
                    <c:v>47 eggs</c:v>
                  </c:pt>
                  <c:pt idx="11">
                    <c:v>Total of 135 eggs</c:v>
                  </c:pt>
                </c:lvl>
                <c:lvl>
                  <c:pt idx="0">
                    <c:v>2.12 m/s</c:v>
                  </c:pt>
                  <c:pt idx="4">
                    <c:v>1.06 m/s </c:v>
                  </c:pt>
                  <c:pt idx="8">
                    <c:v>0.529 m/s</c:v>
                  </c:pt>
                </c:lvl>
              </c:multiLvlStrCache>
            </c:multiLvlStrRef>
          </c:cat>
          <c:val>
            <c:numRef>
              <c:f>Sheet1!$D$4:$D$15</c:f>
              <c:numCache>
                <c:formatCode>General</c:formatCode>
                <c:ptCount val="12"/>
                <c:pt idx="0">
                  <c:v>43</c:v>
                </c:pt>
                <c:pt idx="1">
                  <c:v>42</c:v>
                </c:pt>
                <c:pt idx="2">
                  <c:v>44</c:v>
                </c:pt>
                <c:pt idx="3">
                  <c:v>129</c:v>
                </c:pt>
                <c:pt idx="4">
                  <c:v>35</c:v>
                </c:pt>
                <c:pt idx="5">
                  <c:v>37</c:v>
                </c:pt>
                <c:pt idx="7">
                  <c:v>72</c:v>
                </c:pt>
                <c:pt idx="8">
                  <c:v>42</c:v>
                </c:pt>
                <c:pt idx="9">
                  <c:v>40</c:v>
                </c:pt>
                <c:pt idx="10">
                  <c:v>40</c:v>
                </c:pt>
                <c:pt idx="11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F8-4EDD-B707-1F6D55E2E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5805520"/>
        <c:axId val="1295817168"/>
      </c:barChart>
      <c:catAx>
        <c:axId val="129580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17168"/>
        <c:crosses val="autoZero"/>
        <c:auto val="1"/>
        <c:lblAlgn val="ctr"/>
        <c:lblOffset val="100"/>
        <c:noMultiLvlLbl val="0"/>
      </c:catAx>
      <c:valAx>
        <c:axId val="12958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05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48hpf with a inner tube diameter of 0.8 mm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Sheet1!$A$36:$B$47</c:f>
              <c:multiLvlStrCache>
                <c:ptCount val="12"/>
                <c:lvl>
                  <c:pt idx="0">
                    <c:v>43 eggs</c:v>
                  </c:pt>
                  <c:pt idx="1">
                    <c:v>44 eggs</c:v>
                  </c:pt>
                  <c:pt idx="2">
                    <c:v>43 eggs</c:v>
                  </c:pt>
                  <c:pt idx="3">
                    <c:v>Total of 130 eggs</c:v>
                  </c:pt>
                  <c:pt idx="4">
                    <c:v>45 eggs</c:v>
                  </c:pt>
                  <c:pt idx="5">
                    <c:v>44 eggs</c:v>
                  </c:pt>
                  <c:pt idx="6">
                    <c:v>45 eggs</c:v>
                  </c:pt>
                  <c:pt idx="7">
                    <c:v>Total of 134 eggs</c:v>
                  </c:pt>
                  <c:pt idx="8">
                    <c:v>44 eggs</c:v>
                  </c:pt>
                  <c:pt idx="9">
                    <c:v>43 eggs</c:v>
                  </c:pt>
                  <c:pt idx="10">
                    <c:v>45 eggs</c:v>
                  </c:pt>
                  <c:pt idx="11">
                    <c:v>Total of 132 eggs</c:v>
                  </c:pt>
                </c:lvl>
                <c:lvl>
                  <c:pt idx="0">
                    <c:v>2.12 m/s</c:v>
                  </c:pt>
                  <c:pt idx="4">
                    <c:v>1.06 m/s </c:v>
                  </c:pt>
                  <c:pt idx="8">
                    <c:v>0.529 m/s</c:v>
                  </c:pt>
                </c:lvl>
              </c:multiLvlStrCache>
            </c:multiLvlStrRef>
          </c:cat>
          <c:val>
            <c:numRef>
              <c:f>Sheet1!$C$36:$C$47</c:f>
              <c:numCache>
                <c:formatCode>General</c:formatCode>
                <c:ptCount val="12"/>
                <c:pt idx="0">
                  <c:v>29</c:v>
                </c:pt>
                <c:pt idx="1">
                  <c:v>31</c:v>
                </c:pt>
                <c:pt idx="2">
                  <c:v>29</c:v>
                </c:pt>
                <c:pt idx="3">
                  <c:v>89</c:v>
                </c:pt>
                <c:pt idx="4">
                  <c:v>36</c:v>
                </c:pt>
                <c:pt idx="5">
                  <c:v>41</c:v>
                </c:pt>
                <c:pt idx="6">
                  <c:v>43</c:v>
                </c:pt>
                <c:pt idx="7">
                  <c:v>120</c:v>
                </c:pt>
                <c:pt idx="8">
                  <c:v>39</c:v>
                </c:pt>
                <c:pt idx="9">
                  <c:v>40</c:v>
                </c:pt>
                <c:pt idx="10">
                  <c:v>42</c:v>
                </c:pt>
                <c:pt idx="11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E8-4CB5-979F-048016758037}"/>
            </c:ext>
          </c:extLst>
        </c:ser>
        <c:ser>
          <c:idx val="1"/>
          <c:order val="1"/>
          <c:tx>
            <c:strRef>
              <c:f>Sheet1!$D$19</c:f>
              <c:strCache>
                <c:ptCount val="1"/>
                <c:pt idx="0">
                  <c:v>Failure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Sheet1!$A$36:$B$47</c:f>
              <c:multiLvlStrCache>
                <c:ptCount val="12"/>
                <c:lvl>
                  <c:pt idx="0">
                    <c:v>43 eggs</c:v>
                  </c:pt>
                  <c:pt idx="1">
                    <c:v>44 eggs</c:v>
                  </c:pt>
                  <c:pt idx="2">
                    <c:v>43 eggs</c:v>
                  </c:pt>
                  <c:pt idx="3">
                    <c:v>Total of 130 eggs</c:v>
                  </c:pt>
                  <c:pt idx="4">
                    <c:v>45 eggs</c:v>
                  </c:pt>
                  <c:pt idx="5">
                    <c:v>44 eggs</c:v>
                  </c:pt>
                  <c:pt idx="6">
                    <c:v>45 eggs</c:v>
                  </c:pt>
                  <c:pt idx="7">
                    <c:v>Total of 134 eggs</c:v>
                  </c:pt>
                  <c:pt idx="8">
                    <c:v>44 eggs</c:v>
                  </c:pt>
                  <c:pt idx="9">
                    <c:v>43 eggs</c:v>
                  </c:pt>
                  <c:pt idx="10">
                    <c:v>45 eggs</c:v>
                  </c:pt>
                  <c:pt idx="11">
                    <c:v>Total of 132 eggs</c:v>
                  </c:pt>
                </c:lvl>
                <c:lvl>
                  <c:pt idx="0">
                    <c:v>2.12 m/s</c:v>
                  </c:pt>
                  <c:pt idx="4">
                    <c:v>1.06 m/s </c:v>
                  </c:pt>
                  <c:pt idx="8">
                    <c:v>0.529 m/s</c:v>
                  </c:pt>
                </c:lvl>
              </c:multiLvlStrCache>
            </c:multiLvlStrRef>
          </c:cat>
          <c:val>
            <c:numRef>
              <c:f>Sheet1!$D$36:$D$47</c:f>
              <c:numCache>
                <c:formatCode>General</c:formatCode>
                <c:ptCount val="12"/>
                <c:pt idx="0">
                  <c:v>14</c:v>
                </c:pt>
                <c:pt idx="1">
                  <c:v>13</c:v>
                </c:pt>
                <c:pt idx="2">
                  <c:v>14</c:v>
                </c:pt>
                <c:pt idx="3">
                  <c:v>41</c:v>
                </c:pt>
                <c:pt idx="4">
                  <c:v>9</c:v>
                </c:pt>
                <c:pt idx="5">
                  <c:v>3</c:v>
                </c:pt>
                <c:pt idx="6">
                  <c:v>2</c:v>
                </c:pt>
                <c:pt idx="7">
                  <c:v>14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E8-4CB5-979F-048016758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5805520"/>
        <c:axId val="1295817168"/>
      </c:barChart>
      <c:catAx>
        <c:axId val="129580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17168"/>
        <c:crosses val="autoZero"/>
        <c:auto val="1"/>
        <c:lblAlgn val="ctr"/>
        <c:lblOffset val="100"/>
        <c:noMultiLvlLbl val="0"/>
      </c:catAx>
      <c:valAx>
        <c:axId val="12958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05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Dechorionation</a:t>
            </a:r>
            <a:r>
              <a:rPr lang="en-GB" baseline="0"/>
              <a:t> with D = 0.8 mm &amp; flowspeed = 0.53 m/s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Sheet1!$C$51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DD6D-4B7B-B208-F93562B24605}"/>
              </c:ext>
            </c:extLst>
          </c:dPt>
          <c:cat>
            <c:multiLvlStrRef>
              <c:f>Sheet1!$A$52:$B$59</c:f>
              <c:multiLvlStrCache>
                <c:ptCount val="8"/>
                <c:lvl>
                  <c:pt idx="0">
                    <c:v>44 eggs</c:v>
                  </c:pt>
                  <c:pt idx="1">
                    <c:v>47 eggs</c:v>
                  </c:pt>
                  <c:pt idx="2">
                    <c:v>44 eggs</c:v>
                  </c:pt>
                  <c:pt idx="3">
                    <c:v>Total of 135 eggs</c:v>
                  </c:pt>
                  <c:pt idx="4">
                    <c:v>44 eggs</c:v>
                  </c:pt>
                  <c:pt idx="5">
                    <c:v>43 eggs</c:v>
                  </c:pt>
                  <c:pt idx="6">
                    <c:v>45 eggs</c:v>
                  </c:pt>
                  <c:pt idx="7">
                    <c:v>Total of 132 eggs</c:v>
                  </c:pt>
                </c:lvl>
                <c:lvl>
                  <c:pt idx="0">
                    <c:v>24hpf</c:v>
                  </c:pt>
                  <c:pt idx="4">
                    <c:v>48hpf</c:v>
                  </c:pt>
                </c:lvl>
              </c:multiLvlStrCache>
            </c:multiLvlStrRef>
          </c:cat>
          <c:val>
            <c:numRef>
              <c:f>Sheet1!$C$52:$C$59</c:f>
              <c:numCache>
                <c:formatCode>General</c:formatCode>
                <c:ptCount val="8"/>
                <c:pt idx="0">
                  <c:v>36</c:v>
                </c:pt>
                <c:pt idx="1">
                  <c:v>37</c:v>
                </c:pt>
                <c:pt idx="2">
                  <c:v>40</c:v>
                </c:pt>
                <c:pt idx="3">
                  <c:v>113</c:v>
                </c:pt>
                <c:pt idx="4">
                  <c:v>39</c:v>
                </c:pt>
                <c:pt idx="5">
                  <c:v>40</c:v>
                </c:pt>
                <c:pt idx="6">
                  <c:v>42</c:v>
                </c:pt>
                <c:pt idx="7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D-4B7B-B208-F93562B24605}"/>
            </c:ext>
          </c:extLst>
        </c:ser>
        <c:ser>
          <c:idx val="1"/>
          <c:order val="1"/>
          <c:tx>
            <c:strRef>
              <c:f>Sheet1!$D$51</c:f>
              <c:strCache>
                <c:ptCount val="1"/>
                <c:pt idx="0">
                  <c:v>Failure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Sheet1!$A$52:$B$59</c:f>
              <c:multiLvlStrCache>
                <c:ptCount val="8"/>
                <c:lvl>
                  <c:pt idx="0">
                    <c:v>44 eggs</c:v>
                  </c:pt>
                  <c:pt idx="1">
                    <c:v>47 eggs</c:v>
                  </c:pt>
                  <c:pt idx="2">
                    <c:v>44 eggs</c:v>
                  </c:pt>
                  <c:pt idx="3">
                    <c:v>Total of 135 eggs</c:v>
                  </c:pt>
                  <c:pt idx="4">
                    <c:v>44 eggs</c:v>
                  </c:pt>
                  <c:pt idx="5">
                    <c:v>43 eggs</c:v>
                  </c:pt>
                  <c:pt idx="6">
                    <c:v>45 eggs</c:v>
                  </c:pt>
                  <c:pt idx="7">
                    <c:v>Total of 132 eggs</c:v>
                  </c:pt>
                </c:lvl>
                <c:lvl>
                  <c:pt idx="0">
                    <c:v>24hpf</c:v>
                  </c:pt>
                  <c:pt idx="4">
                    <c:v>48hpf</c:v>
                  </c:pt>
                </c:lvl>
              </c:multiLvlStrCache>
            </c:multiLvlStrRef>
          </c:cat>
          <c:val>
            <c:numRef>
              <c:f>Sheet1!$D$52:$D$59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4</c:v>
                </c:pt>
                <c:pt idx="3">
                  <c:v>22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6D-4B7B-B208-F93562B24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6392608"/>
        <c:axId val="1126393440"/>
      </c:barChart>
      <c:catAx>
        <c:axId val="112639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393440"/>
        <c:crosses val="autoZero"/>
        <c:auto val="1"/>
        <c:lblAlgn val="ctr"/>
        <c:lblOffset val="100"/>
        <c:noMultiLvlLbl val="0"/>
      </c:catAx>
      <c:valAx>
        <c:axId val="11263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3926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Dechorionation</a:t>
            </a:r>
            <a:r>
              <a:rPr lang="en-GB" sz="1200" baseline="0"/>
              <a:t> with D = 0.8 mm,  flowspeed = 0.53 m/s</a:t>
            </a:r>
            <a:endParaRPr lang="en-GB" sz="1200"/>
          </a:p>
        </c:rich>
      </c:tx>
      <c:layout>
        <c:manualLayout>
          <c:xMode val="edge"/>
          <c:yMode val="edge"/>
          <c:x val="0.21784605600336832"/>
          <c:y val="1.937984496124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68707966928763"/>
          <c:y val="0.23817272356275707"/>
          <c:w val="0.7300140085804484"/>
          <c:h val="0.5527491838930904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Sheet1!$C$62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Sheet1!$G$63:$G$64</c:f>
                <c:numCache>
                  <c:formatCode>General</c:formatCode>
                  <c:ptCount val="2"/>
                  <c:pt idx="0">
                    <c:v>25.652481507872078</c:v>
                  </c:pt>
                  <c:pt idx="1">
                    <c:v>10.402382511971243</c:v>
                  </c:pt>
                </c:numCache>
              </c:numRef>
            </c:plus>
            <c:minus>
              <c:numRef>
                <c:f>Sheet1!$G$63:$G$64</c:f>
                <c:numCache>
                  <c:formatCode>General</c:formatCode>
                  <c:ptCount val="2"/>
                  <c:pt idx="0">
                    <c:v>25.652481507872078</c:v>
                  </c:pt>
                  <c:pt idx="1">
                    <c:v>10.402382511971243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Sheet1!$B$63:$B$64</c:f>
              <c:strCache>
                <c:ptCount val="2"/>
                <c:pt idx="0">
                  <c:v>135 eggs at 24hpf</c:v>
                </c:pt>
                <c:pt idx="1">
                  <c:v>132 eggs at 48hpf</c:v>
                </c:pt>
              </c:strCache>
            </c:strRef>
          </c:cat>
          <c:val>
            <c:numRef>
              <c:f>Sheet1!$C$63:$C$64</c:f>
              <c:numCache>
                <c:formatCode>General</c:formatCode>
                <c:ptCount val="2"/>
                <c:pt idx="0">
                  <c:v>113</c:v>
                </c:pt>
                <c:pt idx="1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D3-4C0F-99AE-934B6A1DD43D}"/>
            </c:ext>
          </c:extLst>
        </c:ser>
        <c:ser>
          <c:idx val="1"/>
          <c:order val="1"/>
          <c:tx>
            <c:strRef>
              <c:f>Sheet1!$D$62</c:f>
              <c:strCache>
                <c:ptCount val="1"/>
                <c:pt idx="0">
                  <c:v>Failure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accent1">
                    <a:alpha val="0"/>
                  </a:schemeClr>
                </a:solidFill>
                <a:round/>
              </a:ln>
              <a:effectLst/>
            </c:spPr>
          </c:errBars>
          <c:cat>
            <c:strRef>
              <c:f>Sheet1!$B$63:$B$64</c:f>
              <c:strCache>
                <c:ptCount val="2"/>
                <c:pt idx="0">
                  <c:v>135 eggs at 24hpf</c:v>
                </c:pt>
                <c:pt idx="1">
                  <c:v>132 eggs at 48hpf</c:v>
                </c:pt>
              </c:strCache>
            </c:strRef>
          </c:cat>
          <c:val>
            <c:numRef>
              <c:f>Sheet1!$D$63:$D$64</c:f>
              <c:numCache>
                <c:formatCode>General</c:formatCode>
                <c:ptCount val="2"/>
                <c:pt idx="0">
                  <c:v>22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D3-4C0F-99AE-934B6A1DD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6392608"/>
        <c:axId val="1126393440"/>
      </c:barChart>
      <c:catAx>
        <c:axId val="112639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393440"/>
        <c:crosses val="autoZero"/>
        <c:auto val="1"/>
        <c:lblAlgn val="ctr"/>
        <c:lblOffset val="100"/>
        <c:noMultiLvlLbl val="0"/>
      </c:catAx>
      <c:valAx>
        <c:axId val="1126393440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3926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151113</xdr:colOff>
      <xdr:row>17</xdr:row>
      <xdr:rowOff>178921</xdr:rowOff>
    </xdr:from>
    <xdr:to>
      <xdr:col>22</xdr:col>
      <xdr:colOff>212073</xdr:colOff>
      <xdr:row>31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0A1F8F-26B7-418D-9A13-9E4FC3907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335281</xdr:colOff>
      <xdr:row>1</xdr:row>
      <xdr:rowOff>131124</xdr:rowOff>
    </xdr:from>
    <xdr:to>
      <xdr:col>20</xdr:col>
      <xdr:colOff>60961</xdr:colOff>
      <xdr:row>15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856135-CF2C-47CC-9AEC-B932E10AB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189412</xdr:colOff>
      <xdr:row>33</xdr:row>
      <xdr:rowOff>165463</xdr:rowOff>
    </xdr:from>
    <xdr:to>
      <xdr:col>22</xdr:col>
      <xdr:colOff>250372</xdr:colOff>
      <xdr:row>47</xdr:row>
      <xdr:rowOff>45720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22A684-6C9B-4EF4-8E84-1961A7F3D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125516</xdr:colOff>
      <xdr:row>48</xdr:row>
      <xdr:rowOff>20635</xdr:rowOff>
    </xdr:from>
    <xdr:to>
      <xdr:col>22</xdr:col>
      <xdr:colOff>243840</xdr:colOff>
      <xdr:row>60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B73A82-0CAF-4B06-AC77-FAD62F7E2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277586</xdr:colOff>
      <xdr:row>60</xdr:row>
      <xdr:rowOff>156753</xdr:rowOff>
    </xdr:from>
    <xdr:to>
      <xdr:col>14</xdr:col>
      <xdr:colOff>525780</xdr:colOff>
      <xdr:row>73</xdr:row>
      <xdr:rowOff>130629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B65BF0-7A3F-4FF3-9EEA-FF207F8FA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4C57A-D8A9-44B2-9881-5D45EB836B07}">
  <dimension ref="A1:K64"/>
  <sheetViews>
    <sheetView tabSelected="1" topLeftCell="A57" zoomScaleNormal="100" workbookViewId="0">
      <selection activeCell="I60" sqref="I60"/>
    </sheetView>
  </sheetViews>
  <sheetFormatPr defaultRowHeight="14.4" x14ac:dyDescent="0.3"/>
  <sheetData>
    <row r="1" spans="1:11" x14ac:dyDescent="0.3">
      <c r="A1" t="s">
        <v>4</v>
      </c>
    </row>
    <row r="2" spans="1:11" x14ac:dyDescent="0.3">
      <c r="A2" t="s">
        <v>5</v>
      </c>
      <c r="B2" t="s">
        <v>0</v>
      </c>
    </row>
    <row r="3" spans="1:11" x14ac:dyDescent="0.3">
      <c r="C3" t="s">
        <v>1</v>
      </c>
      <c r="D3" t="s">
        <v>2</v>
      </c>
      <c r="E3" t="s">
        <v>34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K3" t="s">
        <v>33</v>
      </c>
    </row>
    <row r="4" spans="1:11" x14ac:dyDescent="0.3">
      <c r="A4" t="s">
        <v>6</v>
      </c>
      <c r="B4" t="s">
        <v>19</v>
      </c>
      <c r="C4">
        <v>0</v>
      </c>
      <c r="D4">
        <v>43</v>
      </c>
      <c r="E4">
        <f t="shared" ref="E4:E9" si="0">C4+D4</f>
        <v>43</v>
      </c>
      <c r="F4">
        <f t="shared" ref="F4:F9" si="1">C4/E4</f>
        <v>0</v>
      </c>
      <c r="G4">
        <v>2.2222200000000001E-2</v>
      </c>
      <c r="H4">
        <v>0</v>
      </c>
      <c r="I4">
        <v>6.6799999999999998E-2</v>
      </c>
      <c r="J4">
        <f>G4-H4</f>
        <v>2.2222200000000001E-2</v>
      </c>
      <c r="K4">
        <f>I4-G4</f>
        <v>4.4577800000000001E-2</v>
      </c>
    </row>
    <row r="5" spans="1:11" x14ac:dyDescent="0.3">
      <c r="B5" t="s">
        <v>20</v>
      </c>
      <c r="C5">
        <v>3</v>
      </c>
      <c r="D5">
        <v>42</v>
      </c>
      <c r="E5">
        <f t="shared" si="0"/>
        <v>45</v>
      </c>
      <c r="F5">
        <f t="shared" si="1"/>
        <v>6.6666666666666666E-2</v>
      </c>
      <c r="G5">
        <v>8.5106399999999999E-2</v>
      </c>
      <c r="H5">
        <v>1.6799999999999999E-2</v>
      </c>
      <c r="I5">
        <v>0.16450000000000001</v>
      </c>
      <c r="J5">
        <f t="shared" ref="J5:J39" si="2">G5-H5</f>
        <v>6.8306400000000003E-2</v>
      </c>
      <c r="K5">
        <f t="shared" ref="K5:K39" si="3">I5-G5</f>
        <v>7.9393600000000009E-2</v>
      </c>
    </row>
    <row r="6" spans="1:11" x14ac:dyDescent="0.3">
      <c r="B6" t="s">
        <v>20</v>
      </c>
      <c r="C6">
        <v>1</v>
      </c>
      <c r="D6">
        <v>44</v>
      </c>
      <c r="E6">
        <f t="shared" si="0"/>
        <v>45</v>
      </c>
      <c r="F6">
        <f t="shared" si="1"/>
        <v>2.2222222222222223E-2</v>
      </c>
      <c r="G6">
        <v>4.2553199999999999E-2</v>
      </c>
      <c r="H6">
        <v>1E-3</v>
      </c>
      <c r="I6">
        <v>9.9500000000000005E-2</v>
      </c>
      <c r="J6">
        <f t="shared" si="2"/>
        <v>4.1553199999999998E-2</v>
      </c>
      <c r="K6">
        <f t="shared" si="3"/>
        <v>5.6946800000000006E-2</v>
      </c>
    </row>
    <row r="7" spans="1:11" x14ac:dyDescent="0.3">
      <c r="B7" s="1" t="s">
        <v>22</v>
      </c>
      <c r="C7" s="1">
        <f>SUM(C4:C6)</f>
        <v>4</v>
      </c>
      <c r="D7" s="1">
        <f>SUM(D4:D6)</f>
        <v>129</v>
      </c>
      <c r="E7" s="1">
        <f t="shared" si="0"/>
        <v>133</v>
      </c>
      <c r="F7" s="1">
        <f t="shared" si="1"/>
        <v>3.007518796992481E-2</v>
      </c>
      <c r="G7">
        <v>3.7037E-2</v>
      </c>
      <c r="H7">
        <v>9.1999999999999998E-3</v>
      </c>
      <c r="I7">
        <v>6.9000000000000006E-2</v>
      </c>
      <c r="J7">
        <f t="shared" si="2"/>
        <v>2.7837000000000001E-2</v>
      </c>
      <c r="K7">
        <f t="shared" si="3"/>
        <v>3.1963000000000005E-2</v>
      </c>
    </row>
    <row r="8" spans="1:11" x14ac:dyDescent="0.3">
      <c r="A8" t="s">
        <v>7</v>
      </c>
      <c r="B8" t="s">
        <v>21</v>
      </c>
      <c r="C8">
        <v>11</v>
      </c>
      <c r="D8">
        <v>35</v>
      </c>
      <c r="E8">
        <f t="shared" si="0"/>
        <v>46</v>
      </c>
      <c r="F8">
        <f t="shared" si="1"/>
        <v>0.2391304347826087</v>
      </c>
      <c r="G8">
        <v>0.25</v>
      </c>
      <c r="H8">
        <v>0.13320000000000001</v>
      </c>
      <c r="I8">
        <v>0.3725</v>
      </c>
      <c r="J8">
        <f t="shared" si="2"/>
        <v>0.11679999999999999</v>
      </c>
      <c r="K8">
        <f t="shared" si="3"/>
        <v>0.1225</v>
      </c>
    </row>
    <row r="9" spans="1:11" x14ac:dyDescent="0.3">
      <c r="B9" t="s">
        <v>17</v>
      </c>
      <c r="C9">
        <v>7</v>
      </c>
      <c r="D9">
        <v>37</v>
      </c>
      <c r="E9">
        <f t="shared" si="0"/>
        <v>44</v>
      </c>
      <c r="F9">
        <f t="shared" si="1"/>
        <v>0.15909090909090909</v>
      </c>
      <c r="G9">
        <v>0.17391300000000001</v>
      </c>
      <c r="H9">
        <v>7.2300000000000003E-2</v>
      </c>
      <c r="I9">
        <v>0.28360000000000002</v>
      </c>
      <c r="J9">
        <f t="shared" si="2"/>
        <v>0.10161300000000001</v>
      </c>
      <c r="K9">
        <f t="shared" si="3"/>
        <v>0.10968700000000001</v>
      </c>
    </row>
    <row r="11" spans="1:11" x14ac:dyDescent="0.3">
      <c r="B11" s="1" t="s">
        <v>23</v>
      </c>
      <c r="C11" s="1">
        <f>SUM(C8:C10)</f>
        <v>18</v>
      </c>
      <c r="D11" s="1">
        <f>SUM(D8:D10)</f>
        <v>72</v>
      </c>
      <c r="E11" s="1">
        <f>C11+D11</f>
        <v>90</v>
      </c>
      <c r="F11" s="1">
        <f>C11/E11</f>
        <v>0.2</v>
      </c>
      <c r="G11">
        <v>0.20652200000000001</v>
      </c>
      <c r="H11">
        <v>0.1268</v>
      </c>
      <c r="I11">
        <v>0.2898</v>
      </c>
      <c r="J11">
        <f t="shared" si="2"/>
        <v>7.9722000000000015E-2</v>
      </c>
      <c r="K11">
        <f t="shared" si="3"/>
        <v>8.3277999999999991E-2</v>
      </c>
    </row>
    <row r="12" spans="1:11" x14ac:dyDescent="0.3">
      <c r="A12" t="s">
        <v>8</v>
      </c>
      <c r="B12" t="s">
        <v>20</v>
      </c>
      <c r="C12">
        <v>3</v>
      </c>
      <c r="D12">
        <v>42</v>
      </c>
      <c r="E12">
        <f>C12+D12</f>
        <v>45</v>
      </c>
      <c r="F12">
        <f>C12/E12</f>
        <v>6.6666666666666666E-2</v>
      </c>
      <c r="G12">
        <v>8.5106399999999999E-2</v>
      </c>
      <c r="H12">
        <v>1.6799999999999999E-2</v>
      </c>
      <c r="I12">
        <v>0.16450000000000001</v>
      </c>
      <c r="J12">
        <f t="shared" si="2"/>
        <v>6.8306400000000003E-2</v>
      </c>
      <c r="K12">
        <f t="shared" si="3"/>
        <v>7.9393600000000009E-2</v>
      </c>
    </row>
    <row r="13" spans="1:11" x14ac:dyDescent="0.3">
      <c r="B13" t="s">
        <v>19</v>
      </c>
      <c r="C13">
        <v>3</v>
      </c>
      <c r="D13">
        <v>40</v>
      </c>
      <c r="E13">
        <f>C13+D13</f>
        <v>43</v>
      </c>
      <c r="F13">
        <f>C13/E13</f>
        <v>6.9767441860465115E-2</v>
      </c>
      <c r="G13">
        <v>8.8888900000000007E-2</v>
      </c>
      <c r="H13">
        <v>1.7600000000000001E-2</v>
      </c>
      <c r="I13">
        <v>0.1716</v>
      </c>
      <c r="J13">
        <f t="shared" si="2"/>
        <v>7.1288900000000002E-2</v>
      </c>
      <c r="K13">
        <f t="shared" si="3"/>
        <v>8.2711099999999996E-2</v>
      </c>
    </row>
    <row r="14" spans="1:11" x14ac:dyDescent="0.3">
      <c r="B14" t="s">
        <v>13</v>
      </c>
      <c r="C14">
        <v>7</v>
      </c>
      <c r="D14">
        <v>40</v>
      </c>
      <c r="E14">
        <f>C14+D14</f>
        <v>47</v>
      </c>
      <c r="F14">
        <f>C14/E14</f>
        <v>0.14893617021276595</v>
      </c>
      <c r="G14">
        <v>0.16326499999999999</v>
      </c>
      <c r="H14">
        <v>6.7400000000000002E-2</v>
      </c>
      <c r="I14">
        <v>0.26700000000000002</v>
      </c>
      <c r="J14">
        <f t="shared" si="2"/>
        <v>9.5864999999999992E-2</v>
      </c>
      <c r="K14">
        <f t="shared" si="3"/>
        <v>0.10373500000000002</v>
      </c>
    </row>
    <row r="15" spans="1:11" x14ac:dyDescent="0.3">
      <c r="B15" s="1" t="s">
        <v>18</v>
      </c>
      <c r="C15" s="1">
        <f>SUM(C12:C14)</f>
        <v>13</v>
      </c>
      <c r="D15" s="1">
        <f>SUM(D12:D14)</f>
        <v>122</v>
      </c>
      <c r="E15" s="1">
        <f>C15+D15</f>
        <v>135</v>
      </c>
      <c r="F15" s="1">
        <f>C15/E15</f>
        <v>9.6296296296296297E-2</v>
      </c>
      <c r="G15">
        <v>0.10219</v>
      </c>
      <c r="H15">
        <v>5.4199999999999998E-2</v>
      </c>
      <c r="I15">
        <v>0.1535</v>
      </c>
      <c r="J15">
        <f t="shared" si="2"/>
        <v>4.7990000000000005E-2</v>
      </c>
      <c r="K15">
        <f t="shared" si="3"/>
        <v>5.1309999999999995E-2</v>
      </c>
    </row>
    <row r="17" spans="1:11" x14ac:dyDescent="0.3">
      <c r="A17" t="s">
        <v>4</v>
      </c>
    </row>
    <row r="18" spans="1:11" x14ac:dyDescent="0.3">
      <c r="A18" t="s">
        <v>5</v>
      </c>
      <c r="B18" t="s">
        <v>3</v>
      </c>
    </row>
    <row r="19" spans="1:11" x14ac:dyDescent="0.3">
      <c r="C19" t="s">
        <v>1</v>
      </c>
      <c r="D19" t="s">
        <v>2</v>
      </c>
      <c r="E19" t="s">
        <v>34</v>
      </c>
      <c r="F19" t="s">
        <v>28</v>
      </c>
      <c r="G19" t="s">
        <v>29</v>
      </c>
      <c r="H19" t="s">
        <v>30</v>
      </c>
      <c r="I19" t="s">
        <v>31</v>
      </c>
      <c r="J19" t="s">
        <v>32</v>
      </c>
      <c r="K19" t="s">
        <v>33</v>
      </c>
    </row>
    <row r="20" spans="1:11" x14ac:dyDescent="0.3">
      <c r="A20" t="s">
        <v>6</v>
      </c>
      <c r="B20" t="s">
        <v>10</v>
      </c>
      <c r="C20">
        <v>19</v>
      </c>
      <c r="D20">
        <v>20</v>
      </c>
      <c r="E20">
        <f>C20+D20</f>
        <v>39</v>
      </c>
      <c r="F20">
        <f>C20/E20</f>
        <v>0.48717948717948717</v>
      </c>
      <c r="G20">
        <v>0.48780499999999999</v>
      </c>
      <c r="H20">
        <v>0.33750000000000002</v>
      </c>
      <c r="I20">
        <v>0.63829999999999998</v>
      </c>
      <c r="J20">
        <f t="shared" si="2"/>
        <v>0.15030499999999997</v>
      </c>
      <c r="K20">
        <f t="shared" si="3"/>
        <v>0.15049499999999999</v>
      </c>
    </row>
    <row r="21" spans="1:11" x14ac:dyDescent="0.3">
      <c r="B21" t="s">
        <v>11</v>
      </c>
      <c r="C21">
        <v>26</v>
      </c>
      <c r="D21">
        <v>22</v>
      </c>
      <c r="E21">
        <f>C21+D21</f>
        <v>48</v>
      </c>
      <c r="F21">
        <f>C21/E21</f>
        <v>0.54166666666666663</v>
      </c>
      <c r="G21">
        <v>0.54</v>
      </c>
      <c r="H21">
        <v>0.40329999999999999</v>
      </c>
      <c r="I21">
        <v>0.67569999999999997</v>
      </c>
      <c r="J21">
        <f t="shared" si="2"/>
        <v>0.13670000000000004</v>
      </c>
      <c r="K21">
        <f t="shared" si="3"/>
        <v>0.13569999999999993</v>
      </c>
    </row>
    <row r="23" spans="1:11" x14ac:dyDescent="0.3">
      <c r="B23" s="1" t="s">
        <v>12</v>
      </c>
      <c r="C23" s="1">
        <f>SUM(C20:C22)</f>
        <v>45</v>
      </c>
      <c r="D23" s="1">
        <f>SUM(D20:D22)</f>
        <v>42</v>
      </c>
      <c r="E23" s="1">
        <f t="shared" ref="E23:E31" si="4">C23+D23</f>
        <v>87</v>
      </c>
      <c r="F23" s="1">
        <f t="shared" ref="F23:F31" si="5">C23/E23</f>
        <v>0.51724137931034486</v>
      </c>
      <c r="G23">
        <v>0.51685400000000004</v>
      </c>
      <c r="H23">
        <v>0.41370000000000001</v>
      </c>
      <c r="I23">
        <v>0.61970000000000003</v>
      </c>
      <c r="J23">
        <f t="shared" si="2"/>
        <v>0.10315400000000002</v>
      </c>
      <c r="K23">
        <f t="shared" si="3"/>
        <v>0.10284599999999999</v>
      </c>
    </row>
    <row r="24" spans="1:11" x14ac:dyDescent="0.3">
      <c r="A24" t="s">
        <v>7</v>
      </c>
      <c r="B24" t="s">
        <v>13</v>
      </c>
      <c r="C24">
        <v>38</v>
      </c>
      <c r="D24">
        <v>9</v>
      </c>
      <c r="E24">
        <f t="shared" si="4"/>
        <v>47</v>
      </c>
      <c r="F24">
        <f t="shared" si="5"/>
        <v>0.80851063829787229</v>
      </c>
      <c r="G24">
        <v>0.79591800000000001</v>
      </c>
      <c r="H24">
        <v>0.68279999999999996</v>
      </c>
      <c r="I24">
        <v>0.90210000000000001</v>
      </c>
      <c r="J24">
        <f t="shared" si="2"/>
        <v>0.11311800000000005</v>
      </c>
      <c r="K24">
        <f t="shared" si="3"/>
        <v>0.106182</v>
      </c>
    </row>
    <row r="25" spans="1:11" x14ac:dyDescent="0.3">
      <c r="B25" t="s">
        <v>14</v>
      </c>
      <c r="C25">
        <v>28</v>
      </c>
      <c r="D25">
        <v>14</v>
      </c>
      <c r="E25">
        <f t="shared" si="4"/>
        <v>42</v>
      </c>
      <c r="F25">
        <f t="shared" si="5"/>
        <v>0.66666666666666663</v>
      </c>
      <c r="G25">
        <v>0.65909099999999998</v>
      </c>
      <c r="H25">
        <v>0.51959999999999995</v>
      </c>
      <c r="I25">
        <v>0.7944</v>
      </c>
      <c r="J25">
        <f t="shared" si="2"/>
        <v>0.13949100000000003</v>
      </c>
      <c r="K25">
        <f t="shared" si="3"/>
        <v>0.13530900000000001</v>
      </c>
    </row>
    <row r="26" spans="1:11" x14ac:dyDescent="0.3">
      <c r="B26" t="s">
        <v>15</v>
      </c>
      <c r="C26">
        <v>37</v>
      </c>
      <c r="D26">
        <v>0</v>
      </c>
      <c r="E26">
        <f t="shared" si="4"/>
        <v>37</v>
      </c>
      <c r="F26">
        <f t="shared" si="5"/>
        <v>1</v>
      </c>
      <c r="G26">
        <v>0.97626000000000002</v>
      </c>
      <c r="H26">
        <v>0.92510000000000003</v>
      </c>
      <c r="I26">
        <v>1</v>
      </c>
      <c r="J26">
        <f t="shared" si="2"/>
        <v>5.1159999999999983E-2</v>
      </c>
      <c r="K26">
        <f t="shared" si="3"/>
        <v>2.3739999999999983E-2</v>
      </c>
    </row>
    <row r="27" spans="1:11" x14ac:dyDescent="0.3">
      <c r="B27" s="1" t="s">
        <v>16</v>
      </c>
      <c r="C27" s="1">
        <f>SUM(C24:C26)</f>
        <v>103</v>
      </c>
      <c r="D27" s="1">
        <f>SUM(D24:D26)</f>
        <v>23</v>
      </c>
      <c r="E27" s="1">
        <f t="shared" si="4"/>
        <v>126</v>
      </c>
      <c r="F27" s="1">
        <f t="shared" si="5"/>
        <v>0.81746031746031744</v>
      </c>
      <c r="G27">
        <v>0.8125</v>
      </c>
      <c r="H27">
        <v>0.74429999999999996</v>
      </c>
      <c r="I27">
        <v>0.87790000000000001</v>
      </c>
      <c r="J27">
        <f t="shared" si="2"/>
        <v>6.8200000000000038E-2</v>
      </c>
      <c r="K27">
        <f t="shared" si="3"/>
        <v>6.5400000000000014E-2</v>
      </c>
    </row>
    <row r="28" spans="1:11" x14ac:dyDescent="0.3">
      <c r="A28" t="s">
        <v>8</v>
      </c>
      <c r="B28" t="s">
        <v>17</v>
      </c>
      <c r="C28">
        <v>36</v>
      </c>
      <c r="D28">
        <v>8</v>
      </c>
      <c r="E28">
        <f t="shared" si="4"/>
        <v>44</v>
      </c>
      <c r="F28">
        <f t="shared" si="5"/>
        <v>0.81818181818181823</v>
      </c>
      <c r="G28">
        <v>0.80434799999999995</v>
      </c>
      <c r="H28">
        <v>0.6895</v>
      </c>
      <c r="I28">
        <v>0.91159999999999997</v>
      </c>
      <c r="J28">
        <f t="shared" si="2"/>
        <v>0.11484799999999995</v>
      </c>
      <c r="K28">
        <f t="shared" si="3"/>
        <v>0.10725200000000001</v>
      </c>
    </row>
    <row r="29" spans="1:11" x14ac:dyDescent="0.3">
      <c r="B29" t="s">
        <v>13</v>
      </c>
      <c r="C29">
        <v>37</v>
      </c>
      <c r="D29">
        <v>10</v>
      </c>
      <c r="E29">
        <f t="shared" si="4"/>
        <v>47</v>
      </c>
      <c r="F29">
        <f t="shared" si="5"/>
        <v>0.78723404255319152</v>
      </c>
      <c r="G29">
        <v>0.77551000000000003</v>
      </c>
      <c r="H29">
        <v>0.65839999999999999</v>
      </c>
      <c r="I29">
        <v>0.8861</v>
      </c>
      <c r="J29">
        <f t="shared" si="2"/>
        <v>0.11711000000000005</v>
      </c>
      <c r="K29">
        <f t="shared" si="3"/>
        <v>0.11058999999999997</v>
      </c>
    </row>
    <row r="30" spans="1:11" x14ac:dyDescent="0.3">
      <c r="B30" t="s">
        <v>17</v>
      </c>
      <c r="C30">
        <v>40</v>
      </c>
      <c r="D30">
        <v>4</v>
      </c>
      <c r="E30">
        <f t="shared" si="4"/>
        <v>44</v>
      </c>
      <c r="F30">
        <f t="shared" si="5"/>
        <v>0.90909090909090906</v>
      </c>
      <c r="G30">
        <v>0.89130399999999999</v>
      </c>
      <c r="H30">
        <v>0.8014</v>
      </c>
      <c r="I30">
        <v>0.9708</v>
      </c>
      <c r="J30">
        <f t="shared" si="2"/>
        <v>8.9903999999999984E-2</v>
      </c>
      <c r="K30">
        <f t="shared" si="3"/>
        <v>7.9496000000000011E-2</v>
      </c>
    </row>
    <row r="31" spans="1:11" x14ac:dyDescent="0.3">
      <c r="B31" s="1" t="s">
        <v>18</v>
      </c>
      <c r="C31" s="1">
        <f>SUM(C28:C30)</f>
        <v>113</v>
      </c>
      <c r="D31" s="1">
        <f>SUM(D28:D30)</f>
        <v>22</v>
      </c>
      <c r="E31" s="1">
        <f t="shared" si="4"/>
        <v>135</v>
      </c>
      <c r="F31" s="1">
        <f t="shared" si="5"/>
        <v>0.83703703703703702</v>
      </c>
      <c r="G31">
        <v>0.832117</v>
      </c>
      <c r="H31">
        <v>0.76890000000000003</v>
      </c>
      <c r="I31">
        <v>0.89249999999999996</v>
      </c>
      <c r="J31">
        <f t="shared" si="2"/>
        <v>6.3216999999999968E-2</v>
      </c>
      <c r="K31">
        <f t="shared" si="3"/>
        <v>6.0382999999999964E-2</v>
      </c>
    </row>
    <row r="33" spans="1:11" x14ac:dyDescent="0.3">
      <c r="A33" t="s">
        <v>9</v>
      </c>
    </row>
    <row r="34" spans="1:11" x14ac:dyDescent="0.3">
      <c r="A34" t="s">
        <v>5</v>
      </c>
      <c r="B34" t="s">
        <v>3</v>
      </c>
    </row>
    <row r="35" spans="1:11" x14ac:dyDescent="0.3">
      <c r="C35" t="s">
        <v>1</v>
      </c>
      <c r="D35" t="s">
        <v>2</v>
      </c>
      <c r="E35" t="s">
        <v>34</v>
      </c>
      <c r="F35" t="s">
        <v>28</v>
      </c>
      <c r="G35" t="s">
        <v>29</v>
      </c>
      <c r="H35" t="s">
        <v>30</v>
      </c>
      <c r="I35" t="s">
        <v>31</v>
      </c>
      <c r="J35" t="s">
        <v>32</v>
      </c>
      <c r="K35" t="s">
        <v>33</v>
      </c>
    </row>
    <row r="36" spans="1:11" x14ac:dyDescent="0.3">
      <c r="A36" t="s">
        <v>6</v>
      </c>
      <c r="B36" t="s">
        <v>19</v>
      </c>
      <c r="C36">
        <v>29</v>
      </c>
      <c r="D36">
        <v>14</v>
      </c>
      <c r="E36">
        <f t="shared" ref="E36:E39" si="6">C36+D36</f>
        <v>43</v>
      </c>
      <c r="F36">
        <f t="shared" ref="F36:F39" si="7">C36/E36</f>
        <v>0.67441860465116277</v>
      </c>
      <c r="G36">
        <v>0.66666700000000001</v>
      </c>
      <c r="H36">
        <v>0.52949999999999997</v>
      </c>
      <c r="I36">
        <v>0.79969999999999997</v>
      </c>
      <c r="J36">
        <f t="shared" si="2"/>
        <v>0.13716700000000004</v>
      </c>
      <c r="K36">
        <f t="shared" si="3"/>
        <v>0.13303299999999996</v>
      </c>
    </row>
    <row r="37" spans="1:11" x14ac:dyDescent="0.3">
      <c r="B37" t="s">
        <v>17</v>
      </c>
      <c r="C37">
        <v>31</v>
      </c>
      <c r="D37">
        <v>13</v>
      </c>
      <c r="E37">
        <f t="shared" si="6"/>
        <v>44</v>
      </c>
      <c r="F37">
        <f t="shared" si="7"/>
        <v>0.70454545454545459</v>
      </c>
      <c r="G37">
        <v>0.69565200000000005</v>
      </c>
      <c r="H37">
        <v>0.56289999999999996</v>
      </c>
      <c r="I37">
        <v>0.82350000000000001</v>
      </c>
      <c r="J37">
        <f t="shared" si="2"/>
        <v>0.13275200000000009</v>
      </c>
      <c r="K37">
        <f t="shared" si="3"/>
        <v>0.12784799999999996</v>
      </c>
    </row>
    <row r="38" spans="1:11" x14ac:dyDescent="0.3">
      <c r="B38" t="s">
        <v>19</v>
      </c>
      <c r="C38">
        <v>29</v>
      </c>
      <c r="D38">
        <v>14</v>
      </c>
      <c r="E38">
        <f t="shared" si="6"/>
        <v>43</v>
      </c>
      <c r="F38">
        <f t="shared" si="7"/>
        <v>0.67441860465116277</v>
      </c>
      <c r="G38">
        <v>0.66666700000000001</v>
      </c>
      <c r="H38">
        <v>0.52949999999999997</v>
      </c>
      <c r="I38">
        <v>0.79969999999999997</v>
      </c>
      <c r="J38">
        <f t="shared" si="2"/>
        <v>0.13716700000000004</v>
      </c>
      <c r="K38">
        <f t="shared" si="3"/>
        <v>0.13303299999999996</v>
      </c>
    </row>
    <row r="39" spans="1:11" x14ac:dyDescent="0.3">
      <c r="B39" s="1" t="s">
        <v>24</v>
      </c>
      <c r="C39" s="1">
        <f>SUM(C36:C38)</f>
        <v>89</v>
      </c>
      <c r="D39" s="1">
        <f>SUM(D36:D38)</f>
        <v>41</v>
      </c>
      <c r="E39" s="1">
        <f t="shared" si="6"/>
        <v>130</v>
      </c>
      <c r="F39" s="1">
        <f t="shared" si="7"/>
        <v>0.68461538461538463</v>
      </c>
      <c r="G39">
        <v>0.68181800000000004</v>
      </c>
      <c r="H39">
        <v>0.60209999999999997</v>
      </c>
      <c r="I39">
        <v>0.75990000000000002</v>
      </c>
      <c r="J39">
        <f t="shared" si="2"/>
        <v>7.9718000000000067E-2</v>
      </c>
      <c r="K39">
        <f t="shared" si="3"/>
        <v>7.8081999999999985E-2</v>
      </c>
    </row>
    <row r="40" spans="1:11" x14ac:dyDescent="0.3">
      <c r="A40" t="s">
        <v>7</v>
      </c>
      <c r="B40" t="s">
        <v>20</v>
      </c>
      <c r="C40">
        <v>36</v>
      </c>
      <c r="D40">
        <v>9</v>
      </c>
      <c r="E40">
        <f t="shared" ref="E40:E47" si="8">C40+D40</f>
        <v>45</v>
      </c>
      <c r="F40">
        <f t="shared" ref="F40:F47" si="9">C40/E40</f>
        <v>0.8</v>
      </c>
      <c r="G40">
        <v>0.78723399999999999</v>
      </c>
      <c r="H40">
        <v>0.67</v>
      </c>
      <c r="I40">
        <v>0.89739999999999998</v>
      </c>
      <c r="J40">
        <f t="shared" ref="J40:J47" si="10">G40-H40</f>
        <v>0.11723399999999995</v>
      </c>
      <c r="K40">
        <f t="shared" ref="K40:K47" si="11">I40-G40</f>
        <v>0.11016599999999999</v>
      </c>
    </row>
    <row r="41" spans="1:11" x14ac:dyDescent="0.3">
      <c r="B41" t="s">
        <v>17</v>
      </c>
      <c r="C41">
        <v>41</v>
      </c>
      <c r="D41">
        <v>3</v>
      </c>
      <c r="E41">
        <f t="shared" si="8"/>
        <v>44</v>
      </c>
      <c r="F41">
        <f t="shared" si="9"/>
        <v>0.93181818181818177</v>
      </c>
      <c r="G41">
        <v>0.91304300000000005</v>
      </c>
      <c r="H41">
        <v>0.83189999999999997</v>
      </c>
      <c r="I41">
        <v>0.98270000000000002</v>
      </c>
      <c r="J41">
        <f t="shared" si="10"/>
        <v>8.1143000000000076E-2</v>
      </c>
      <c r="K41">
        <f t="shared" si="11"/>
        <v>6.9656999999999969E-2</v>
      </c>
    </row>
    <row r="42" spans="1:11" x14ac:dyDescent="0.3">
      <c r="B42" t="s">
        <v>20</v>
      </c>
      <c r="C42">
        <v>43</v>
      </c>
      <c r="D42">
        <v>2</v>
      </c>
      <c r="E42">
        <f t="shared" si="8"/>
        <v>45</v>
      </c>
      <c r="F42">
        <f t="shared" si="9"/>
        <v>0.9555555555555556</v>
      </c>
      <c r="G42">
        <v>0.93616999999999995</v>
      </c>
      <c r="H42">
        <v>0.86680000000000001</v>
      </c>
      <c r="I42">
        <v>0.99270000000000003</v>
      </c>
      <c r="J42">
        <f t="shared" si="10"/>
        <v>6.9369999999999932E-2</v>
      </c>
      <c r="K42">
        <f t="shared" si="11"/>
        <v>5.653000000000008E-2</v>
      </c>
    </row>
    <row r="43" spans="1:11" x14ac:dyDescent="0.3">
      <c r="B43" s="1" t="s">
        <v>25</v>
      </c>
      <c r="C43" s="1">
        <f>SUM(C40:C42)</f>
        <v>120</v>
      </c>
      <c r="D43" s="1">
        <f>SUM(D40:D42)</f>
        <v>14</v>
      </c>
      <c r="E43" s="1">
        <f t="shared" si="8"/>
        <v>134</v>
      </c>
      <c r="F43" s="1">
        <f t="shared" si="9"/>
        <v>0.89552238805970152</v>
      </c>
      <c r="G43">
        <v>0.889706</v>
      </c>
      <c r="H43">
        <v>0.83640000000000003</v>
      </c>
      <c r="I43">
        <v>0.93959999999999999</v>
      </c>
      <c r="J43">
        <f t="shared" si="10"/>
        <v>5.3305999999999965E-2</v>
      </c>
      <c r="K43">
        <f t="shared" si="11"/>
        <v>4.9893999999999994E-2</v>
      </c>
    </row>
    <row r="44" spans="1:11" x14ac:dyDescent="0.3">
      <c r="A44" t="s">
        <v>8</v>
      </c>
      <c r="B44" t="s">
        <v>17</v>
      </c>
      <c r="C44">
        <v>39</v>
      </c>
      <c r="D44">
        <v>5</v>
      </c>
      <c r="E44">
        <f t="shared" si="8"/>
        <v>44</v>
      </c>
      <c r="F44">
        <f t="shared" si="9"/>
        <v>0.88636363636363635</v>
      </c>
      <c r="G44">
        <v>0.86956500000000003</v>
      </c>
      <c r="H44">
        <v>0.7722</v>
      </c>
      <c r="I44">
        <v>0.95740000000000003</v>
      </c>
      <c r="J44">
        <f t="shared" si="10"/>
        <v>9.7365000000000035E-2</v>
      </c>
      <c r="K44">
        <f t="shared" si="11"/>
        <v>8.7834999999999996E-2</v>
      </c>
    </row>
    <row r="45" spans="1:11" x14ac:dyDescent="0.3">
      <c r="B45" t="s">
        <v>19</v>
      </c>
      <c r="C45">
        <v>40</v>
      </c>
      <c r="D45">
        <v>3</v>
      </c>
      <c r="E45">
        <f t="shared" si="8"/>
        <v>43</v>
      </c>
      <c r="F45">
        <f t="shared" si="9"/>
        <v>0.93023255813953487</v>
      </c>
      <c r="G45">
        <v>0.911111</v>
      </c>
      <c r="H45">
        <v>0.82830000000000004</v>
      </c>
      <c r="I45">
        <v>0.98229999999999995</v>
      </c>
      <c r="J45">
        <f t="shared" si="10"/>
        <v>8.2810999999999968E-2</v>
      </c>
      <c r="K45">
        <f t="shared" si="11"/>
        <v>7.1188999999999947E-2</v>
      </c>
    </row>
    <row r="46" spans="1:11" x14ac:dyDescent="0.3">
      <c r="B46" t="s">
        <v>20</v>
      </c>
      <c r="C46">
        <v>42</v>
      </c>
      <c r="D46">
        <v>3</v>
      </c>
      <c r="E46">
        <f t="shared" si="8"/>
        <v>45</v>
      </c>
      <c r="F46">
        <f t="shared" si="9"/>
        <v>0.93333333333333335</v>
      </c>
      <c r="G46">
        <v>0.91489399999999999</v>
      </c>
      <c r="H46">
        <v>0.83540000000000003</v>
      </c>
      <c r="I46">
        <v>0.98309999999999997</v>
      </c>
      <c r="J46">
        <f t="shared" si="10"/>
        <v>7.9493999999999954E-2</v>
      </c>
      <c r="K46">
        <f t="shared" si="11"/>
        <v>6.8205999999999989E-2</v>
      </c>
    </row>
    <row r="47" spans="1:11" x14ac:dyDescent="0.3">
      <c r="B47" s="1" t="s">
        <v>26</v>
      </c>
      <c r="C47" s="1">
        <f>SUM(C44:C46)</f>
        <v>121</v>
      </c>
      <c r="D47" s="1">
        <f>SUM(D44:D46)</f>
        <v>11</v>
      </c>
      <c r="E47" s="1">
        <f t="shared" si="8"/>
        <v>132</v>
      </c>
      <c r="F47" s="1">
        <f t="shared" si="9"/>
        <v>0.91666666666666663</v>
      </c>
      <c r="G47">
        <v>0.91044800000000004</v>
      </c>
      <c r="H47">
        <v>0.86150000000000004</v>
      </c>
      <c r="I47">
        <v>0.95579999999999998</v>
      </c>
      <c r="J47">
        <f t="shared" si="10"/>
        <v>4.8947999999999992E-2</v>
      </c>
      <c r="K47">
        <f t="shared" si="11"/>
        <v>4.5351999999999948E-2</v>
      </c>
    </row>
    <row r="50" spans="1:7" x14ac:dyDescent="0.3">
      <c r="A50" t="s">
        <v>8</v>
      </c>
    </row>
    <row r="51" spans="1:7" x14ac:dyDescent="0.3">
      <c r="C51" t="s">
        <v>1</v>
      </c>
      <c r="D51" t="s">
        <v>2</v>
      </c>
    </row>
    <row r="52" spans="1:7" x14ac:dyDescent="0.3">
      <c r="A52" t="s">
        <v>4</v>
      </c>
      <c r="B52" t="s">
        <v>17</v>
      </c>
      <c r="C52">
        <v>36</v>
      </c>
      <c r="D52">
        <v>8</v>
      </c>
      <c r="E52">
        <f t="shared" ref="E52:E55" si="12">C52+D52</f>
        <v>44</v>
      </c>
      <c r="F52">
        <f t="shared" ref="F52:F55" si="13">C52/E52</f>
        <v>0.81818181818181823</v>
      </c>
    </row>
    <row r="53" spans="1:7" x14ac:dyDescent="0.3">
      <c r="B53" t="s">
        <v>13</v>
      </c>
      <c r="C53">
        <v>37</v>
      </c>
      <c r="D53">
        <v>10</v>
      </c>
      <c r="E53">
        <f t="shared" si="12"/>
        <v>47</v>
      </c>
      <c r="F53">
        <f t="shared" si="13"/>
        <v>0.78723404255319152</v>
      </c>
    </row>
    <row r="54" spans="1:7" x14ac:dyDescent="0.3">
      <c r="B54" t="s">
        <v>17</v>
      </c>
      <c r="C54">
        <v>40</v>
      </c>
      <c r="D54">
        <v>4</v>
      </c>
      <c r="E54">
        <f t="shared" si="12"/>
        <v>44</v>
      </c>
      <c r="F54">
        <f t="shared" si="13"/>
        <v>0.90909090909090906</v>
      </c>
    </row>
    <row r="55" spans="1:7" x14ac:dyDescent="0.3">
      <c r="B55" s="1" t="s">
        <v>18</v>
      </c>
      <c r="C55" s="1">
        <f>SUM(C52:C54)</f>
        <v>113</v>
      </c>
      <c r="D55" s="1">
        <f>SUM(D52:D54)</f>
        <v>22</v>
      </c>
      <c r="E55" s="1">
        <f t="shared" si="12"/>
        <v>135</v>
      </c>
      <c r="F55" s="1">
        <f t="shared" si="13"/>
        <v>0.83703703703703702</v>
      </c>
    </row>
    <row r="56" spans="1:7" x14ac:dyDescent="0.3">
      <c r="A56" t="s">
        <v>27</v>
      </c>
      <c r="B56" t="s">
        <v>17</v>
      </c>
      <c r="C56">
        <v>39</v>
      </c>
      <c r="D56">
        <v>5</v>
      </c>
      <c r="E56">
        <f t="shared" ref="E56:E59" si="14">C56+D56</f>
        <v>44</v>
      </c>
      <c r="F56">
        <f t="shared" ref="F56:F59" si="15">C56/E56</f>
        <v>0.88636363636363635</v>
      </c>
    </row>
    <row r="57" spans="1:7" x14ac:dyDescent="0.3">
      <c r="B57" t="s">
        <v>19</v>
      </c>
      <c r="C57">
        <v>40</v>
      </c>
      <c r="D57">
        <v>3</v>
      </c>
      <c r="E57">
        <f t="shared" si="14"/>
        <v>43</v>
      </c>
      <c r="F57">
        <f t="shared" si="15"/>
        <v>0.93023255813953487</v>
      </c>
    </row>
    <row r="58" spans="1:7" x14ac:dyDescent="0.3">
      <c r="B58" t="s">
        <v>20</v>
      </c>
      <c r="C58">
        <v>42</v>
      </c>
      <c r="D58">
        <v>3</v>
      </c>
      <c r="E58">
        <f t="shared" si="14"/>
        <v>45</v>
      </c>
      <c r="F58">
        <f t="shared" si="15"/>
        <v>0.93333333333333335</v>
      </c>
    </row>
    <row r="59" spans="1:7" x14ac:dyDescent="0.3">
      <c r="B59" s="1" t="s">
        <v>26</v>
      </c>
      <c r="C59" s="1">
        <f>SUM(C56:C58)</f>
        <v>121</v>
      </c>
      <c r="D59" s="1">
        <f>SUM(D56:D58)</f>
        <v>11</v>
      </c>
      <c r="E59" s="1">
        <f t="shared" si="14"/>
        <v>132</v>
      </c>
      <c r="F59" s="1">
        <f t="shared" si="15"/>
        <v>0.91666666666666663</v>
      </c>
    </row>
    <row r="61" spans="1:7" x14ac:dyDescent="0.3">
      <c r="B61" t="s">
        <v>38</v>
      </c>
    </row>
    <row r="62" spans="1:7" x14ac:dyDescent="0.3">
      <c r="A62" t="s">
        <v>8</v>
      </c>
      <c r="C62" t="s">
        <v>1</v>
      </c>
      <c r="D62" t="s">
        <v>2</v>
      </c>
      <c r="E62" t="s">
        <v>35</v>
      </c>
      <c r="F62" t="s">
        <v>29</v>
      </c>
      <c r="G62" t="s">
        <v>39</v>
      </c>
    </row>
    <row r="63" spans="1:7" x14ac:dyDescent="0.3">
      <c r="A63" t="s">
        <v>4</v>
      </c>
      <c r="B63" s="1" t="s">
        <v>36</v>
      </c>
      <c r="C63">
        <v>113</v>
      </c>
      <c r="D63">
        <v>22</v>
      </c>
      <c r="E63">
        <v>135</v>
      </c>
      <c r="F63">
        <v>0.83703703703703702</v>
      </c>
      <c r="G63">
        <f>3*STDEV(F52:F54)*E63</f>
        <v>25.652481507872078</v>
      </c>
    </row>
    <row r="64" spans="1:7" x14ac:dyDescent="0.3">
      <c r="A64" t="s">
        <v>27</v>
      </c>
      <c r="B64" s="1" t="s">
        <v>37</v>
      </c>
      <c r="C64">
        <v>121</v>
      </c>
      <c r="D64">
        <v>11</v>
      </c>
      <c r="E64">
        <v>132</v>
      </c>
      <c r="F64">
        <v>0.91666666666666663</v>
      </c>
      <c r="G64">
        <f>3*STDEV(F56:F58)*E64</f>
        <v>10.402382511971243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Tygo</dc:creator>
  <cp:lastModifiedBy>Tygo</cp:lastModifiedBy>
  <dcterms:created xsi:type="dcterms:W3CDTF">2022-03-18T09:16:39Z</dcterms:created>
  <dcterms:modified xsi:type="dcterms:W3CDTF">2022-04-06T15:13:41Z</dcterms:modified>
</cp:coreProperties>
</file>