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TheAppleKing\Documents\school\excel\"/>
    </mc:Choice>
  </mc:AlternateContent>
  <xr:revisionPtr revIDLastSave="0" documentId="13_ncr:1_{16B5F3F8-B1B3-47FB-B4B7-5B906FE6A50A}" xr6:coauthVersionLast="47" xr6:coauthVersionMax="47" xr10:uidLastSave="{00000000-0000-0000-0000-000000000000}"/>
  <bookViews>
    <workbookView xWindow="-120" yWindow="-120" windowWidth="29040" windowHeight="15840" xr2:uid="{28881C5B-9B5C-4260-9CF9-F577BDBB1E76}"/>
  </bookViews>
  <sheets>
    <sheet name="Instructions" sheetId="8" r:id="rId1"/>
    <sheet name="Wide Vs Long" sheetId="13" r:id="rId2"/>
    <sheet name="Supply and Demand 1" sheetId="11" r:id="rId3"/>
    <sheet name="Supply and Demand 2"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1" i="11" l="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CX4" i="14"/>
  <c r="CW4" i="14"/>
  <c r="CV4" i="14"/>
  <c r="CU4" i="14"/>
  <c r="CT4" i="14"/>
  <c r="CS4" i="14"/>
  <c r="CR4" i="14"/>
  <c r="CQ4" i="14"/>
  <c r="CP4" i="14"/>
  <c r="CO4" i="14"/>
  <c r="CN4" i="14"/>
  <c r="CM4" i="14"/>
  <c r="CL4" i="14"/>
  <c r="CK4" i="14"/>
  <c r="CJ4" i="14"/>
  <c r="CI4" i="14"/>
  <c r="CH4" i="14"/>
  <c r="CG4" i="14"/>
  <c r="CF4" i="14"/>
  <c r="CE4" i="14"/>
  <c r="CD4" i="14"/>
  <c r="CC4" i="14"/>
  <c r="CB4" i="14"/>
  <c r="CA4" i="14"/>
  <c r="BZ4" i="14"/>
  <c r="BY4" i="14"/>
  <c r="BX4" i="14"/>
  <c r="BW4" i="14"/>
  <c r="BV4" i="14"/>
  <c r="BU4" i="14"/>
  <c r="BT4" i="14"/>
  <c r="BS4" i="14"/>
  <c r="BR4" i="14"/>
  <c r="BQ4" i="14"/>
  <c r="BP4" i="14"/>
  <c r="BO4" i="14"/>
  <c r="BN4" i="14"/>
  <c r="BM4" i="14"/>
  <c r="BL4" i="14"/>
  <c r="BK4" i="14"/>
  <c r="BJ4" i="14"/>
  <c r="BI4" i="14"/>
  <c r="BH4" i="14"/>
  <c r="BG4" i="14"/>
  <c r="BF4" i="14"/>
  <c r="BE4" i="14"/>
  <c r="BD4" i="14"/>
  <c r="BC4" i="14"/>
  <c r="BB4" i="14"/>
  <c r="BA4" i="14"/>
  <c r="AZ4" i="14"/>
  <c r="AY4" i="14"/>
  <c r="AX4" i="14"/>
  <c r="AW4" i="14"/>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D91" i="11"/>
  <c r="E91" i="11" s="1"/>
  <c r="D75" i="11"/>
  <c r="E75" i="11" s="1"/>
  <c r="D59" i="11"/>
  <c r="E59" i="11" s="1"/>
  <c r="D43" i="11"/>
  <c r="E43" i="11" s="1"/>
  <c r="D27" i="11"/>
  <c r="E27" i="11" s="1"/>
  <c r="D11" i="11"/>
  <c r="E11" i="11" s="1"/>
  <c r="CX3" i="14"/>
  <c r="CX2" i="14"/>
  <c r="D4" i="13"/>
  <c r="C4" i="13"/>
  <c r="CW3" i="14"/>
  <c r="CV3" i="14"/>
  <c r="CU3" i="14"/>
  <c r="CT3" i="14"/>
  <c r="CS3" i="14"/>
  <c r="CR3" i="14"/>
  <c r="CQ3" i="14"/>
  <c r="CP3" i="14"/>
  <c r="CO3" i="14"/>
  <c r="CN3" i="14"/>
  <c r="CM3" i="14"/>
  <c r="CL3" i="14"/>
  <c r="CK3" i="14"/>
  <c r="CJ3" i="14"/>
  <c r="CI3" i="14"/>
  <c r="CH3" i="14"/>
  <c r="CG3" i="14"/>
  <c r="CF3" i="14"/>
  <c r="CE3" i="14"/>
  <c r="CD3" i="14"/>
  <c r="CC3" i="14"/>
  <c r="CB3" i="14"/>
  <c r="CA3" i="14"/>
  <c r="BZ3" i="14"/>
  <c r="BY3" i="14"/>
  <c r="BX3" i="14"/>
  <c r="BW3" i="14"/>
  <c r="BV3" i="14"/>
  <c r="BU3" i="14"/>
  <c r="BT3" i="14"/>
  <c r="BS3" i="14"/>
  <c r="BR3" i="14"/>
  <c r="BQ3" i="14"/>
  <c r="BP3" i="14"/>
  <c r="BO3" i="14"/>
  <c r="BN3" i="14"/>
  <c r="BM3" i="14"/>
  <c r="BL3" i="14"/>
  <c r="BK3" i="14"/>
  <c r="BJ3" i="14"/>
  <c r="BI3" i="14"/>
  <c r="BH3" i="14"/>
  <c r="BG3" i="14"/>
  <c r="BF3" i="14"/>
  <c r="BE3" i="14"/>
  <c r="BD3" i="14"/>
  <c r="BC3" i="14"/>
  <c r="BB3" i="14"/>
  <c r="BA3" i="14"/>
  <c r="AZ3" i="14"/>
  <c r="AY3" i="14"/>
  <c r="AX3" i="14"/>
  <c r="AW3" i="14"/>
  <c r="AV3" i="14"/>
  <c r="AU3" i="14"/>
  <c r="AT3" i="14"/>
  <c r="AS3" i="14"/>
  <c r="AR3" i="14"/>
  <c r="AQ3" i="14"/>
  <c r="AP3" i="14"/>
  <c r="AO3" i="14"/>
  <c r="AN3" i="14"/>
  <c r="AM3" i="14"/>
  <c r="AL3" i="14"/>
  <c r="AK3"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CW2" i="14"/>
  <c r="CV2" i="14"/>
  <c r="CU2" i="14"/>
  <c r="CT2" i="14"/>
  <c r="CS2" i="14"/>
  <c r="CR2" i="14"/>
  <c r="CQ2" i="14"/>
  <c r="CP2" i="14"/>
  <c r="CO2" i="14"/>
  <c r="CN2" i="14"/>
  <c r="CM2" i="14"/>
  <c r="CL2" i="14"/>
  <c r="CK2" i="14"/>
  <c r="CJ2" i="14"/>
  <c r="CI2" i="14"/>
  <c r="CH2" i="14"/>
  <c r="CG2" i="14"/>
  <c r="CF2" i="14"/>
  <c r="CE2" i="14"/>
  <c r="CD2" i="14"/>
  <c r="CC2" i="14"/>
  <c r="CB2" i="14"/>
  <c r="CA2" i="14"/>
  <c r="BZ2" i="14"/>
  <c r="BY2" i="14"/>
  <c r="BX2" i="14"/>
  <c r="BW2" i="14"/>
  <c r="BV2" i="14"/>
  <c r="BU2" i="14"/>
  <c r="BT2" i="14"/>
  <c r="BS2" i="14"/>
  <c r="BR2" i="14"/>
  <c r="BQ2" i="14"/>
  <c r="BP2" i="14"/>
  <c r="BO2" i="14"/>
  <c r="BN2" i="14"/>
  <c r="BM2" i="14"/>
  <c r="BL2" i="14"/>
  <c r="BK2" i="14"/>
  <c r="BJ2" i="14"/>
  <c r="BI2" i="14"/>
  <c r="BH2" i="14"/>
  <c r="BG2" i="14"/>
  <c r="BF2" i="14"/>
  <c r="BE2" i="14"/>
  <c r="BD2"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C3" i="11"/>
  <c r="D3" i="11" s="1"/>
  <c r="E3" i="11" s="1"/>
  <c r="C4" i="11"/>
  <c r="C5" i="11"/>
  <c r="C6" i="11"/>
  <c r="C7" i="11"/>
  <c r="D7" i="11" s="1"/>
  <c r="E7" i="11" s="1"/>
  <c r="C8" i="11"/>
  <c r="C9" i="11"/>
  <c r="C10" i="11"/>
  <c r="C11" i="11"/>
  <c r="C12" i="11"/>
  <c r="C13" i="11"/>
  <c r="C14" i="11"/>
  <c r="C15" i="11"/>
  <c r="D15" i="11" s="1"/>
  <c r="E15" i="11" s="1"/>
  <c r="C16" i="11"/>
  <c r="C17" i="11"/>
  <c r="C18" i="11"/>
  <c r="C19" i="11"/>
  <c r="D19" i="11" s="1"/>
  <c r="E19" i="11" s="1"/>
  <c r="C20" i="11"/>
  <c r="C21" i="11"/>
  <c r="C22" i="11"/>
  <c r="C23" i="11"/>
  <c r="D23" i="11" s="1"/>
  <c r="E23" i="11" s="1"/>
  <c r="C24" i="11"/>
  <c r="C25" i="11"/>
  <c r="C26" i="11"/>
  <c r="C27" i="11"/>
  <c r="C28" i="11"/>
  <c r="C29" i="11"/>
  <c r="C30" i="11"/>
  <c r="C31" i="11"/>
  <c r="D31" i="11" s="1"/>
  <c r="E31" i="11" s="1"/>
  <c r="C32" i="11"/>
  <c r="C33" i="11"/>
  <c r="C34" i="11"/>
  <c r="C35" i="11"/>
  <c r="D35" i="11" s="1"/>
  <c r="E35" i="11" s="1"/>
  <c r="C36" i="11"/>
  <c r="C37" i="11"/>
  <c r="C38" i="11"/>
  <c r="C39" i="11"/>
  <c r="D39" i="11" s="1"/>
  <c r="E39" i="11" s="1"/>
  <c r="C40" i="11"/>
  <c r="C41" i="11"/>
  <c r="C42" i="11"/>
  <c r="C43" i="11"/>
  <c r="C44" i="11"/>
  <c r="C45" i="11"/>
  <c r="C46" i="11"/>
  <c r="C47" i="11"/>
  <c r="D47" i="11" s="1"/>
  <c r="E47" i="11" s="1"/>
  <c r="C48" i="11"/>
  <c r="C49" i="11"/>
  <c r="C50" i="11"/>
  <c r="C51" i="11"/>
  <c r="D51" i="11" s="1"/>
  <c r="E51" i="11" s="1"/>
  <c r="C52" i="11"/>
  <c r="C53" i="11"/>
  <c r="C54" i="11"/>
  <c r="C55" i="11"/>
  <c r="D55" i="11" s="1"/>
  <c r="E55" i="11" s="1"/>
  <c r="C56" i="11"/>
  <c r="C57" i="11"/>
  <c r="C58" i="11"/>
  <c r="C59" i="11"/>
  <c r="C60" i="11"/>
  <c r="C61" i="11"/>
  <c r="C62" i="11"/>
  <c r="C63" i="11"/>
  <c r="D63" i="11" s="1"/>
  <c r="E63" i="11" s="1"/>
  <c r="C64" i="11"/>
  <c r="C65" i="11"/>
  <c r="C66" i="11"/>
  <c r="C67" i="11"/>
  <c r="D67" i="11" s="1"/>
  <c r="E67" i="11" s="1"/>
  <c r="C68" i="11"/>
  <c r="C69" i="11"/>
  <c r="C70" i="11"/>
  <c r="C71" i="11"/>
  <c r="D71" i="11" s="1"/>
  <c r="E71" i="11" s="1"/>
  <c r="C72" i="11"/>
  <c r="C73" i="11"/>
  <c r="C74" i="11"/>
  <c r="C75" i="11"/>
  <c r="C76" i="11"/>
  <c r="C77" i="11"/>
  <c r="C78" i="11"/>
  <c r="C79" i="11"/>
  <c r="D79" i="11" s="1"/>
  <c r="E79" i="11" s="1"/>
  <c r="C80" i="11"/>
  <c r="C81" i="11"/>
  <c r="C82" i="11"/>
  <c r="C83" i="11"/>
  <c r="D83" i="11" s="1"/>
  <c r="E83" i="11" s="1"/>
  <c r="C84" i="11"/>
  <c r="C85" i="11"/>
  <c r="C86" i="11"/>
  <c r="C87" i="11"/>
  <c r="D87" i="11" s="1"/>
  <c r="E87" i="11" s="1"/>
  <c r="C88" i="11"/>
  <c r="C89" i="11"/>
  <c r="C90" i="11"/>
  <c r="C91" i="11"/>
  <c r="C92" i="11"/>
  <c r="C93" i="11"/>
  <c r="C94" i="11"/>
  <c r="C95" i="11"/>
  <c r="D95" i="11" s="1"/>
  <c r="E95" i="11" s="1"/>
  <c r="C96" i="11"/>
  <c r="C97" i="11"/>
  <c r="C98" i="11"/>
  <c r="C99" i="11"/>
  <c r="D99" i="11" s="1"/>
  <c r="E99" i="11" s="1"/>
  <c r="C100" i="11"/>
  <c r="C101" i="11"/>
  <c r="C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2" i="11"/>
  <c r="D100" i="11" l="1"/>
  <c r="E100" i="11" s="1"/>
  <c r="D92" i="11"/>
  <c r="E92" i="11" s="1"/>
  <c r="D80" i="11"/>
  <c r="E80" i="11" s="1"/>
  <c r="D68" i="11"/>
  <c r="E68" i="11" s="1"/>
  <c r="D56" i="11"/>
  <c r="E56" i="11" s="1"/>
  <c r="D44" i="11"/>
  <c r="E44" i="11" s="1"/>
  <c r="D36" i="11"/>
  <c r="E36" i="11" s="1"/>
  <c r="D24" i="11"/>
  <c r="E24" i="11" s="1"/>
  <c r="D16" i="11"/>
  <c r="E16" i="11" s="1"/>
  <c r="D8" i="11"/>
  <c r="E8" i="11" s="1"/>
  <c r="D96" i="11"/>
  <c r="E96" i="11" s="1"/>
  <c r="D84" i="11"/>
  <c r="E84" i="11" s="1"/>
  <c r="D72" i="11"/>
  <c r="E72" i="11" s="1"/>
  <c r="D60" i="11"/>
  <c r="E60" i="11" s="1"/>
  <c r="D52" i="11"/>
  <c r="E52" i="11" s="1"/>
  <c r="D40" i="11"/>
  <c r="E40" i="11" s="1"/>
  <c r="D32" i="11"/>
  <c r="E32" i="11" s="1"/>
  <c r="D20" i="11"/>
  <c r="E20" i="11" s="1"/>
  <c r="D12" i="11"/>
  <c r="E12" i="11" s="1"/>
  <c r="D4" i="11"/>
  <c r="E4" i="11" s="1"/>
  <c r="C5" i="13"/>
  <c r="D5" i="13"/>
  <c r="D98" i="11"/>
  <c r="E98" i="11" s="1"/>
  <c r="D94" i="11"/>
  <c r="E94" i="11" s="1"/>
  <c r="D90" i="11"/>
  <c r="E90" i="11" s="1"/>
  <c r="D86" i="11"/>
  <c r="E86" i="11" s="1"/>
  <c r="D82" i="11"/>
  <c r="E82" i="11" s="1"/>
  <c r="D78" i="11"/>
  <c r="E78" i="11" s="1"/>
  <c r="D74" i="11"/>
  <c r="E74" i="11" s="1"/>
  <c r="D70" i="11"/>
  <c r="E70" i="11" s="1"/>
  <c r="D66" i="11"/>
  <c r="E66" i="11" s="1"/>
  <c r="D62" i="11"/>
  <c r="E62" i="11" s="1"/>
  <c r="D58" i="11"/>
  <c r="E58" i="11" s="1"/>
  <c r="D54" i="11"/>
  <c r="E54" i="11" s="1"/>
  <c r="D50" i="11"/>
  <c r="E50" i="11" s="1"/>
  <c r="D46" i="11"/>
  <c r="E46" i="11" s="1"/>
  <c r="D42" i="11"/>
  <c r="E42" i="11" s="1"/>
  <c r="D38" i="11"/>
  <c r="E38" i="11" s="1"/>
  <c r="D34" i="11"/>
  <c r="E34" i="11" s="1"/>
  <c r="D30" i="11"/>
  <c r="E30" i="11" s="1"/>
  <c r="D26" i="11"/>
  <c r="E26" i="11" s="1"/>
  <c r="D22" i="11"/>
  <c r="E22" i="11" s="1"/>
  <c r="D18" i="11"/>
  <c r="E18" i="11" s="1"/>
  <c r="D14" i="11"/>
  <c r="E14" i="11" s="1"/>
  <c r="D10" i="11"/>
  <c r="E10" i="11" s="1"/>
  <c r="D6" i="11"/>
  <c r="E6" i="11" s="1"/>
  <c r="D88" i="11"/>
  <c r="E88" i="11" s="1"/>
  <c r="D76" i="11"/>
  <c r="E76" i="11" s="1"/>
  <c r="D64" i="11"/>
  <c r="E64" i="11" s="1"/>
  <c r="D48" i="11"/>
  <c r="E48" i="11" s="1"/>
  <c r="D28" i="11"/>
  <c r="E28" i="11" s="1"/>
  <c r="D97" i="11"/>
  <c r="E97" i="11" s="1"/>
  <c r="D2" i="11"/>
  <c r="E2" i="11" s="1"/>
  <c r="B102" i="11"/>
  <c r="D101" i="11"/>
  <c r="E101" i="11" s="1"/>
  <c r="D93" i="11"/>
  <c r="E93" i="11" s="1"/>
  <c r="D89" i="11"/>
  <c r="E89" i="11" s="1"/>
  <c r="D85" i="11"/>
  <c r="E85" i="11" s="1"/>
  <c r="D81" i="11"/>
  <c r="E81" i="11" s="1"/>
  <c r="D77" i="11"/>
  <c r="E77" i="11" s="1"/>
  <c r="D73" i="11"/>
  <c r="E73" i="11" s="1"/>
  <c r="D69" i="11"/>
  <c r="E69" i="11" s="1"/>
  <c r="D65" i="11"/>
  <c r="E65" i="11" s="1"/>
  <c r="D61" i="11"/>
  <c r="E61" i="11" s="1"/>
  <c r="D57" i="11"/>
  <c r="E57" i="11" s="1"/>
  <c r="D53" i="11"/>
  <c r="E53" i="11" s="1"/>
  <c r="D49" i="11"/>
  <c r="E49" i="11" s="1"/>
  <c r="D45" i="11"/>
  <c r="E45" i="11" s="1"/>
  <c r="D41" i="11"/>
  <c r="E41" i="11" s="1"/>
  <c r="D37" i="11"/>
  <c r="E37" i="11" s="1"/>
  <c r="D33" i="11"/>
  <c r="E33" i="11" s="1"/>
  <c r="D29" i="11"/>
  <c r="E29" i="11" s="1"/>
  <c r="D25" i="11"/>
  <c r="E25" i="11" s="1"/>
  <c r="D21" i="11"/>
  <c r="E21" i="11" s="1"/>
  <c r="D17" i="11"/>
  <c r="E17" i="11" s="1"/>
  <c r="D13" i="11"/>
  <c r="E13" i="11" s="1"/>
  <c r="D9" i="11"/>
  <c r="E9" i="11" s="1"/>
  <c r="D5" i="11"/>
  <c r="E5" i="11" s="1"/>
  <c r="C102" i="11"/>
  <c r="E102" i="11" l="1"/>
</calcChain>
</file>

<file path=xl/sharedStrings.xml><?xml version="1.0" encoding="utf-8"?>
<sst xmlns="http://schemas.openxmlformats.org/spreadsheetml/2006/main" count="56" uniqueCount="49">
  <si>
    <t>Quantity</t>
  </si>
  <si>
    <t>1 point</t>
  </si>
  <si>
    <t>Context for the next questions:</t>
  </si>
  <si>
    <t>How long did it take you to complete this assignment?</t>
  </si>
  <si>
    <t>Context:</t>
  </si>
  <si>
    <t>APEC 1201 : Exercise 3</t>
  </si>
  <si>
    <t>0.5 points</t>
  </si>
  <si>
    <t>0.5 point</t>
  </si>
  <si>
    <t>Price Supply</t>
  </si>
  <si>
    <t>Price Demand</t>
  </si>
  <si>
    <t>Problem 1</t>
  </si>
  <si>
    <t xml:space="preserve">Mathematically, finding where two lines intersect is the same as finding where their difference is zero. This means we must first calculate the difference between the supply price and the demand price at each given quantity. </t>
  </si>
  <si>
    <t>Make a copy of the sheet "Supply and Demand 1" and name it "Supply and Demand 2."</t>
  </si>
  <si>
    <t>Problem 2</t>
  </si>
  <si>
    <t>Problem 3</t>
  </si>
  <si>
    <t>Problem 4</t>
  </si>
  <si>
    <t>Add a new column of data called "Absolute Price Difference" for the absolute value of difference. If a relative cell in "Price Difference" is greater than or equal to 0, return the value in "Price Difference". If not, return the value of "Price Difference" multiplied by -1. This simulates the Excel function ABS, but please use IF for this problem.</t>
  </si>
  <si>
    <t>Problem 5</t>
  </si>
  <si>
    <t>In the last problem, you made a column called "Absolute Price Difference" which we will now abreviate "APD". Make a new column variable labeled "APD Minimum".</t>
  </si>
  <si>
    <t>Problem 6</t>
  </si>
  <si>
    <r>
      <t xml:space="preserve">Hint: you may need to use relative </t>
    </r>
    <r>
      <rPr>
        <u/>
        <sz val="12"/>
        <color theme="1"/>
        <rFont val="Calibri"/>
        <family val="2"/>
        <scheme val="minor"/>
      </rPr>
      <t>and</t>
    </r>
    <r>
      <rPr>
        <sz val="12"/>
        <color theme="1"/>
        <rFont val="Calibri"/>
        <family val="2"/>
        <scheme val="minor"/>
      </rPr>
      <t xml:space="preserve"> absolute references in your logical test.</t>
    </r>
  </si>
  <si>
    <t>Problem 7</t>
  </si>
  <si>
    <t xml:space="preserve">The goal of this problem is to get you to convert this table from one data format to another. In "Supply and Demand 2", use the features of "Cut", and "Paste-Values" to move demand price below supply price. Then use "Copy" and "Paste-Values" to make a copy of demand quantity below the supply quantity. </t>
  </si>
  <si>
    <t>In the sheet "Supply and Demand 1" use relative references to add a column variable called "Price Difference" that equals the value in "Price Demand" minus "Price Supply" for each quantity.</t>
  </si>
  <si>
    <t>To work with this messy data, we will assume that we have found the equilibrium when the price difference is closest to zero even if that difference isn't exactly zero. We can use the MIN function to do this, but we must be careful. If we just take the minimum value of the "Price Difference" column, we will end up with the point where the price demand minus price supply is a big negative number, and we will miss where these curves intersect.  To address this, we will cleverly use the IF function to generate an absolute value of differences.</t>
  </si>
  <si>
    <t>We just used MIN to find the smallest difference in demand price and supply price. We are assuming that this is where the two lines intersect. We identified the value of the price difference minimum, but we don't know at which quantity this happens. Now, let's use IF to make an indicator that tells us where to find the equilibrium so we don't have to find it by inspecting every cell.</t>
  </si>
  <si>
    <t xml:space="preserve">Generate a new column variable called "Equilibrium". Use the function =IF() and relative references to identify which row of data is associated with the minimum value identified in Problem 6. If a value in "Absolute Price Difference" is exactly equal to the value in "APD Minimum", return a string: "Equilibrium", otherwise return an empty string: "". </t>
  </si>
  <si>
    <t>0.5 Points</t>
  </si>
  <si>
    <t>Comparing Wide and Long Table Results</t>
  </si>
  <si>
    <t>Median Supply Price</t>
  </si>
  <si>
    <t>Wide</t>
  </si>
  <si>
    <t>Long</t>
  </si>
  <si>
    <t>Median Demand Price</t>
  </si>
  <si>
    <t>1.0 points</t>
  </si>
  <si>
    <t xml:space="preserve">If your steps for problem 1 were correct, one of these sheets is in wide format, the other is in long format. Which is which? Go to the sheet "Wide Vs Long" and use the function MEDIAN to calculate the median supply price and demand price from both Supply and Demand 1 and Supply and Demand 2. Place your answers in the correct cell to indicate which sheet is wide and which is long format. </t>
  </si>
  <si>
    <t xml:space="preserve">Hint: changing the data layout shouldn't change the distribution of these numbers, it should only change where they are located in the sheet, so your medians for supply should be similar across sheets, as should the medians of demand. </t>
  </si>
  <si>
    <t>When economists study a product market, they often graph the relationship between prices (vertical axis) and quantity (horizontal axis). They often assume that consumers' demand for the good is represented as a downward sloping line, so the cheaper something is, the more they are willing to buy. Likewise, producers' willingness to supply the good is represented by an upward sloping line, so the higher a price they can charge, the more they are willing to make. Where these two lines intersect represents the market equilibrium price and quantity, which is an important number for understanding market behavior. We are going to reshape the data in this exercise so we can find the equilibrium price.</t>
  </si>
  <si>
    <t>For the rest of this assignment, we will focus on the sheet "Supply and Demand 1." We are interested in finding where the Supply and Demand curves intersect. Technically, lines intersect where their difference equals zero. You just made a column of price differences, so you want to see where this difference equals zero.</t>
  </si>
  <si>
    <t xml:space="preserve">But the data in this exercise is messy, it is a sample of data, and the points closest to the equilibrium might not be exactly at the equilibrium, so their difference might be slightly different from zero. </t>
  </si>
  <si>
    <t>Use the function =MIN() to determine where APD is at is minimum. You should only have one row in this "APD Minimum" column, since there is only one minimum value of this set.  MIN operates the same as MEDIAN; review the supplementary files from module 03-01-02 for an example of when we used MIN.</t>
  </si>
  <si>
    <t>Now use the ribbon to delete the columns that no longer have data. Then add a new column called "Market Type" where each cell uses a string to label which rows belong to the "Supply" data series, and which rows belong to the "Demand" data series.</t>
  </si>
  <si>
    <t xml:space="preserve">Hint: If you are getting error messages, think about why I asked you to use Cut and Paste Values specifically, and not Copy Paste. </t>
  </si>
  <si>
    <t xml:space="preserve">Now use relative references to make a  "Price Difference" variable in "Supply and Demand 2." This should also be calculated as the demand price minus the supply price.  </t>
  </si>
  <si>
    <t>Hint: Price difference will repeat itself due to the layout. You don't need to move any cells around, just think about where each relative reference is pointing. You might need to change your formula half way down the column.</t>
  </si>
  <si>
    <t>MEDIAN</t>
  </si>
  <si>
    <t>Price Difference</t>
  </si>
  <si>
    <t>Absolute Price Difference</t>
  </si>
  <si>
    <t>45 minutes</t>
  </si>
  <si>
    <t>Equilibreum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</si>
</sst>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14"/>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0" fillId="2" borderId="0" xfId="0" applyFill="1"/>
    <xf numFmtId="0" fontId="0" fillId="0" borderId="3" xfId="0" applyBorder="1" applyAlignment="1">
      <alignment horizontal="right" wrapText="1"/>
    </xf>
    <xf numFmtId="43" fontId="0" fillId="0" borderId="3" xfId="1" applyFont="1" applyBorder="1" applyAlignment="1">
      <alignment horizontal="right" wrapText="1"/>
    </xf>
    <xf numFmtId="43" fontId="0" fillId="0" borderId="0" xfId="1" applyFont="1"/>
    <xf numFmtId="0" fontId="0" fillId="2" borderId="0" xfId="0" applyFill="1" applyAlignment="1">
      <alignment horizontal="left" vertical="center"/>
    </xf>
    <xf numFmtId="0" fontId="0" fillId="2" borderId="0" xfId="0" applyFill="1" applyAlignment="1">
      <alignment vertical="center"/>
    </xf>
    <xf numFmtId="0" fontId="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0" fillId="0" borderId="0" xfId="0" applyAlignment="1">
      <alignment wrapText="1"/>
    </xf>
    <xf numFmtId="0" fontId="0" fillId="2" borderId="4" xfId="0" applyFill="1" applyBorder="1" applyAlignment="1">
      <alignment wrapText="1"/>
    </xf>
    <xf numFmtId="0" fontId="0" fillId="2" borderId="4" xfId="0" applyFill="1" applyBorder="1" applyAlignment="1">
      <alignment horizontal="right" wrapText="1"/>
    </xf>
    <xf numFmtId="0" fontId="0" fillId="2" borderId="5" xfId="0" applyFill="1" applyBorder="1"/>
    <xf numFmtId="43" fontId="0" fillId="2" borderId="0" xfId="0" applyNumberFormat="1" applyFill="1"/>
    <xf numFmtId="0" fontId="0" fillId="2" borderId="6" xfId="0" applyFill="1" applyBorder="1"/>
    <xf numFmtId="0" fontId="0" fillId="2" borderId="0" xfId="0" applyFill="1" applyAlignment="1">
      <alignment wrapText="1"/>
    </xf>
    <xf numFmtId="0" fontId="3" fillId="2" borderId="0" xfId="0" applyFont="1" applyFill="1" applyAlignment="1">
      <alignment horizontal="center" vertical="center"/>
    </xf>
    <xf numFmtId="0" fontId="4" fillId="2" borderId="0" xfId="0" applyFont="1" applyFill="1" applyAlignment="1">
      <alignment horizontal="left" vertical="center" wrapText="1" indent="2"/>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2" fillId="2" borderId="0" xfId="0" applyFont="1" applyFill="1" applyAlignment="1">
      <alignment horizontal="left" vertical="center" wrapText="1" indent="2"/>
    </xf>
    <xf numFmtId="0" fontId="3" fillId="2" borderId="0" xfId="0" applyFont="1" applyFill="1" applyAlignment="1">
      <alignment horizontal="center" vertical="center" wrapText="1"/>
    </xf>
    <xf numFmtId="0" fontId="4" fillId="2" borderId="0" xfId="0" applyFont="1" applyFill="1" applyAlignment="1">
      <alignment horizontal="left" vertical="center" wrapText="1" indent="5"/>
    </xf>
    <xf numFmtId="0" fontId="4" fillId="2" borderId="0" xfId="0" applyFont="1" applyFill="1" applyAlignment="1">
      <alignment horizontal="left" vertical="center" wrapText="1" indent="4"/>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Alignment="1">
      <alignment horizontal="center" wrapText="1"/>
    </xf>
    <xf numFmtId="43" fontId="0" fillId="3" borderId="0" xfId="1" applyFont="1" applyFill="1"/>
    <xf numFmtId="43" fontId="0" fillId="0" borderId="0" xfId="0" applyNumberFormat="1"/>
    <xf numFmtId="0" fontId="0" fillId="3" borderId="3" xfId="0" applyFill="1" applyBorder="1" applyAlignment="1">
      <alignment horizontal="right" wrapText="1"/>
    </xf>
    <xf numFmtId="43" fontId="0" fillId="3" borderId="0" xfId="0" applyNumberFormat="1" applyFill="1"/>
    <xf numFmtId="43" fontId="0" fillId="0" borderId="0" xfId="1" applyFont="1" applyAlignment="1">
      <alignment horizontal="right" wrapText="1"/>
    </xf>
    <xf numFmtId="0" fontId="0" fillId="3" borderId="0" xfId="0" applyFill="1"/>
    <xf numFmtId="0" fontId="0" fillId="0"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EB22-ED4E-40FF-B818-29B2E3ACD11B}">
  <dimension ref="A1:J123"/>
  <sheetViews>
    <sheetView tabSelected="1" topLeftCell="A91" zoomScaleNormal="100" workbookViewId="0">
      <selection activeCell="A110" sqref="A110:J111"/>
    </sheetView>
  </sheetViews>
  <sheetFormatPr defaultColWidth="8.85546875" defaultRowHeight="18.75" x14ac:dyDescent="0.25"/>
  <cols>
    <col min="1" max="16384" width="8.85546875" style="7"/>
  </cols>
  <sheetData>
    <row r="1" spans="1:10" s="6" customFormat="1" ht="21" x14ac:dyDescent="0.25">
      <c r="A1" s="5"/>
      <c r="B1" s="5"/>
      <c r="C1" s="5"/>
      <c r="D1" s="19" t="s">
        <v>5</v>
      </c>
      <c r="E1" s="19"/>
      <c r="F1" s="19"/>
      <c r="G1" s="19"/>
    </row>
    <row r="2" spans="1:10" x14ac:dyDescent="0.25">
      <c r="E2" s="8"/>
      <c r="F2" s="8"/>
    </row>
    <row r="3" spans="1:10" x14ac:dyDescent="0.25">
      <c r="A3" s="22" t="s">
        <v>2</v>
      </c>
      <c r="B3" s="22"/>
      <c r="C3" s="22"/>
      <c r="D3" s="22"/>
      <c r="E3" s="22"/>
      <c r="F3" s="22"/>
      <c r="G3" s="22"/>
      <c r="H3" s="22"/>
      <c r="I3" s="22"/>
      <c r="J3" s="22"/>
    </row>
    <row r="4" spans="1:10" ht="18" customHeight="1" x14ac:dyDescent="0.25">
      <c r="A4" s="23" t="s">
        <v>36</v>
      </c>
      <c r="B4" s="23"/>
      <c r="C4" s="23"/>
      <c r="D4" s="23"/>
      <c r="E4" s="23"/>
      <c r="F4" s="23"/>
      <c r="G4" s="23"/>
      <c r="H4" s="23"/>
      <c r="I4" s="23"/>
      <c r="J4" s="23"/>
    </row>
    <row r="5" spans="1:10" x14ac:dyDescent="0.25">
      <c r="A5" s="23"/>
      <c r="B5" s="23"/>
      <c r="C5" s="23"/>
      <c r="D5" s="23"/>
      <c r="E5" s="23"/>
      <c r="F5" s="23"/>
      <c r="G5" s="23"/>
      <c r="H5" s="23"/>
      <c r="I5" s="23"/>
      <c r="J5" s="23"/>
    </row>
    <row r="6" spans="1:10" x14ac:dyDescent="0.25">
      <c r="A6" s="23"/>
      <c r="B6" s="23"/>
      <c r="C6" s="23"/>
      <c r="D6" s="23"/>
      <c r="E6" s="23"/>
      <c r="F6" s="23"/>
      <c r="G6" s="23"/>
      <c r="H6" s="23"/>
      <c r="I6" s="23"/>
      <c r="J6" s="23"/>
    </row>
    <row r="7" spans="1:10" x14ac:dyDescent="0.25">
      <c r="A7" s="23"/>
      <c r="B7" s="23"/>
      <c r="C7" s="23"/>
      <c r="D7" s="23"/>
      <c r="E7" s="23"/>
      <c r="F7" s="23"/>
      <c r="G7" s="23"/>
      <c r="H7" s="23"/>
      <c r="I7" s="23"/>
      <c r="J7" s="23"/>
    </row>
    <row r="8" spans="1:10" x14ac:dyDescent="0.25">
      <c r="A8" s="23"/>
      <c r="B8" s="23"/>
      <c r="C8" s="23"/>
      <c r="D8" s="23"/>
      <c r="E8" s="23"/>
      <c r="F8" s="23"/>
      <c r="G8" s="23"/>
      <c r="H8" s="23"/>
      <c r="I8" s="23"/>
      <c r="J8" s="23"/>
    </row>
    <row r="9" spans="1:10" x14ac:dyDescent="0.25">
      <c r="A9" s="23"/>
      <c r="B9" s="23"/>
      <c r="C9" s="23"/>
      <c r="D9" s="23"/>
      <c r="E9" s="23"/>
      <c r="F9" s="23"/>
      <c r="G9" s="23"/>
      <c r="H9" s="23"/>
      <c r="I9" s="23"/>
      <c r="J9" s="23"/>
    </row>
    <row r="10" spans="1:10" x14ac:dyDescent="0.25">
      <c r="A10" s="23"/>
      <c r="B10" s="23"/>
      <c r="C10" s="23"/>
      <c r="D10" s="23"/>
      <c r="E10" s="23"/>
      <c r="F10" s="23"/>
      <c r="G10" s="23"/>
      <c r="H10" s="23"/>
      <c r="I10" s="23"/>
      <c r="J10" s="23"/>
    </row>
    <row r="11" spans="1:10" x14ac:dyDescent="0.25">
      <c r="A11" s="23"/>
      <c r="B11" s="23"/>
      <c r="C11" s="23"/>
      <c r="D11" s="23"/>
      <c r="E11" s="23"/>
      <c r="F11" s="23"/>
      <c r="G11" s="23"/>
      <c r="H11" s="23"/>
      <c r="I11" s="23"/>
      <c r="J11" s="23"/>
    </row>
    <row r="12" spans="1:10" x14ac:dyDescent="0.25">
      <c r="A12" s="23"/>
      <c r="B12" s="23"/>
      <c r="C12" s="23"/>
      <c r="D12" s="23"/>
      <c r="E12" s="23"/>
      <c r="F12" s="23"/>
      <c r="G12" s="23"/>
      <c r="H12" s="23"/>
      <c r="I12" s="23"/>
      <c r="J12" s="23"/>
    </row>
    <row r="13" spans="1:10" x14ac:dyDescent="0.25">
      <c r="A13" s="23"/>
      <c r="B13" s="23"/>
      <c r="C13" s="23"/>
      <c r="D13" s="23"/>
      <c r="E13" s="23"/>
      <c r="F13" s="23"/>
      <c r="G13" s="23"/>
      <c r="H13" s="23"/>
      <c r="I13" s="23"/>
      <c r="J13" s="23"/>
    </row>
    <row r="14" spans="1:10" x14ac:dyDescent="0.25">
      <c r="A14" s="9"/>
      <c r="B14" s="9"/>
      <c r="C14" s="9"/>
      <c r="D14" s="9"/>
      <c r="E14" s="9"/>
      <c r="F14" s="9"/>
      <c r="G14" s="9"/>
      <c r="H14" s="9"/>
      <c r="I14" s="9"/>
      <c r="J14" s="9"/>
    </row>
    <row r="15" spans="1:10" x14ac:dyDescent="0.25">
      <c r="A15" s="9"/>
      <c r="B15" s="9"/>
      <c r="C15" s="9"/>
      <c r="D15" s="9"/>
      <c r="E15" s="9"/>
      <c r="F15" s="9"/>
      <c r="G15" s="9"/>
      <c r="H15" s="9"/>
      <c r="I15" s="9"/>
      <c r="J15" s="9"/>
    </row>
    <row r="16" spans="1:10" ht="21" x14ac:dyDescent="0.25">
      <c r="A16" s="24" t="s">
        <v>10</v>
      </c>
      <c r="B16" s="24"/>
      <c r="C16" s="24"/>
      <c r="D16" s="24"/>
      <c r="E16" s="24"/>
      <c r="F16" s="24"/>
      <c r="G16" s="24"/>
      <c r="H16" s="24"/>
      <c r="I16" s="24"/>
      <c r="J16" s="24"/>
    </row>
    <row r="17" spans="1:10" ht="21" customHeight="1" x14ac:dyDescent="0.25">
      <c r="A17" s="20" t="s">
        <v>11</v>
      </c>
      <c r="B17" s="20"/>
      <c r="C17" s="20"/>
      <c r="D17" s="20"/>
      <c r="E17" s="20"/>
      <c r="F17" s="20"/>
      <c r="G17" s="20"/>
      <c r="H17" s="20"/>
      <c r="I17" s="20"/>
      <c r="J17" s="20"/>
    </row>
    <row r="18" spans="1:10" ht="21" customHeight="1" x14ac:dyDescent="0.25">
      <c r="A18" s="20"/>
      <c r="B18" s="20"/>
      <c r="C18" s="20"/>
      <c r="D18" s="20"/>
      <c r="E18" s="20"/>
      <c r="F18" s="20"/>
      <c r="G18" s="20"/>
      <c r="H18" s="20"/>
      <c r="I18" s="20"/>
      <c r="J18" s="20"/>
    </row>
    <row r="19" spans="1:10" ht="21" customHeight="1" x14ac:dyDescent="0.25">
      <c r="A19" s="20"/>
      <c r="B19" s="20"/>
      <c r="C19" s="20"/>
      <c r="D19" s="20"/>
      <c r="E19" s="20"/>
      <c r="F19" s="20"/>
      <c r="G19" s="20"/>
      <c r="H19" s="20"/>
      <c r="I19" s="20"/>
      <c r="J19" s="20"/>
    </row>
    <row r="20" spans="1:10" ht="21" customHeight="1" x14ac:dyDescent="0.25">
      <c r="A20" s="21" t="s">
        <v>12</v>
      </c>
      <c r="B20" s="21"/>
      <c r="C20" s="21"/>
      <c r="D20" s="21"/>
      <c r="E20" s="21"/>
      <c r="F20" s="21"/>
      <c r="G20" s="21"/>
      <c r="H20" s="21"/>
      <c r="I20" s="21"/>
      <c r="J20" s="21"/>
    </row>
    <row r="21" spans="1:10" ht="21" customHeight="1" x14ac:dyDescent="0.25">
      <c r="A21" s="21"/>
      <c r="B21" s="21"/>
      <c r="C21" s="21"/>
      <c r="D21" s="21"/>
      <c r="E21" s="21"/>
      <c r="F21" s="21"/>
      <c r="G21" s="21"/>
      <c r="H21" s="21"/>
      <c r="I21" s="21"/>
      <c r="J21" s="21"/>
    </row>
    <row r="22" spans="1:10" ht="18" customHeight="1" x14ac:dyDescent="0.25">
      <c r="A22" s="20" t="s">
        <v>22</v>
      </c>
      <c r="B22" s="20"/>
      <c r="C22" s="20"/>
      <c r="D22" s="20"/>
      <c r="E22" s="20"/>
      <c r="F22" s="20"/>
      <c r="G22" s="20"/>
      <c r="H22" s="20"/>
      <c r="I22" s="20"/>
      <c r="J22" s="20"/>
    </row>
    <row r="23" spans="1:10" ht="18" customHeight="1" x14ac:dyDescent="0.25">
      <c r="A23" s="20"/>
      <c r="B23" s="20"/>
      <c r="C23" s="20"/>
      <c r="D23" s="20"/>
      <c r="E23" s="20"/>
      <c r="F23" s="20"/>
      <c r="G23" s="20"/>
      <c r="H23" s="20"/>
      <c r="I23" s="20"/>
      <c r="J23" s="20"/>
    </row>
    <row r="24" spans="1:10" ht="18" customHeight="1" x14ac:dyDescent="0.25">
      <c r="A24" s="20"/>
      <c r="B24" s="20"/>
      <c r="C24" s="20"/>
      <c r="D24" s="20"/>
      <c r="E24" s="20"/>
      <c r="F24" s="20"/>
      <c r="G24" s="20"/>
      <c r="H24" s="20"/>
      <c r="I24" s="20"/>
      <c r="J24" s="20"/>
    </row>
    <row r="25" spans="1:10" x14ac:dyDescent="0.25">
      <c r="A25" s="20"/>
      <c r="B25" s="20"/>
      <c r="C25" s="20"/>
      <c r="D25" s="20"/>
      <c r="E25" s="20"/>
      <c r="F25" s="20"/>
      <c r="G25" s="20"/>
      <c r="H25" s="20"/>
      <c r="I25" s="20"/>
      <c r="J25" s="20"/>
    </row>
    <row r="26" spans="1:10" ht="18" customHeight="1" x14ac:dyDescent="0.25">
      <c r="A26" s="20"/>
      <c r="B26" s="20"/>
      <c r="C26" s="20"/>
      <c r="D26" s="20"/>
      <c r="E26" s="20"/>
      <c r="F26" s="20"/>
      <c r="G26" s="20"/>
      <c r="H26" s="20"/>
      <c r="I26" s="20"/>
      <c r="J26" s="20"/>
    </row>
    <row r="27" spans="1:10" ht="18" customHeight="1" x14ac:dyDescent="0.25">
      <c r="A27" s="26" t="s">
        <v>41</v>
      </c>
      <c r="B27" s="26"/>
      <c r="C27" s="26"/>
      <c r="D27" s="26"/>
      <c r="E27" s="26"/>
      <c r="F27" s="26"/>
      <c r="G27" s="26"/>
      <c r="H27" s="26"/>
      <c r="I27" s="26"/>
      <c r="J27" s="26"/>
    </row>
    <row r="28" spans="1:10" ht="18" customHeight="1" x14ac:dyDescent="0.25">
      <c r="A28" s="26"/>
      <c r="B28" s="26"/>
      <c r="C28" s="26"/>
      <c r="D28" s="26"/>
      <c r="E28" s="26"/>
      <c r="F28" s="26"/>
      <c r="G28" s="26"/>
      <c r="H28" s="26"/>
      <c r="I28" s="26"/>
      <c r="J28" s="26"/>
    </row>
    <row r="29" spans="1:10" ht="18" customHeight="1" x14ac:dyDescent="0.25">
      <c r="A29" s="26"/>
      <c r="B29" s="26"/>
      <c r="C29" s="26"/>
      <c r="D29" s="26"/>
      <c r="E29" s="26"/>
      <c r="F29" s="26"/>
      <c r="G29" s="26"/>
      <c r="H29" s="26"/>
      <c r="I29" s="26"/>
      <c r="J29" s="26"/>
    </row>
    <row r="30" spans="1:10" x14ac:dyDescent="0.25">
      <c r="A30" s="20" t="s">
        <v>40</v>
      </c>
      <c r="B30" s="20"/>
      <c r="C30" s="20"/>
      <c r="D30" s="20"/>
      <c r="E30" s="20"/>
      <c r="F30" s="20"/>
      <c r="G30" s="20"/>
      <c r="H30" s="20"/>
      <c r="I30" s="20"/>
      <c r="J30" s="20"/>
    </row>
    <row r="31" spans="1:10" x14ac:dyDescent="0.25">
      <c r="A31" s="20"/>
      <c r="B31" s="20"/>
      <c r="C31" s="20"/>
      <c r="D31" s="20"/>
      <c r="E31" s="20"/>
      <c r="F31" s="20"/>
      <c r="G31" s="20"/>
      <c r="H31" s="20"/>
      <c r="I31" s="20"/>
      <c r="J31" s="20"/>
    </row>
    <row r="32" spans="1:10" ht="18" customHeight="1" x14ac:dyDescent="0.25">
      <c r="A32" s="20"/>
      <c r="B32" s="20"/>
      <c r="C32" s="20"/>
      <c r="D32" s="20"/>
      <c r="E32" s="20"/>
      <c r="F32" s="20"/>
      <c r="G32" s="20"/>
      <c r="H32" s="20"/>
      <c r="I32" s="20"/>
      <c r="J32" s="20"/>
    </row>
    <row r="33" spans="1:10" x14ac:dyDescent="0.25">
      <c r="A33" s="21" t="s">
        <v>33</v>
      </c>
      <c r="B33" s="21"/>
      <c r="C33" s="9"/>
      <c r="D33" s="9"/>
      <c r="E33" s="9"/>
      <c r="F33" s="9"/>
      <c r="G33" s="9"/>
      <c r="H33" s="9"/>
      <c r="I33" s="9"/>
      <c r="J33" s="9"/>
    </row>
    <row r="34" spans="1:10" x14ac:dyDescent="0.25">
      <c r="A34" s="9"/>
      <c r="B34" s="9"/>
      <c r="C34" s="9"/>
      <c r="D34" s="9"/>
      <c r="E34" s="9"/>
      <c r="F34" s="9"/>
      <c r="G34" s="9"/>
      <c r="H34" s="9"/>
      <c r="I34" s="9"/>
      <c r="J34" s="9"/>
    </row>
    <row r="35" spans="1:10" x14ac:dyDescent="0.25">
      <c r="A35" s="9"/>
      <c r="B35" s="9"/>
      <c r="C35" s="9"/>
      <c r="D35" s="9"/>
      <c r="E35" s="9"/>
      <c r="F35" s="9"/>
      <c r="G35" s="9"/>
      <c r="H35" s="9"/>
      <c r="I35" s="9"/>
      <c r="J35" s="9"/>
    </row>
    <row r="36" spans="1:10" ht="21" x14ac:dyDescent="0.25">
      <c r="A36" s="24" t="s">
        <v>13</v>
      </c>
      <c r="B36" s="24"/>
      <c r="C36" s="24"/>
      <c r="D36" s="24"/>
      <c r="E36" s="24"/>
      <c r="F36" s="24"/>
      <c r="G36" s="24"/>
      <c r="H36" s="24"/>
      <c r="I36" s="24"/>
      <c r="J36" s="24"/>
    </row>
    <row r="37" spans="1:10" ht="18" customHeight="1" x14ac:dyDescent="0.25">
      <c r="A37" s="20" t="s">
        <v>34</v>
      </c>
      <c r="B37" s="20"/>
      <c r="C37" s="20"/>
      <c r="D37" s="20"/>
      <c r="E37" s="20"/>
      <c r="F37" s="20"/>
      <c r="G37" s="20"/>
      <c r="H37" s="20"/>
      <c r="I37" s="20"/>
      <c r="J37" s="20"/>
    </row>
    <row r="38" spans="1:10" ht="18" customHeight="1" x14ac:dyDescent="0.25">
      <c r="A38" s="20"/>
      <c r="B38" s="20"/>
      <c r="C38" s="20"/>
      <c r="D38" s="20"/>
      <c r="E38" s="20"/>
      <c r="F38" s="20"/>
      <c r="G38" s="20"/>
      <c r="H38" s="20"/>
      <c r="I38" s="20"/>
      <c r="J38" s="20"/>
    </row>
    <row r="39" spans="1:10" ht="18" customHeight="1" x14ac:dyDescent="0.25">
      <c r="A39" s="20"/>
      <c r="B39" s="20"/>
      <c r="C39" s="20"/>
      <c r="D39" s="20"/>
      <c r="E39" s="20"/>
      <c r="F39" s="20"/>
      <c r="G39" s="20"/>
      <c r="H39" s="20"/>
      <c r="I39" s="20"/>
      <c r="J39" s="20"/>
    </row>
    <row r="40" spans="1:10" x14ac:dyDescent="0.25">
      <c r="A40" s="20"/>
      <c r="B40" s="20"/>
      <c r="C40" s="20"/>
      <c r="D40" s="20"/>
      <c r="E40" s="20"/>
      <c r="F40" s="20"/>
      <c r="G40" s="20"/>
      <c r="H40" s="20"/>
      <c r="I40" s="20"/>
      <c r="J40" s="20"/>
    </row>
    <row r="41" spans="1:10" x14ac:dyDescent="0.25">
      <c r="A41" s="20"/>
      <c r="B41" s="20"/>
      <c r="C41" s="20"/>
      <c r="D41" s="20"/>
      <c r="E41" s="20"/>
      <c r="F41" s="20"/>
      <c r="G41" s="20"/>
      <c r="H41" s="20"/>
      <c r="I41" s="20"/>
      <c r="J41" s="20"/>
    </row>
    <row r="42" spans="1:10" ht="18" customHeight="1" x14ac:dyDescent="0.25">
      <c r="A42" s="26" t="s">
        <v>35</v>
      </c>
      <c r="B42" s="26"/>
      <c r="C42" s="26"/>
      <c r="D42" s="26"/>
      <c r="E42" s="26"/>
      <c r="F42" s="26"/>
      <c r="G42" s="26"/>
      <c r="H42" s="26"/>
      <c r="I42" s="26"/>
      <c r="J42" s="26"/>
    </row>
    <row r="43" spans="1:10" ht="18" customHeight="1" x14ac:dyDescent="0.25">
      <c r="A43" s="26"/>
      <c r="B43" s="26"/>
      <c r="C43" s="26"/>
      <c r="D43" s="26"/>
      <c r="E43" s="26"/>
      <c r="F43" s="26"/>
      <c r="G43" s="26"/>
      <c r="H43" s="26"/>
      <c r="I43" s="26"/>
      <c r="J43" s="26"/>
    </row>
    <row r="44" spans="1:10" x14ac:dyDescent="0.25">
      <c r="A44" s="26"/>
      <c r="B44" s="26"/>
      <c r="C44" s="26"/>
      <c r="D44" s="26"/>
      <c r="E44" s="26"/>
      <c r="F44" s="26"/>
      <c r="G44" s="26"/>
      <c r="H44" s="26"/>
      <c r="I44" s="26"/>
      <c r="J44" s="26"/>
    </row>
    <row r="45" spans="1:10" x14ac:dyDescent="0.25">
      <c r="A45" s="21" t="s">
        <v>33</v>
      </c>
      <c r="B45" s="21"/>
      <c r="C45" s="9"/>
      <c r="D45" s="9"/>
      <c r="E45" s="9"/>
      <c r="F45" s="9"/>
      <c r="G45" s="9"/>
      <c r="H45" s="9"/>
      <c r="I45" s="9"/>
      <c r="J45" s="9"/>
    </row>
    <row r="46" spans="1:10" x14ac:dyDescent="0.25">
      <c r="E46" s="1"/>
      <c r="F46" s="1"/>
    </row>
    <row r="47" spans="1:10" x14ac:dyDescent="0.25">
      <c r="E47" s="1"/>
      <c r="F47" s="1"/>
    </row>
    <row r="48" spans="1:10" ht="21" x14ac:dyDescent="0.25">
      <c r="A48" s="19" t="s">
        <v>14</v>
      </c>
      <c r="B48" s="19"/>
      <c r="C48" s="19"/>
      <c r="D48" s="19"/>
      <c r="E48" s="19"/>
      <c r="F48" s="19"/>
      <c r="G48" s="19"/>
      <c r="H48" s="19"/>
      <c r="I48" s="19"/>
      <c r="J48" s="19"/>
    </row>
    <row r="49" spans="1:10" ht="18" customHeight="1" x14ac:dyDescent="0.25">
      <c r="A49" s="20" t="s">
        <v>23</v>
      </c>
      <c r="B49" s="20"/>
      <c r="C49" s="20"/>
      <c r="D49" s="20"/>
      <c r="E49" s="20"/>
      <c r="F49" s="20"/>
      <c r="G49" s="20"/>
      <c r="H49" s="20"/>
      <c r="I49" s="20"/>
      <c r="J49" s="20"/>
    </row>
    <row r="50" spans="1:10" x14ac:dyDescent="0.25">
      <c r="A50" s="20"/>
      <c r="B50" s="20"/>
      <c r="C50" s="20"/>
      <c r="D50" s="20"/>
      <c r="E50" s="20"/>
      <c r="F50" s="20"/>
      <c r="G50" s="20"/>
      <c r="H50" s="20"/>
      <c r="I50" s="20"/>
      <c r="J50" s="20"/>
    </row>
    <row r="51" spans="1:10" x14ac:dyDescent="0.25">
      <c r="A51" s="20"/>
      <c r="B51" s="20"/>
      <c r="C51" s="20"/>
      <c r="D51" s="20"/>
      <c r="E51" s="20"/>
      <c r="F51" s="20"/>
      <c r="G51" s="20"/>
      <c r="H51" s="20"/>
      <c r="I51" s="20"/>
      <c r="J51" s="20"/>
    </row>
    <row r="52" spans="1:10" x14ac:dyDescent="0.25">
      <c r="A52" s="21" t="s">
        <v>6</v>
      </c>
      <c r="B52" s="21"/>
      <c r="C52" s="9"/>
      <c r="D52" s="9"/>
      <c r="E52" s="9"/>
      <c r="F52" s="9"/>
      <c r="G52" s="9"/>
      <c r="H52" s="9"/>
      <c r="I52" s="9"/>
      <c r="J52" s="9"/>
    </row>
    <row r="53" spans="1:10" x14ac:dyDescent="0.25">
      <c r="A53" s="9"/>
      <c r="B53" s="9"/>
      <c r="C53" s="9"/>
      <c r="D53" s="9"/>
      <c r="E53" s="9"/>
      <c r="F53" s="9"/>
      <c r="G53" s="9"/>
      <c r="H53" s="9"/>
      <c r="I53" s="9"/>
      <c r="J53" s="9"/>
    </row>
    <row r="54" spans="1:10" x14ac:dyDescent="0.25">
      <c r="A54" s="11"/>
      <c r="B54" s="11"/>
      <c r="C54" s="11"/>
      <c r="D54" s="11"/>
      <c r="E54" s="11"/>
      <c r="F54" s="11"/>
      <c r="G54" s="11"/>
      <c r="H54" s="11"/>
      <c r="I54" s="11"/>
      <c r="J54" s="11"/>
    </row>
    <row r="55" spans="1:10" ht="21" x14ac:dyDescent="0.25">
      <c r="A55" s="19" t="s">
        <v>15</v>
      </c>
      <c r="B55" s="19"/>
      <c r="C55" s="19"/>
      <c r="D55" s="19"/>
      <c r="E55" s="19"/>
      <c r="F55" s="19"/>
      <c r="G55" s="19"/>
      <c r="H55" s="19"/>
      <c r="I55" s="19"/>
      <c r="J55" s="19"/>
    </row>
    <row r="56" spans="1:10" ht="18" customHeight="1" x14ac:dyDescent="0.25">
      <c r="A56" s="20" t="s">
        <v>42</v>
      </c>
      <c r="B56" s="20"/>
      <c r="C56" s="20"/>
      <c r="D56" s="20"/>
      <c r="E56" s="20"/>
      <c r="F56" s="20"/>
      <c r="G56" s="20"/>
      <c r="H56" s="20"/>
      <c r="I56" s="20"/>
      <c r="J56" s="20"/>
    </row>
    <row r="57" spans="1:10" x14ac:dyDescent="0.25">
      <c r="A57" s="20"/>
      <c r="B57" s="20"/>
      <c r="C57" s="20"/>
      <c r="D57" s="20"/>
      <c r="E57" s="20"/>
      <c r="F57" s="20"/>
      <c r="G57" s="20"/>
      <c r="H57" s="20"/>
      <c r="I57" s="20"/>
      <c r="J57" s="20"/>
    </row>
    <row r="58" spans="1:10" ht="18" customHeight="1" x14ac:dyDescent="0.25">
      <c r="A58" s="25" t="s">
        <v>43</v>
      </c>
      <c r="B58" s="25"/>
      <c r="C58" s="25"/>
      <c r="D58" s="25"/>
      <c r="E58" s="25"/>
      <c r="F58" s="25"/>
      <c r="G58" s="25"/>
      <c r="H58" s="25"/>
      <c r="I58" s="25"/>
      <c r="J58" s="25"/>
    </row>
    <row r="59" spans="1:10" ht="18" customHeight="1" x14ac:dyDescent="0.25">
      <c r="A59" s="25"/>
      <c r="B59" s="25"/>
      <c r="C59" s="25"/>
      <c r="D59" s="25"/>
      <c r="E59" s="25"/>
      <c r="F59" s="25"/>
      <c r="G59" s="25"/>
      <c r="H59" s="25"/>
      <c r="I59" s="25"/>
      <c r="J59" s="25"/>
    </row>
    <row r="60" spans="1:10" x14ac:dyDescent="0.25">
      <c r="A60" s="25"/>
      <c r="B60" s="25"/>
      <c r="C60" s="25"/>
      <c r="D60" s="25"/>
      <c r="E60" s="25"/>
      <c r="F60" s="25"/>
      <c r="G60" s="25"/>
      <c r="H60" s="25"/>
      <c r="I60" s="25"/>
      <c r="J60" s="25"/>
    </row>
    <row r="61" spans="1:10" ht="18" customHeight="1" x14ac:dyDescent="0.25">
      <c r="A61" s="21" t="s">
        <v>6</v>
      </c>
      <c r="B61" s="21"/>
      <c r="C61" s="11"/>
      <c r="D61" s="11"/>
      <c r="E61" s="11"/>
      <c r="F61" s="11"/>
      <c r="G61" s="11"/>
      <c r="H61" s="11"/>
      <c r="I61" s="11"/>
      <c r="J61" s="11"/>
    </row>
    <row r="62" spans="1:10" x14ac:dyDescent="0.25">
      <c r="A62" s="11"/>
      <c r="B62" s="11"/>
      <c r="C62" s="11"/>
      <c r="D62" s="11"/>
      <c r="E62" s="11"/>
      <c r="F62" s="11"/>
      <c r="G62" s="11"/>
      <c r="H62" s="11"/>
      <c r="I62" s="11"/>
      <c r="J62" s="11"/>
    </row>
    <row r="63" spans="1:10" x14ac:dyDescent="0.25">
      <c r="A63" s="9"/>
      <c r="B63" s="9"/>
      <c r="C63" s="9"/>
      <c r="D63" s="9"/>
      <c r="E63" s="9"/>
      <c r="F63" s="9"/>
      <c r="G63" s="9"/>
      <c r="H63" s="9"/>
      <c r="I63" s="9"/>
      <c r="J63" s="9"/>
    </row>
    <row r="64" spans="1:10" ht="21" x14ac:dyDescent="0.25">
      <c r="A64" s="24" t="s">
        <v>4</v>
      </c>
      <c r="B64" s="24"/>
      <c r="C64" s="24"/>
      <c r="D64" s="24"/>
      <c r="E64" s="24"/>
      <c r="F64" s="24"/>
      <c r="G64" s="24"/>
      <c r="H64" s="24"/>
      <c r="I64" s="24"/>
      <c r="J64" s="24"/>
    </row>
    <row r="65" spans="1:10" ht="18" customHeight="1" x14ac:dyDescent="0.25">
      <c r="A65" s="20" t="s">
        <v>37</v>
      </c>
      <c r="B65" s="20"/>
      <c r="C65" s="20"/>
      <c r="D65" s="20"/>
      <c r="E65" s="20"/>
      <c r="F65" s="20"/>
      <c r="G65" s="20"/>
      <c r="H65" s="20"/>
      <c r="I65" s="20"/>
      <c r="J65" s="20"/>
    </row>
    <row r="66" spans="1:10" ht="18" customHeight="1" x14ac:dyDescent="0.25">
      <c r="A66" s="20"/>
      <c r="B66" s="20"/>
      <c r="C66" s="20"/>
      <c r="D66" s="20"/>
      <c r="E66" s="20"/>
      <c r="F66" s="20"/>
      <c r="G66" s="20"/>
      <c r="H66" s="20"/>
      <c r="I66" s="20"/>
      <c r="J66" s="20"/>
    </row>
    <row r="67" spans="1:10" x14ac:dyDescent="0.25">
      <c r="A67" s="20"/>
      <c r="B67" s="20"/>
      <c r="C67" s="20"/>
      <c r="D67" s="20"/>
      <c r="E67" s="20"/>
      <c r="F67" s="20"/>
      <c r="G67" s="20"/>
      <c r="H67" s="20"/>
      <c r="I67" s="20"/>
      <c r="J67" s="20"/>
    </row>
    <row r="68" spans="1:10" x14ac:dyDescent="0.25">
      <c r="A68" s="20"/>
      <c r="B68" s="20"/>
      <c r="C68" s="20"/>
      <c r="D68" s="20"/>
      <c r="E68" s="20"/>
      <c r="F68" s="20"/>
      <c r="G68" s="20"/>
      <c r="H68" s="20"/>
      <c r="I68" s="20"/>
      <c r="J68" s="20"/>
    </row>
    <row r="69" spans="1:10" x14ac:dyDescent="0.25">
      <c r="A69" s="20" t="s">
        <v>38</v>
      </c>
      <c r="B69" s="20"/>
      <c r="C69" s="20"/>
      <c r="D69" s="20"/>
      <c r="E69" s="20"/>
      <c r="F69" s="20"/>
      <c r="G69" s="20"/>
      <c r="H69" s="20"/>
      <c r="I69" s="20"/>
      <c r="J69" s="20"/>
    </row>
    <row r="70" spans="1:10" x14ac:dyDescent="0.25">
      <c r="A70" s="20"/>
      <c r="B70" s="20"/>
      <c r="C70" s="20"/>
      <c r="D70" s="20"/>
      <c r="E70" s="20"/>
      <c r="F70" s="20"/>
      <c r="G70" s="20"/>
      <c r="H70" s="20"/>
      <c r="I70" s="20"/>
      <c r="J70" s="20"/>
    </row>
    <row r="71" spans="1:10" x14ac:dyDescent="0.25">
      <c r="A71" s="20"/>
      <c r="B71" s="20"/>
      <c r="C71" s="20"/>
      <c r="D71" s="20"/>
      <c r="E71" s="20"/>
      <c r="F71" s="20"/>
      <c r="G71" s="20"/>
      <c r="H71" s="20"/>
      <c r="I71" s="20"/>
      <c r="J71" s="20"/>
    </row>
    <row r="72" spans="1:10" x14ac:dyDescent="0.25">
      <c r="A72" s="20" t="s">
        <v>24</v>
      </c>
      <c r="B72" s="20"/>
      <c r="C72" s="20"/>
      <c r="D72" s="20"/>
      <c r="E72" s="20"/>
      <c r="F72" s="20"/>
      <c r="G72" s="20"/>
      <c r="H72" s="20"/>
      <c r="I72" s="20"/>
      <c r="J72" s="20"/>
    </row>
    <row r="73" spans="1:10" x14ac:dyDescent="0.25">
      <c r="A73" s="20"/>
      <c r="B73" s="20"/>
      <c r="C73" s="20"/>
      <c r="D73" s="20"/>
      <c r="E73" s="20"/>
      <c r="F73" s="20"/>
      <c r="G73" s="20"/>
      <c r="H73" s="20"/>
      <c r="I73" s="20"/>
      <c r="J73" s="20"/>
    </row>
    <row r="74" spans="1:10" x14ac:dyDescent="0.25">
      <c r="A74" s="20"/>
      <c r="B74" s="20"/>
      <c r="C74" s="20"/>
      <c r="D74" s="20"/>
      <c r="E74" s="20"/>
      <c r="F74" s="20"/>
      <c r="G74" s="20"/>
      <c r="H74" s="20"/>
      <c r="I74" s="20"/>
      <c r="J74" s="20"/>
    </row>
    <row r="75" spans="1:10" x14ac:dyDescent="0.25">
      <c r="A75" s="20"/>
      <c r="B75" s="20"/>
      <c r="C75" s="20"/>
      <c r="D75" s="20"/>
      <c r="E75" s="20"/>
      <c r="F75" s="20"/>
      <c r="G75" s="20"/>
      <c r="H75" s="20"/>
      <c r="I75" s="20"/>
      <c r="J75" s="20"/>
    </row>
    <row r="76" spans="1:10" x14ac:dyDescent="0.25">
      <c r="A76" s="20"/>
      <c r="B76" s="20"/>
      <c r="C76" s="20"/>
      <c r="D76" s="20"/>
      <c r="E76" s="20"/>
      <c r="F76" s="20"/>
      <c r="G76" s="20"/>
      <c r="H76" s="20"/>
      <c r="I76" s="20"/>
      <c r="J76" s="20"/>
    </row>
    <row r="77" spans="1:10" x14ac:dyDescent="0.25">
      <c r="A77" s="20"/>
      <c r="B77" s="20"/>
      <c r="C77" s="20"/>
      <c r="D77" s="20"/>
      <c r="E77" s="20"/>
      <c r="F77" s="20"/>
      <c r="G77" s="20"/>
      <c r="H77" s="20"/>
      <c r="I77" s="20"/>
      <c r="J77" s="20"/>
    </row>
    <row r="78" spans="1:10" x14ac:dyDescent="0.25">
      <c r="A78" s="10"/>
      <c r="B78" s="10"/>
      <c r="C78" s="10"/>
      <c r="D78" s="10"/>
      <c r="E78" s="10"/>
      <c r="F78" s="10"/>
      <c r="G78" s="10"/>
      <c r="H78" s="10"/>
      <c r="I78" s="10"/>
      <c r="J78" s="10"/>
    </row>
    <row r="79" spans="1:10" x14ac:dyDescent="0.25">
      <c r="A79" s="10"/>
      <c r="B79" s="10"/>
      <c r="C79" s="10"/>
      <c r="D79" s="10"/>
      <c r="E79" s="10"/>
      <c r="F79" s="10"/>
      <c r="G79" s="10"/>
      <c r="H79" s="10"/>
      <c r="I79" s="10"/>
      <c r="J79" s="10"/>
    </row>
    <row r="80" spans="1:10" ht="21" customHeight="1" x14ac:dyDescent="0.25">
      <c r="A80" s="24" t="s">
        <v>17</v>
      </c>
      <c r="B80" s="24"/>
      <c r="C80" s="24"/>
      <c r="D80" s="24"/>
      <c r="E80" s="24"/>
      <c r="F80" s="24"/>
      <c r="G80" s="24"/>
      <c r="H80" s="24"/>
      <c r="I80" s="24"/>
      <c r="J80" s="24"/>
    </row>
    <row r="81" spans="1:10" ht="18" customHeight="1" x14ac:dyDescent="0.25">
      <c r="A81" s="20" t="s">
        <v>16</v>
      </c>
      <c r="B81" s="20"/>
      <c r="C81" s="20"/>
      <c r="D81" s="20"/>
      <c r="E81" s="20"/>
      <c r="F81" s="20"/>
      <c r="G81" s="20"/>
      <c r="H81" s="20"/>
      <c r="I81" s="20"/>
      <c r="J81" s="20"/>
    </row>
    <row r="82" spans="1:10" ht="18" customHeight="1" x14ac:dyDescent="0.25">
      <c r="A82" s="20"/>
      <c r="B82" s="20"/>
      <c r="C82" s="20"/>
      <c r="D82" s="20"/>
      <c r="E82" s="20"/>
      <c r="F82" s="20"/>
      <c r="G82" s="20"/>
      <c r="H82" s="20"/>
      <c r="I82" s="20"/>
      <c r="J82" s="20"/>
    </row>
    <row r="83" spans="1:10" x14ac:dyDescent="0.25">
      <c r="A83" s="20"/>
      <c r="B83" s="20"/>
      <c r="C83" s="20"/>
      <c r="D83" s="20"/>
      <c r="E83" s="20"/>
      <c r="F83" s="20"/>
      <c r="G83" s="20"/>
      <c r="H83" s="20"/>
      <c r="I83" s="20"/>
      <c r="J83" s="20"/>
    </row>
    <row r="84" spans="1:10" x14ac:dyDescent="0.25">
      <c r="A84" s="20"/>
      <c r="B84" s="20"/>
      <c r="C84" s="20"/>
      <c r="D84" s="20"/>
      <c r="E84" s="20"/>
      <c r="F84" s="20"/>
      <c r="G84" s="20"/>
      <c r="H84" s="20"/>
      <c r="I84" s="20"/>
      <c r="J84" s="20"/>
    </row>
    <row r="85" spans="1:10" x14ac:dyDescent="0.25">
      <c r="A85" s="21" t="s">
        <v>27</v>
      </c>
      <c r="B85" s="21"/>
      <c r="C85" s="9"/>
      <c r="D85" s="9"/>
      <c r="E85" s="9"/>
      <c r="F85" s="9"/>
      <c r="G85" s="9"/>
      <c r="H85" s="9"/>
      <c r="I85" s="9"/>
      <c r="J85" s="9"/>
    </row>
    <row r="86" spans="1:10" x14ac:dyDescent="0.25">
      <c r="A86" s="9"/>
      <c r="B86" s="9"/>
      <c r="C86" s="9"/>
      <c r="D86" s="9"/>
      <c r="E86" s="9"/>
      <c r="F86" s="9"/>
      <c r="G86" s="9"/>
      <c r="H86" s="9"/>
      <c r="I86" s="9"/>
      <c r="J86" s="9"/>
    </row>
    <row r="87" spans="1:10" x14ac:dyDescent="0.25">
      <c r="A87" s="9"/>
      <c r="B87" s="9"/>
      <c r="C87" s="9"/>
      <c r="D87" s="9"/>
      <c r="E87" s="9"/>
      <c r="F87" s="9"/>
      <c r="G87" s="9"/>
      <c r="H87" s="9"/>
      <c r="I87" s="9"/>
      <c r="J87" s="9"/>
    </row>
    <row r="88" spans="1:10" ht="21" x14ac:dyDescent="0.25">
      <c r="A88" s="19" t="s">
        <v>19</v>
      </c>
      <c r="B88" s="19"/>
      <c r="C88" s="19"/>
      <c r="D88" s="19"/>
      <c r="E88" s="19"/>
      <c r="F88" s="19"/>
      <c r="G88" s="19"/>
      <c r="H88" s="19"/>
      <c r="I88" s="19"/>
      <c r="J88" s="19"/>
    </row>
    <row r="89" spans="1:10" ht="21" customHeight="1" x14ac:dyDescent="0.25">
      <c r="A89" s="20" t="s">
        <v>18</v>
      </c>
      <c r="B89" s="20"/>
      <c r="C89" s="20"/>
      <c r="D89" s="20"/>
      <c r="E89" s="20"/>
      <c r="F89" s="20"/>
      <c r="G89" s="20"/>
      <c r="H89" s="20"/>
      <c r="I89" s="20"/>
      <c r="J89" s="20"/>
    </row>
    <row r="90" spans="1:10" ht="21" customHeight="1" x14ac:dyDescent="0.25">
      <c r="A90" s="20"/>
      <c r="B90" s="20"/>
      <c r="C90" s="20"/>
      <c r="D90" s="20"/>
      <c r="E90" s="20"/>
      <c r="F90" s="20"/>
      <c r="G90" s="20"/>
      <c r="H90" s="20"/>
      <c r="I90" s="20"/>
      <c r="J90" s="20"/>
    </row>
    <row r="91" spans="1:10" ht="18" customHeight="1" x14ac:dyDescent="0.25">
      <c r="A91" s="20" t="s">
        <v>39</v>
      </c>
      <c r="B91" s="20"/>
      <c r="C91" s="20"/>
      <c r="D91" s="20"/>
      <c r="E91" s="20"/>
      <c r="F91" s="20"/>
      <c r="G91" s="20"/>
      <c r="H91" s="20"/>
      <c r="I91" s="20"/>
      <c r="J91" s="20"/>
    </row>
    <row r="92" spans="1:10" ht="18" customHeight="1" x14ac:dyDescent="0.25">
      <c r="A92" s="20"/>
      <c r="B92" s="20"/>
      <c r="C92" s="20"/>
      <c r="D92" s="20"/>
      <c r="E92" s="20"/>
      <c r="F92" s="20"/>
      <c r="G92" s="20"/>
      <c r="H92" s="20"/>
      <c r="I92" s="20"/>
      <c r="J92" s="20"/>
    </row>
    <row r="93" spans="1:10" x14ac:dyDescent="0.25">
      <c r="A93" s="20"/>
      <c r="B93" s="20"/>
      <c r="C93" s="20"/>
      <c r="D93" s="20"/>
      <c r="E93" s="20"/>
      <c r="F93" s="20"/>
      <c r="G93" s="20"/>
      <c r="H93" s="20"/>
      <c r="I93" s="20"/>
      <c r="J93" s="20"/>
    </row>
    <row r="94" spans="1:10" x14ac:dyDescent="0.25">
      <c r="A94" s="20"/>
      <c r="B94" s="20"/>
      <c r="C94" s="20"/>
      <c r="D94" s="20"/>
      <c r="E94" s="20"/>
      <c r="F94" s="20"/>
      <c r="G94" s="20"/>
      <c r="H94" s="20"/>
      <c r="I94" s="20"/>
      <c r="J94" s="20"/>
    </row>
    <row r="95" spans="1:10" x14ac:dyDescent="0.25">
      <c r="A95" s="20"/>
      <c r="B95" s="20"/>
      <c r="C95" s="20"/>
      <c r="D95" s="20"/>
      <c r="E95" s="20"/>
      <c r="F95" s="20"/>
      <c r="G95" s="20"/>
      <c r="H95" s="20"/>
      <c r="I95" s="20"/>
      <c r="J95" s="20"/>
    </row>
    <row r="96" spans="1:10" x14ac:dyDescent="0.25">
      <c r="A96" s="21" t="s">
        <v>7</v>
      </c>
      <c r="B96" s="21"/>
      <c r="C96" s="9"/>
      <c r="D96" s="9"/>
      <c r="E96" s="9"/>
      <c r="F96" s="9"/>
      <c r="G96" s="9"/>
      <c r="H96" s="9"/>
      <c r="I96" s="9"/>
      <c r="J96" s="9"/>
    </row>
    <row r="97" spans="1:10" x14ac:dyDescent="0.25">
      <c r="A97" s="9"/>
      <c r="B97" s="9"/>
      <c r="C97" s="9"/>
      <c r="D97" s="9"/>
      <c r="E97" s="9"/>
      <c r="F97" s="9"/>
      <c r="G97" s="9"/>
      <c r="H97" s="9"/>
      <c r="I97" s="9"/>
      <c r="J97" s="9"/>
    </row>
    <row r="98" spans="1:10" x14ac:dyDescent="0.25">
      <c r="A98" s="9"/>
      <c r="B98" s="9"/>
      <c r="C98" s="9"/>
      <c r="D98" s="9"/>
      <c r="E98" s="9"/>
      <c r="F98" s="9"/>
      <c r="G98" s="9"/>
      <c r="H98" s="9"/>
      <c r="I98" s="9"/>
      <c r="J98" s="9"/>
    </row>
    <row r="99" spans="1:10" ht="21" x14ac:dyDescent="0.25">
      <c r="A99" s="24" t="s">
        <v>21</v>
      </c>
      <c r="B99" s="24"/>
      <c r="C99" s="24"/>
      <c r="D99" s="24"/>
      <c r="E99" s="24"/>
      <c r="F99" s="24"/>
      <c r="G99" s="24"/>
      <c r="H99" s="24"/>
      <c r="I99" s="24"/>
      <c r="J99" s="24"/>
    </row>
    <row r="100" spans="1:10" ht="18" customHeight="1" x14ac:dyDescent="0.25">
      <c r="A100" s="20" t="s">
        <v>25</v>
      </c>
      <c r="B100" s="20"/>
      <c r="C100" s="20"/>
      <c r="D100" s="20"/>
      <c r="E100" s="20"/>
      <c r="F100" s="20"/>
      <c r="G100" s="20"/>
      <c r="H100" s="20"/>
      <c r="I100" s="20"/>
      <c r="J100" s="20"/>
    </row>
    <row r="101" spans="1:10" x14ac:dyDescent="0.25">
      <c r="A101" s="20"/>
      <c r="B101" s="20"/>
      <c r="C101" s="20"/>
      <c r="D101" s="20"/>
      <c r="E101" s="20"/>
      <c r="F101" s="20"/>
      <c r="G101" s="20"/>
      <c r="H101" s="20"/>
      <c r="I101" s="20"/>
      <c r="J101" s="20"/>
    </row>
    <row r="102" spans="1:10" x14ac:dyDescent="0.25">
      <c r="A102" s="20"/>
      <c r="B102" s="20"/>
      <c r="C102" s="20"/>
      <c r="D102" s="20"/>
      <c r="E102" s="20"/>
      <c r="F102" s="20"/>
      <c r="G102" s="20"/>
      <c r="H102" s="20"/>
      <c r="I102" s="20"/>
      <c r="J102" s="20"/>
    </row>
    <row r="103" spans="1:10" x14ac:dyDescent="0.25">
      <c r="A103" s="20"/>
      <c r="B103" s="20"/>
      <c r="C103" s="20"/>
      <c r="D103" s="20"/>
      <c r="E103" s="20"/>
      <c r="F103" s="20"/>
      <c r="G103" s="20"/>
      <c r="H103" s="20"/>
      <c r="I103" s="20"/>
      <c r="J103" s="20"/>
    </row>
    <row r="104" spans="1:10" x14ac:dyDescent="0.25">
      <c r="A104" s="20"/>
      <c r="B104" s="20"/>
      <c r="C104" s="20"/>
      <c r="D104" s="20"/>
      <c r="E104" s="20"/>
      <c r="F104" s="20"/>
      <c r="G104" s="20"/>
      <c r="H104" s="20"/>
      <c r="I104" s="20"/>
      <c r="J104" s="20"/>
    </row>
    <row r="105" spans="1:10" ht="18" customHeight="1" x14ac:dyDescent="0.25">
      <c r="A105" s="20" t="s">
        <v>26</v>
      </c>
      <c r="B105" s="20"/>
      <c r="C105" s="20"/>
      <c r="D105" s="20"/>
      <c r="E105" s="20"/>
      <c r="F105" s="20"/>
      <c r="G105" s="20"/>
      <c r="H105" s="20"/>
      <c r="I105" s="20"/>
      <c r="J105" s="20"/>
    </row>
    <row r="106" spans="1:10" x14ac:dyDescent="0.25">
      <c r="A106" s="20"/>
      <c r="B106" s="20"/>
      <c r="C106" s="20"/>
      <c r="D106" s="20"/>
      <c r="E106" s="20"/>
      <c r="F106" s="20"/>
      <c r="G106" s="20"/>
      <c r="H106" s="20"/>
      <c r="I106" s="20"/>
      <c r="J106" s="20"/>
    </row>
    <row r="107" spans="1:10" x14ac:dyDescent="0.25">
      <c r="A107" s="20"/>
      <c r="B107" s="20"/>
      <c r="C107" s="20"/>
      <c r="D107" s="20"/>
      <c r="E107" s="20"/>
      <c r="F107" s="20"/>
      <c r="G107" s="20"/>
      <c r="H107" s="20"/>
      <c r="I107" s="20"/>
      <c r="J107" s="20"/>
    </row>
    <row r="108" spans="1:10" x14ac:dyDescent="0.25">
      <c r="A108" s="20"/>
      <c r="B108" s="20"/>
      <c r="C108" s="20"/>
      <c r="D108" s="20"/>
      <c r="E108" s="20"/>
      <c r="F108" s="20"/>
      <c r="G108" s="20"/>
      <c r="H108" s="20"/>
      <c r="I108" s="20"/>
      <c r="J108" s="20"/>
    </row>
    <row r="109" spans="1:10" x14ac:dyDescent="0.25">
      <c r="A109" s="20"/>
      <c r="B109" s="20"/>
      <c r="C109" s="20"/>
      <c r="D109" s="20"/>
      <c r="E109" s="20"/>
      <c r="F109" s="20"/>
      <c r="G109" s="20"/>
      <c r="H109" s="20"/>
      <c r="I109" s="20"/>
      <c r="J109" s="20"/>
    </row>
    <row r="110" spans="1:10" ht="18" customHeight="1" x14ac:dyDescent="0.25">
      <c r="A110" s="20" t="s">
        <v>20</v>
      </c>
      <c r="B110" s="20"/>
      <c r="C110" s="20"/>
      <c r="D110" s="20"/>
      <c r="E110" s="20"/>
      <c r="F110" s="20"/>
      <c r="G110" s="20"/>
      <c r="H110" s="20"/>
      <c r="I110" s="20"/>
      <c r="J110" s="20"/>
    </row>
    <row r="111" spans="1:10" x14ac:dyDescent="0.25">
      <c r="A111" s="20"/>
      <c r="B111" s="20"/>
      <c r="C111" s="20"/>
      <c r="D111" s="20"/>
      <c r="E111" s="20"/>
      <c r="F111" s="20"/>
      <c r="G111" s="20"/>
      <c r="H111" s="20"/>
      <c r="I111" s="20"/>
      <c r="J111" s="20"/>
    </row>
    <row r="112" spans="1:10" x14ac:dyDescent="0.25">
      <c r="A112" s="21" t="s">
        <v>1</v>
      </c>
      <c r="B112" s="21"/>
      <c r="C112" s="9"/>
      <c r="D112" s="9"/>
      <c r="E112" s="9"/>
      <c r="F112" s="9"/>
      <c r="G112" s="9"/>
      <c r="H112" s="9"/>
      <c r="I112" s="9"/>
      <c r="J112" s="9"/>
    </row>
    <row r="113" spans="1:10" x14ac:dyDescent="0.25">
      <c r="A113" s="9"/>
      <c r="B113" s="9"/>
      <c r="C113" s="9"/>
      <c r="D113" s="9"/>
      <c r="E113" s="9"/>
      <c r="F113" s="9"/>
      <c r="G113" s="9"/>
      <c r="H113" s="9"/>
      <c r="I113" s="9"/>
      <c r="J113" s="9"/>
    </row>
    <row r="114" spans="1:10" x14ac:dyDescent="0.25">
      <c r="A114" s="9"/>
      <c r="B114" s="9"/>
      <c r="C114" s="9"/>
      <c r="D114" s="9"/>
      <c r="E114" s="9"/>
      <c r="F114" s="9"/>
      <c r="G114" s="9"/>
      <c r="H114" s="9"/>
      <c r="I114" s="9"/>
      <c r="J114" s="9"/>
    </row>
    <row r="115" spans="1:10" ht="19.5" thickBot="1" x14ac:dyDescent="0.3">
      <c r="A115" s="30" t="s">
        <v>3</v>
      </c>
      <c r="B115" s="30"/>
      <c r="C115" s="30"/>
      <c r="D115" s="30"/>
      <c r="E115" s="30"/>
      <c r="F115" s="30"/>
      <c r="G115" s="30"/>
      <c r="H115" s="30"/>
      <c r="I115" s="30"/>
      <c r="J115" s="30"/>
    </row>
    <row r="116" spans="1:10" ht="18.600000000000001" customHeight="1" thickBot="1" x14ac:dyDescent="0.3">
      <c r="A116" s="8"/>
      <c r="B116" s="8"/>
      <c r="C116" s="8"/>
      <c r="D116" s="27" t="s">
        <v>47</v>
      </c>
      <c r="E116" s="28"/>
      <c r="F116" s="28"/>
      <c r="G116" s="29"/>
      <c r="H116" s="8"/>
      <c r="I116" s="8"/>
      <c r="J116" s="8"/>
    </row>
    <row r="117" spans="1:10" x14ac:dyDescent="0.25">
      <c r="A117" s="30"/>
      <c r="B117" s="30"/>
      <c r="C117" s="8"/>
      <c r="D117" s="8"/>
      <c r="E117" s="8"/>
      <c r="F117" s="8"/>
      <c r="G117" s="8"/>
      <c r="H117" s="8"/>
      <c r="I117" s="8"/>
      <c r="J117" s="8"/>
    </row>
    <row r="118" spans="1:10" x14ac:dyDescent="0.25">
      <c r="A118" s="8"/>
      <c r="B118" s="8"/>
      <c r="C118" s="8"/>
      <c r="D118" s="8"/>
      <c r="E118" s="8"/>
      <c r="F118" s="8"/>
      <c r="G118" s="8"/>
      <c r="H118" s="8"/>
      <c r="I118" s="8"/>
      <c r="J118" s="8"/>
    </row>
    <row r="121" spans="1:10" ht="18" customHeight="1" x14ac:dyDescent="0.25"/>
    <row r="123" spans="1:10" ht="18" customHeight="1" x14ac:dyDescent="0.25"/>
  </sheetData>
  <mergeCells count="40">
    <mergeCell ref="A117:B117"/>
    <mergeCell ref="A69:J71"/>
    <mergeCell ref="A80:J80"/>
    <mergeCell ref="A55:J55"/>
    <mergeCell ref="A56:J57"/>
    <mergeCell ref="A61:B61"/>
    <mergeCell ref="A112:B112"/>
    <mergeCell ref="A88:J88"/>
    <mergeCell ref="A110:J111"/>
    <mergeCell ref="D116:G116"/>
    <mergeCell ref="A115:J115"/>
    <mergeCell ref="A96:B96"/>
    <mergeCell ref="A105:J109"/>
    <mergeCell ref="A22:J26"/>
    <mergeCell ref="A33:B33"/>
    <mergeCell ref="A65:J68"/>
    <mergeCell ref="A72:J77"/>
    <mergeCell ref="A27:J29"/>
    <mergeCell ref="A100:J104"/>
    <mergeCell ref="A64:J64"/>
    <mergeCell ref="A99:J99"/>
    <mergeCell ref="A30:J32"/>
    <mergeCell ref="A36:J36"/>
    <mergeCell ref="A48:J48"/>
    <mergeCell ref="A42:J44"/>
    <mergeCell ref="D1:G1"/>
    <mergeCell ref="A91:J95"/>
    <mergeCell ref="A49:J51"/>
    <mergeCell ref="A81:J84"/>
    <mergeCell ref="A45:B45"/>
    <mergeCell ref="A52:B52"/>
    <mergeCell ref="A85:B85"/>
    <mergeCell ref="A37:J41"/>
    <mergeCell ref="A3:J3"/>
    <mergeCell ref="A4:J13"/>
    <mergeCell ref="A16:J16"/>
    <mergeCell ref="A17:J19"/>
    <mergeCell ref="A20:J21"/>
    <mergeCell ref="A89:J90"/>
    <mergeCell ref="A58:J6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86B5-6C52-46B8-A760-EC7182168A44}">
  <dimension ref="A1:E6"/>
  <sheetViews>
    <sheetView workbookViewId="0">
      <selection activeCell="D5" sqref="D5"/>
    </sheetView>
  </sheetViews>
  <sheetFormatPr defaultRowHeight="15" x14ac:dyDescent="0.25"/>
  <cols>
    <col min="3" max="4" width="12.140625" customWidth="1"/>
  </cols>
  <sheetData>
    <row r="1" spans="1:5" x14ac:dyDescent="0.25">
      <c r="A1" s="1"/>
      <c r="B1" s="1"/>
      <c r="C1" s="1"/>
      <c r="D1" s="1"/>
      <c r="E1" s="1"/>
    </row>
    <row r="2" spans="1:5" x14ac:dyDescent="0.25">
      <c r="A2" s="1"/>
      <c r="B2" s="31" t="s">
        <v>28</v>
      </c>
      <c r="C2" s="31"/>
      <c r="D2" s="31"/>
      <c r="E2" s="1"/>
    </row>
    <row r="3" spans="1:5" s="12" customFormat="1" ht="43.15" customHeight="1" x14ac:dyDescent="0.25">
      <c r="A3" s="18"/>
      <c r="B3" s="13"/>
      <c r="C3" s="14" t="s">
        <v>29</v>
      </c>
      <c r="D3" s="14" t="s">
        <v>32</v>
      </c>
      <c r="E3" s="18"/>
    </row>
    <row r="4" spans="1:5" x14ac:dyDescent="0.25">
      <c r="A4" s="1"/>
      <c r="B4" s="15" t="s">
        <v>30</v>
      </c>
      <c r="C4" s="16">
        <f>MEDIAN('Supply and Demand 2'!B2:CW2)</f>
        <v>45.39</v>
      </c>
      <c r="D4" s="16">
        <f>MEDIAN('Supply and Demand 2'!B3:CW3)</f>
        <v>64.85499999999999</v>
      </c>
      <c r="E4" s="1"/>
    </row>
    <row r="5" spans="1:5" x14ac:dyDescent="0.25">
      <c r="A5" s="1"/>
      <c r="B5" s="17" t="s">
        <v>31</v>
      </c>
      <c r="C5" s="16">
        <f>MEDIAN('Supply and Demand 1'!B2:B101)</f>
        <v>45.39</v>
      </c>
      <c r="D5" s="16">
        <f>MEDIAN('Supply and Demand 1'!C2:C101)</f>
        <v>64.85499999999999</v>
      </c>
      <c r="E5" s="1"/>
    </row>
    <row r="6" spans="1:5" x14ac:dyDescent="0.25">
      <c r="A6" s="1"/>
      <c r="B6" s="1"/>
      <c r="C6" s="1"/>
      <c r="D6" s="1"/>
      <c r="E6" s="1"/>
    </row>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70AE-ECD6-4262-BED9-29A3605328E0}">
  <dimension ref="A1:F102"/>
  <sheetViews>
    <sheetView topLeftCell="A85" zoomScaleNormal="100" workbookViewId="0">
      <selection activeCell="F15" sqref="F15"/>
    </sheetView>
  </sheetViews>
  <sheetFormatPr defaultColWidth="10.85546875" defaultRowHeight="15" x14ac:dyDescent="0.25"/>
  <cols>
    <col min="1" max="3" width="10.85546875" style="4"/>
    <col min="6" max="6" width="11.5703125" customWidth="1"/>
  </cols>
  <sheetData>
    <row r="1" spans="1:6" s="2" customFormat="1" ht="45.75" thickBot="1" x14ac:dyDescent="0.3">
      <c r="A1" s="3" t="s">
        <v>0</v>
      </c>
      <c r="B1" s="3" t="s">
        <v>8</v>
      </c>
      <c r="C1" s="3" t="s">
        <v>9</v>
      </c>
      <c r="D1" s="2" t="s">
        <v>45</v>
      </c>
      <c r="E1" s="2" t="s">
        <v>46</v>
      </c>
      <c r="F1" s="2" t="s">
        <v>48</v>
      </c>
    </row>
    <row r="2" spans="1:6" x14ac:dyDescent="0.25">
      <c r="A2" s="4">
        <v>0.1</v>
      </c>
      <c r="B2" s="4">
        <f>+ROUND(6+7.8*A2,2)</f>
        <v>6.78</v>
      </c>
      <c r="C2" s="4">
        <f>ROUND(130-12.9*A2,2)</f>
        <v>128.71</v>
      </c>
      <c r="D2" s="33">
        <f>(C2-B2)</f>
        <v>121.93</v>
      </c>
      <c r="E2">
        <f>IF(D2&gt;0,D2,D2*-1)</f>
        <v>121.93</v>
      </c>
      <c r="F2" t="str">
        <f>IF($E$102=E2,"Equilibreum","")</f>
        <v/>
      </c>
    </row>
    <row r="3" spans="1:6" x14ac:dyDescent="0.25">
      <c r="A3" s="4">
        <v>0.2</v>
      </c>
      <c r="B3" s="4">
        <f t="shared" ref="B3:B66" si="0">+ROUND(6+7.8*A3,2)</f>
        <v>7.56</v>
      </c>
      <c r="C3" s="4">
        <f t="shared" ref="C3:C66" si="1">ROUND(130-12.9*A3,2)</f>
        <v>127.42</v>
      </c>
      <c r="D3" s="33">
        <f t="shared" ref="D3:D66" si="2">(C3-B3)</f>
        <v>119.86</v>
      </c>
      <c r="E3">
        <f t="shared" ref="E3:E66" si="3">IF(D3&gt;0,D3,D3*-1)</f>
        <v>119.86</v>
      </c>
      <c r="F3" t="str">
        <f t="shared" ref="F3:F66" si="4">IF($E$102=E3,"Equilibreum","")</f>
        <v/>
      </c>
    </row>
    <row r="4" spans="1:6" x14ac:dyDescent="0.25">
      <c r="A4" s="4">
        <v>0.3</v>
      </c>
      <c r="B4" s="4">
        <f t="shared" si="0"/>
        <v>8.34</v>
      </c>
      <c r="C4" s="4">
        <f t="shared" si="1"/>
        <v>126.13</v>
      </c>
      <c r="D4" s="33">
        <f t="shared" si="2"/>
        <v>117.78999999999999</v>
      </c>
      <c r="E4">
        <f t="shared" si="3"/>
        <v>117.78999999999999</v>
      </c>
      <c r="F4" t="str">
        <f t="shared" si="4"/>
        <v/>
      </c>
    </row>
    <row r="5" spans="1:6" x14ac:dyDescent="0.25">
      <c r="A5" s="4">
        <v>0.4</v>
      </c>
      <c r="B5" s="4">
        <f t="shared" si="0"/>
        <v>9.1199999999999992</v>
      </c>
      <c r="C5" s="4">
        <f t="shared" si="1"/>
        <v>124.84</v>
      </c>
      <c r="D5" s="33">
        <f t="shared" si="2"/>
        <v>115.72</v>
      </c>
      <c r="E5">
        <f t="shared" si="3"/>
        <v>115.72</v>
      </c>
      <c r="F5" t="str">
        <f t="shared" si="4"/>
        <v/>
      </c>
    </row>
    <row r="6" spans="1:6" x14ac:dyDescent="0.25">
      <c r="A6" s="4">
        <v>0.5</v>
      </c>
      <c r="B6" s="4">
        <f t="shared" si="0"/>
        <v>9.9</v>
      </c>
      <c r="C6" s="4">
        <f t="shared" si="1"/>
        <v>123.55</v>
      </c>
      <c r="D6" s="33">
        <f t="shared" si="2"/>
        <v>113.64999999999999</v>
      </c>
      <c r="E6">
        <f t="shared" si="3"/>
        <v>113.64999999999999</v>
      </c>
      <c r="F6" t="str">
        <f t="shared" si="4"/>
        <v/>
      </c>
    </row>
    <row r="7" spans="1:6" x14ac:dyDescent="0.25">
      <c r="A7" s="4">
        <v>0.6</v>
      </c>
      <c r="B7" s="4">
        <f t="shared" si="0"/>
        <v>10.68</v>
      </c>
      <c r="C7" s="4">
        <f t="shared" si="1"/>
        <v>122.26</v>
      </c>
      <c r="D7" s="33">
        <f t="shared" si="2"/>
        <v>111.58000000000001</v>
      </c>
      <c r="E7">
        <f t="shared" si="3"/>
        <v>111.58000000000001</v>
      </c>
      <c r="F7" t="str">
        <f t="shared" si="4"/>
        <v/>
      </c>
    </row>
    <row r="8" spans="1:6" x14ac:dyDescent="0.25">
      <c r="A8" s="4">
        <v>0.7</v>
      </c>
      <c r="B8" s="4">
        <f t="shared" si="0"/>
        <v>11.46</v>
      </c>
      <c r="C8" s="4">
        <f t="shared" si="1"/>
        <v>120.97</v>
      </c>
      <c r="D8" s="33">
        <f t="shared" si="2"/>
        <v>109.50999999999999</v>
      </c>
      <c r="E8">
        <f t="shared" si="3"/>
        <v>109.50999999999999</v>
      </c>
      <c r="F8" t="str">
        <f t="shared" si="4"/>
        <v/>
      </c>
    </row>
    <row r="9" spans="1:6" x14ac:dyDescent="0.25">
      <c r="A9" s="4">
        <v>0.8</v>
      </c>
      <c r="B9" s="4">
        <f t="shared" si="0"/>
        <v>12.24</v>
      </c>
      <c r="C9" s="4">
        <f t="shared" si="1"/>
        <v>119.68</v>
      </c>
      <c r="D9" s="33">
        <f t="shared" si="2"/>
        <v>107.44000000000001</v>
      </c>
      <c r="E9">
        <f t="shared" si="3"/>
        <v>107.44000000000001</v>
      </c>
      <c r="F9" t="str">
        <f t="shared" si="4"/>
        <v/>
      </c>
    </row>
    <row r="10" spans="1:6" x14ac:dyDescent="0.25">
      <c r="A10" s="4">
        <v>0.9</v>
      </c>
      <c r="B10" s="4">
        <f t="shared" si="0"/>
        <v>13.02</v>
      </c>
      <c r="C10" s="4">
        <f t="shared" si="1"/>
        <v>118.39</v>
      </c>
      <c r="D10" s="33">
        <f t="shared" si="2"/>
        <v>105.37</v>
      </c>
      <c r="E10">
        <f t="shared" si="3"/>
        <v>105.37</v>
      </c>
      <c r="F10" t="str">
        <f t="shared" si="4"/>
        <v/>
      </c>
    </row>
    <row r="11" spans="1:6" x14ac:dyDescent="0.25">
      <c r="A11" s="4">
        <v>1</v>
      </c>
      <c r="B11" s="4">
        <f t="shared" si="0"/>
        <v>13.8</v>
      </c>
      <c r="C11" s="4">
        <f t="shared" si="1"/>
        <v>117.1</v>
      </c>
      <c r="D11" s="33">
        <f t="shared" si="2"/>
        <v>103.3</v>
      </c>
      <c r="E11">
        <f t="shared" si="3"/>
        <v>103.3</v>
      </c>
      <c r="F11" t="str">
        <f t="shared" si="4"/>
        <v/>
      </c>
    </row>
    <row r="12" spans="1:6" x14ac:dyDescent="0.25">
      <c r="A12" s="4">
        <v>1.1000000000000001</v>
      </c>
      <c r="B12" s="4">
        <f t="shared" si="0"/>
        <v>14.58</v>
      </c>
      <c r="C12" s="4">
        <f t="shared" si="1"/>
        <v>115.81</v>
      </c>
      <c r="D12" s="33">
        <f t="shared" si="2"/>
        <v>101.23</v>
      </c>
      <c r="E12">
        <f t="shared" si="3"/>
        <v>101.23</v>
      </c>
      <c r="F12" t="str">
        <f t="shared" si="4"/>
        <v/>
      </c>
    </row>
    <row r="13" spans="1:6" x14ac:dyDescent="0.25">
      <c r="A13" s="4">
        <v>1.2</v>
      </c>
      <c r="B13" s="4">
        <f t="shared" si="0"/>
        <v>15.36</v>
      </c>
      <c r="C13" s="4">
        <f t="shared" si="1"/>
        <v>114.52</v>
      </c>
      <c r="D13" s="33">
        <f t="shared" si="2"/>
        <v>99.16</v>
      </c>
      <c r="E13">
        <f t="shared" si="3"/>
        <v>99.16</v>
      </c>
      <c r="F13" t="str">
        <f t="shared" si="4"/>
        <v/>
      </c>
    </row>
    <row r="14" spans="1:6" x14ac:dyDescent="0.25">
      <c r="A14" s="4">
        <v>1.3</v>
      </c>
      <c r="B14" s="4">
        <f t="shared" si="0"/>
        <v>16.14</v>
      </c>
      <c r="C14" s="4">
        <f t="shared" si="1"/>
        <v>113.23</v>
      </c>
      <c r="D14" s="33">
        <f t="shared" si="2"/>
        <v>97.09</v>
      </c>
      <c r="E14">
        <f t="shared" si="3"/>
        <v>97.09</v>
      </c>
      <c r="F14" t="str">
        <f t="shared" si="4"/>
        <v/>
      </c>
    </row>
    <row r="15" spans="1:6" x14ac:dyDescent="0.25">
      <c r="A15" s="4">
        <v>1.4</v>
      </c>
      <c r="B15" s="4">
        <f t="shared" si="0"/>
        <v>16.920000000000002</v>
      </c>
      <c r="C15" s="4">
        <f t="shared" si="1"/>
        <v>111.94</v>
      </c>
      <c r="D15" s="33">
        <f t="shared" si="2"/>
        <v>95.02</v>
      </c>
      <c r="E15">
        <f t="shared" si="3"/>
        <v>95.02</v>
      </c>
      <c r="F15" t="str">
        <f t="shared" si="4"/>
        <v/>
      </c>
    </row>
    <row r="16" spans="1:6" x14ac:dyDescent="0.25">
      <c r="A16" s="4">
        <v>1.5</v>
      </c>
      <c r="B16" s="4">
        <f t="shared" si="0"/>
        <v>17.7</v>
      </c>
      <c r="C16" s="4">
        <f t="shared" si="1"/>
        <v>110.65</v>
      </c>
      <c r="D16" s="33">
        <f t="shared" si="2"/>
        <v>92.95</v>
      </c>
      <c r="E16">
        <f t="shared" si="3"/>
        <v>92.95</v>
      </c>
      <c r="F16" t="str">
        <f t="shared" si="4"/>
        <v/>
      </c>
    </row>
    <row r="17" spans="1:6" x14ac:dyDescent="0.25">
      <c r="A17" s="4">
        <v>1.6</v>
      </c>
      <c r="B17" s="4">
        <f t="shared" si="0"/>
        <v>18.48</v>
      </c>
      <c r="C17" s="4">
        <f t="shared" si="1"/>
        <v>109.36</v>
      </c>
      <c r="D17" s="33">
        <f t="shared" si="2"/>
        <v>90.88</v>
      </c>
      <c r="E17">
        <f t="shared" si="3"/>
        <v>90.88</v>
      </c>
      <c r="F17" t="str">
        <f t="shared" si="4"/>
        <v/>
      </c>
    </row>
    <row r="18" spans="1:6" x14ac:dyDescent="0.25">
      <c r="A18" s="4">
        <v>1.7</v>
      </c>
      <c r="B18" s="4">
        <f t="shared" si="0"/>
        <v>19.260000000000002</v>
      </c>
      <c r="C18" s="4">
        <f t="shared" si="1"/>
        <v>108.07</v>
      </c>
      <c r="D18" s="33">
        <f t="shared" si="2"/>
        <v>88.809999999999988</v>
      </c>
      <c r="E18">
        <f t="shared" si="3"/>
        <v>88.809999999999988</v>
      </c>
      <c r="F18" t="str">
        <f t="shared" si="4"/>
        <v/>
      </c>
    </row>
    <row r="19" spans="1:6" x14ac:dyDescent="0.25">
      <c r="A19" s="4">
        <v>1.8</v>
      </c>
      <c r="B19" s="4">
        <f t="shared" si="0"/>
        <v>20.04</v>
      </c>
      <c r="C19" s="4">
        <f t="shared" si="1"/>
        <v>106.78</v>
      </c>
      <c r="D19" s="33">
        <f t="shared" si="2"/>
        <v>86.740000000000009</v>
      </c>
      <c r="E19">
        <f t="shared" si="3"/>
        <v>86.740000000000009</v>
      </c>
      <c r="F19" t="str">
        <f t="shared" si="4"/>
        <v/>
      </c>
    </row>
    <row r="20" spans="1:6" x14ac:dyDescent="0.25">
      <c r="A20" s="4">
        <v>1.9</v>
      </c>
      <c r="B20" s="4">
        <f t="shared" si="0"/>
        <v>20.82</v>
      </c>
      <c r="C20" s="4">
        <f t="shared" si="1"/>
        <v>105.49</v>
      </c>
      <c r="D20" s="33">
        <f t="shared" si="2"/>
        <v>84.669999999999987</v>
      </c>
      <c r="E20">
        <f t="shared" si="3"/>
        <v>84.669999999999987</v>
      </c>
      <c r="F20" t="str">
        <f t="shared" si="4"/>
        <v/>
      </c>
    </row>
    <row r="21" spans="1:6" x14ac:dyDescent="0.25">
      <c r="A21" s="4">
        <v>2</v>
      </c>
      <c r="B21" s="4">
        <f t="shared" si="0"/>
        <v>21.6</v>
      </c>
      <c r="C21" s="4">
        <f t="shared" si="1"/>
        <v>104.2</v>
      </c>
      <c r="D21" s="33">
        <f t="shared" si="2"/>
        <v>82.6</v>
      </c>
      <c r="E21">
        <f t="shared" si="3"/>
        <v>82.6</v>
      </c>
      <c r="F21" t="str">
        <f t="shared" si="4"/>
        <v/>
      </c>
    </row>
    <row r="22" spans="1:6" x14ac:dyDescent="0.25">
      <c r="A22" s="4">
        <v>2.1</v>
      </c>
      <c r="B22" s="4">
        <f t="shared" si="0"/>
        <v>22.38</v>
      </c>
      <c r="C22" s="4">
        <f t="shared" si="1"/>
        <v>102.91</v>
      </c>
      <c r="D22" s="33">
        <f t="shared" si="2"/>
        <v>80.53</v>
      </c>
      <c r="E22">
        <f t="shared" si="3"/>
        <v>80.53</v>
      </c>
      <c r="F22" t="str">
        <f t="shared" si="4"/>
        <v/>
      </c>
    </row>
    <row r="23" spans="1:6" x14ac:dyDescent="0.25">
      <c r="A23" s="4">
        <v>2.2000000000000002</v>
      </c>
      <c r="B23" s="4">
        <f t="shared" si="0"/>
        <v>23.16</v>
      </c>
      <c r="C23" s="4">
        <f t="shared" si="1"/>
        <v>101.62</v>
      </c>
      <c r="D23" s="33">
        <f t="shared" si="2"/>
        <v>78.460000000000008</v>
      </c>
      <c r="E23">
        <f t="shared" si="3"/>
        <v>78.460000000000008</v>
      </c>
      <c r="F23" t="str">
        <f t="shared" si="4"/>
        <v/>
      </c>
    </row>
    <row r="24" spans="1:6" x14ac:dyDescent="0.25">
      <c r="A24" s="4">
        <v>2.2999999999999998</v>
      </c>
      <c r="B24" s="4">
        <f t="shared" si="0"/>
        <v>23.94</v>
      </c>
      <c r="C24" s="4">
        <f t="shared" si="1"/>
        <v>100.33</v>
      </c>
      <c r="D24" s="33">
        <f t="shared" si="2"/>
        <v>76.39</v>
      </c>
      <c r="E24">
        <f t="shared" si="3"/>
        <v>76.39</v>
      </c>
      <c r="F24" t="str">
        <f t="shared" si="4"/>
        <v/>
      </c>
    </row>
    <row r="25" spans="1:6" x14ac:dyDescent="0.25">
      <c r="A25" s="4">
        <v>2.4</v>
      </c>
      <c r="B25" s="4">
        <f t="shared" si="0"/>
        <v>24.72</v>
      </c>
      <c r="C25" s="4">
        <f t="shared" si="1"/>
        <v>99.04</v>
      </c>
      <c r="D25" s="33">
        <f t="shared" si="2"/>
        <v>74.320000000000007</v>
      </c>
      <c r="E25">
        <f t="shared" si="3"/>
        <v>74.320000000000007</v>
      </c>
      <c r="F25" t="str">
        <f t="shared" si="4"/>
        <v/>
      </c>
    </row>
    <row r="26" spans="1:6" x14ac:dyDescent="0.25">
      <c r="A26" s="4">
        <v>2.5</v>
      </c>
      <c r="B26" s="4">
        <f t="shared" si="0"/>
        <v>25.5</v>
      </c>
      <c r="C26" s="4">
        <f t="shared" si="1"/>
        <v>97.75</v>
      </c>
      <c r="D26" s="33">
        <f t="shared" si="2"/>
        <v>72.25</v>
      </c>
      <c r="E26">
        <f t="shared" si="3"/>
        <v>72.25</v>
      </c>
      <c r="F26" t="str">
        <f t="shared" si="4"/>
        <v/>
      </c>
    </row>
    <row r="27" spans="1:6" x14ac:dyDescent="0.25">
      <c r="A27" s="4">
        <v>2.6</v>
      </c>
      <c r="B27" s="4">
        <f t="shared" si="0"/>
        <v>26.28</v>
      </c>
      <c r="C27" s="4">
        <f t="shared" si="1"/>
        <v>96.46</v>
      </c>
      <c r="D27" s="33">
        <f t="shared" si="2"/>
        <v>70.179999999999993</v>
      </c>
      <c r="E27">
        <f t="shared" si="3"/>
        <v>70.179999999999993</v>
      </c>
      <c r="F27" t="str">
        <f t="shared" si="4"/>
        <v/>
      </c>
    </row>
    <row r="28" spans="1:6" x14ac:dyDescent="0.25">
      <c r="A28" s="4">
        <v>2.7</v>
      </c>
      <c r="B28" s="4">
        <f t="shared" si="0"/>
        <v>27.06</v>
      </c>
      <c r="C28" s="4">
        <f t="shared" si="1"/>
        <v>95.17</v>
      </c>
      <c r="D28" s="33">
        <f t="shared" si="2"/>
        <v>68.11</v>
      </c>
      <c r="E28">
        <f t="shared" si="3"/>
        <v>68.11</v>
      </c>
      <c r="F28" t="str">
        <f t="shared" si="4"/>
        <v/>
      </c>
    </row>
    <row r="29" spans="1:6" x14ac:dyDescent="0.25">
      <c r="A29" s="4">
        <v>2.8</v>
      </c>
      <c r="B29" s="4">
        <f t="shared" si="0"/>
        <v>27.84</v>
      </c>
      <c r="C29" s="4">
        <f t="shared" si="1"/>
        <v>93.88</v>
      </c>
      <c r="D29" s="33">
        <f t="shared" si="2"/>
        <v>66.039999999999992</v>
      </c>
      <c r="E29">
        <f t="shared" si="3"/>
        <v>66.039999999999992</v>
      </c>
      <c r="F29" t="str">
        <f t="shared" si="4"/>
        <v/>
      </c>
    </row>
    <row r="30" spans="1:6" x14ac:dyDescent="0.25">
      <c r="A30" s="4">
        <v>2.9</v>
      </c>
      <c r="B30" s="4">
        <f t="shared" si="0"/>
        <v>28.62</v>
      </c>
      <c r="C30" s="4">
        <f t="shared" si="1"/>
        <v>92.59</v>
      </c>
      <c r="D30" s="33">
        <f t="shared" si="2"/>
        <v>63.97</v>
      </c>
      <c r="E30">
        <f t="shared" si="3"/>
        <v>63.97</v>
      </c>
      <c r="F30" t="str">
        <f t="shared" si="4"/>
        <v/>
      </c>
    </row>
    <row r="31" spans="1:6" x14ac:dyDescent="0.25">
      <c r="A31" s="4">
        <v>3</v>
      </c>
      <c r="B31" s="4">
        <f t="shared" si="0"/>
        <v>29.4</v>
      </c>
      <c r="C31" s="4">
        <f t="shared" si="1"/>
        <v>91.3</v>
      </c>
      <c r="D31" s="33">
        <f t="shared" si="2"/>
        <v>61.9</v>
      </c>
      <c r="E31">
        <f t="shared" si="3"/>
        <v>61.9</v>
      </c>
      <c r="F31" t="str">
        <f t="shared" si="4"/>
        <v/>
      </c>
    </row>
    <row r="32" spans="1:6" x14ac:dyDescent="0.25">
      <c r="A32" s="4">
        <v>3.1</v>
      </c>
      <c r="B32" s="4">
        <f t="shared" si="0"/>
        <v>30.18</v>
      </c>
      <c r="C32" s="4">
        <f t="shared" si="1"/>
        <v>90.01</v>
      </c>
      <c r="D32" s="33">
        <f t="shared" si="2"/>
        <v>59.830000000000005</v>
      </c>
      <c r="E32">
        <f t="shared" si="3"/>
        <v>59.830000000000005</v>
      </c>
      <c r="F32" t="str">
        <f t="shared" si="4"/>
        <v/>
      </c>
    </row>
    <row r="33" spans="1:6" x14ac:dyDescent="0.25">
      <c r="A33" s="4">
        <v>3.2</v>
      </c>
      <c r="B33" s="4">
        <f t="shared" si="0"/>
        <v>30.96</v>
      </c>
      <c r="C33" s="4">
        <f t="shared" si="1"/>
        <v>88.72</v>
      </c>
      <c r="D33" s="33">
        <f t="shared" si="2"/>
        <v>57.76</v>
      </c>
      <c r="E33">
        <f t="shared" si="3"/>
        <v>57.76</v>
      </c>
      <c r="F33" t="str">
        <f t="shared" si="4"/>
        <v/>
      </c>
    </row>
    <row r="34" spans="1:6" x14ac:dyDescent="0.25">
      <c r="A34" s="4">
        <v>3.3</v>
      </c>
      <c r="B34" s="4">
        <f t="shared" si="0"/>
        <v>31.74</v>
      </c>
      <c r="C34" s="4">
        <f t="shared" si="1"/>
        <v>87.43</v>
      </c>
      <c r="D34" s="33">
        <f t="shared" si="2"/>
        <v>55.690000000000012</v>
      </c>
      <c r="E34">
        <f t="shared" si="3"/>
        <v>55.690000000000012</v>
      </c>
      <c r="F34" t="str">
        <f t="shared" si="4"/>
        <v/>
      </c>
    </row>
    <row r="35" spans="1:6" x14ac:dyDescent="0.25">
      <c r="A35" s="4">
        <v>3.4</v>
      </c>
      <c r="B35" s="4">
        <f t="shared" si="0"/>
        <v>32.520000000000003</v>
      </c>
      <c r="C35" s="4">
        <f t="shared" si="1"/>
        <v>86.14</v>
      </c>
      <c r="D35" s="33">
        <f t="shared" si="2"/>
        <v>53.62</v>
      </c>
      <c r="E35">
        <f t="shared" si="3"/>
        <v>53.62</v>
      </c>
      <c r="F35" t="str">
        <f t="shared" si="4"/>
        <v/>
      </c>
    </row>
    <row r="36" spans="1:6" x14ac:dyDescent="0.25">
      <c r="A36" s="4">
        <v>3.5</v>
      </c>
      <c r="B36" s="4">
        <f t="shared" si="0"/>
        <v>33.299999999999997</v>
      </c>
      <c r="C36" s="4">
        <f t="shared" si="1"/>
        <v>84.85</v>
      </c>
      <c r="D36" s="33">
        <f t="shared" si="2"/>
        <v>51.55</v>
      </c>
      <c r="E36">
        <f t="shared" si="3"/>
        <v>51.55</v>
      </c>
      <c r="F36" t="str">
        <f t="shared" si="4"/>
        <v/>
      </c>
    </row>
    <row r="37" spans="1:6" x14ac:dyDescent="0.25">
      <c r="A37" s="4">
        <v>3.6</v>
      </c>
      <c r="B37" s="4">
        <f t="shared" si="0"/>
        <v>34.08</v>
      </c>
      <c r="C37" s="4">
        <f t="shared" si="1"/>
        <v>83.56</v>
      </c>
      <c r="D37" s="33">
        <f t="shared" si="2"/>
        <v>49.480000000000004</v>
      </c>
      <c r="E37">
        <f t="shared" si="3"/>
        <v>49.480000000000004</v>
      </c>
      <c r="F37" t="str">
        <f t="shared" si="4"/>
        <v/>
      </c>
    </row>
    <row r="38" spans="1:6" x14ac:dyDescent="0.25">
      <c r="A38" s="4">
        <v>3.7</v>
      </c>
      <c r="B38" s="4">
        <f t="shared" si="0"/>
        <v>34.86</v>
      </c>
      <c r="C38" s="4">
        <f t="shared" si="1"/>
        <v>82.27</v>
      </c>
      <c r="D38" s="33">
        <f t="shared" si="2"/>
        <v>47.41</v>
      </c>
      <c r="E38">
        <f t="shared" si="3"/>
        <v>47.41</v>
      </c>
      <c r="F38" t="str">
        <f t="shared" si="4"/>
        <v/>
      </c>
    </row>
    <row r="39" spans="1:6" x14ac:dyDescent="0.25">
      <c r="A39" s="4">
        <v>3.8</v>
      </c>
      <c r="B39" s="4">
        <f t="shared" si="0"/>
        <v>35.64</v>
      </c>
      <c r="C39" s="4">
        <f t="shared" si="1"/>
        <v>80.98</v>
      </c>
      <c r="D39" s="33">
        <f t="shared" si="2"/>
        <v>45.34</v>
      </c>
      <c r="E39">
        <f t="shared" si="3"/>
        <v>45.34</v>
      </c>
      <c r="F39" t="str">
        <f t="shared" si="4"/>
        <v/>
      </c>
    </row>
    <row r="40" spans="1:6" x14ac:dyDescent="0.25">
      <c r="A40" s="4">
        <v>3.9</v>
      </c>
      <c r="B40" s="4">
        <f t="shared" si="0"/>
        <v>36.42</v>
      </c>
      <c r="C40" s="4">
        <f t="shared" si="1"/>
        <v>79.69</v>
      </c>
      <c r="D40" s="33">
        <f t="shared" si="2"/>
        <v>43.269999999999996</v>
      </c>
      <c r="E40">
        <f t="shared" si="3"/>
        <v>43.269999999999996</v>
      </c>
      <c r="F40" t="str">
        <f t="shared" si="4"/>
        <v/>
      </c>
    </row>
    <row r="41" spans="1:6" x14ac:dyDescent="0.25">
      <c r="A41" s="4">
        <v>4</v>
      </c>
      <c r="B41" s="4">
        <f t="shared" si="0"/>
        <v>37.200000000000003</v>
      </c>
      <c r="C41" s="4">
        <f t="shared" si="1"/>
        <v>78.400000000000006</v>
      </c>
      <c r="D41" s="33">
        <f t="shared" si="2"/>
        <v>41.2</v>
      </c>
      <c r="E41">
        <f t="shared" si="3"/>
        <v>41.2</v>
      </c>
      <c r="F41" t="str">
        <f t="shared" si="4"/>
        <v/>
      </c>
    </row>
    <row r="42" spans="1:6" x14ac:dyDescent="0.25">
      <c r="A42" s="4">
        <v>4.0999999999999996</v>
      </c>
      <c r="B42" s="4">
        <f t="shared" si="0"/>
        <v>37.979999999999997</v>
      </c>
      <c r="C42" s="4">
        <f t="shared" si="1"/>
        <v>77.11</v>
      </c>
      <c r="D42" s="33">
        <f t="shared" si="2"/>
        <v>39.130000000000003</v>
      </c>
      <c r="E42">
        <f t="shared" si="3"/>
        <v>39.130000000000003</v>
      </c>
      <c r="F42" t="str">
        <f t="shared" si="4"/>
        <v/>
      </c>
    </row>
    <row r="43" spans="1:6" x14ac:dyDescent="0.25">
      <c r="A43" s="4">
        <v>4.2</v>
      </c>
      <c r="B43" s="4">
        <f t="shared" si="0"/>
        <v>38.76</v>
      </c>
      <c r="C43" s="4">
        <f t="shared" si="1"/>
        <v>75.819999999999993</v>
      </c>
      <c r="D43" s="33">
        <f t="shared" si="2"/>
        <v>37.059999999999995</v>
      </c>
      <c r="E43">
        <f t="shared" si="3"/>
        <v>37.059999999999995</v>
      </c>
      <c r="F43" t="str">
        <f t="shared" si="4"/>
        <v/>
      </c>
    </row>
    <row r="44" spans="1:6" x14ac:dyDescent="0.25">
      <c r="A44" s="4">
        <v>4.3</v>
      </c>
      <c r="B44" s="4">
        <f t="shared" si="0"/>
        <v>39.54</v>
      </c>
      <c r="C44" s="4">
        <f t="shared" si="1"/>
        <v>74.53</v>
      </c>
      <c r="D44" s="33">
        <f t="shared" si="2"/>
        <v>34.99</v>
      </c>
      <c r="E44">
        <f t="shared" si="3"/>
        <v>34.99</v>
      </c>
      <c r="F44" t="str">
        <f t="shared" si="4"/>
        <v/>
      </c>
    </row>
    <row r="45" spans="1:6" x14ac:dyDescent="0.25">
      <c r="A45" s="4">
        <v>4.4000000000000004</v>
      </c>
      <c r="B45" s="4">
        <f t="shared" si="0"/>
        <v>40.32</v>
      </c>
      <c r="C45" s="4">
        <f t="shared" si="1"/>
        <v>73.239999999999995</v>
      </c>
      <c r="D45" s="33">
        <f t="shared" si="2"/>
        <v>32.919999999999995</v>
      </c>
      <c r="E45">
        <f t="shared" si="3"/>
        <v>32.919999999999995</v>
      </c>
      <c r="F45" t="str">
        <f t="shared" si="4"/>
        <v/>
      </c>
    </row>
    <row r="46" spans="1:6" x14ac:dyDescent="0.25">
      <c r="A46" s="4">
        <v>4.5</v>
      </c>
      <c r="B46" s="4">
        <f t="shared" si="0"/>
        <v>41.1</v>
      </c>
      <c r="C46" s="4">
        <f t="shared" si="1"/>
        <v>71.95</v>
      </c>
      <c r="D46" s="33">
        <f t="shared" si="2"/>
        <v>30.85</v>
      </c>
      <c r="E46">
        <f t="shared" si="3"/>
        <v>30.85</v>
      </c>
      <c r="F46" t="str">
        <f t="shared" si="4"/>
        <v/>
      </c>
    </row>
    <row r="47" spans="1:6" x14ac:dyDescent="0.25">
      <c r="A47" s="4">
        <v>4.5999999999999996</v>
      </c>
      <c r="B47" s="4">
        <f t="shared" si="0"/>
        <v>41.88</v>
      </c>
      <c r="C47" s="4">
        <f t="shared" si="1"/>
        <v>70.66</v>
      </c>
      <c r="D47" s="33">
        <f t="shared" si="2"/>
        <v>28.779999999999994</v>
      </c>
      <c r="E47">
        <f t="shared" si="3"/>
        <v>28.779999999999994</v>
      </c>
      <c r="F47" t="str">
        <f t="shared" si="4"/>
        <v/>
      </c>
    </row>
    <row r="48" spans="1:6" x14ac:dyDescent="0.25">
      <c r="A48" s="4">
        <v>4.7</v>
      </c>
      <c r="B48" s="4">
        <f t="shared" si="0"/>
        <v>42.66</v>
      </c>
      <c r="C48" s="4">
        <f t="shared" si="1"/>
        <v>69.37</v>
      </c>
      <c r="D48" s="33">
        <f t="shared" si="2"/>
        <v>26.710000000000008</v>
      </c>
      <c r="E48">
        <f t="shared" si="3"/>
        <v>26.710000000000008</v>
      </c>
      <c r="F48" t="str">
        <f t="shared" si="4"/>
        <v/>
      </c>
    </row>
    <row r="49" spans="1:6" x14ac:dyDescent="0.25">
      <c r="A49" s="4">
        <v>4.8</v>
      </c>
      <c r="B49" s="4">
        <f t="shared" si="0"/>
        <v>43.44</v>
      </c>
      <c r="C49" s="4">
        <f t="shared" si="1"/>
        <v>68.08</v>
      </c>
      <c r="D49" s="33">
        <f t="shared" si="2"/>
        <v>24.64</v>
      </c>
      <c r="E49">
        <f t="shared" si="3"/>
        <v>24.64</v>
      </c>
      <c r="F49" t="str">
        <f t="shared" si="4"/>
        <v/>
      </c>
    </row>
    <row r="50" spans="1:6" x14ac:dyDescent="0.25">
      <c r="A50" s="4">
        <v>4.9000000000000004</v>
      </c>
      <c r="B50" s="4">
        <f t="shared" si="0"/>
        <v>44.22</v>
      </c>
      <c r="C50" s="4">
        <f t="shared" si="1"/>
        <v>66.790000000000006</v>
      </c>
      <c r="D50" s="33">
        <f t="shared" si="2"/>
        <v>22.570000000000007</v>
      </c>
      <c r="E50">
        <f t="shared" si="3"/>
        <v>22.570000000000007</v>
      </c>
      <c r="F50" t="str">
        <f t="shared" si="4"/>
        <v/>
      </c>
    </row>
    <row r="51" spans="1:6" x14ac:dyDescent="0.25">
      <c r="A51" s="4">
        <v>5</v>
      </c>
      <c r="B51" s="4">
        <f t="shared" si="0"/>
        <v>45</v>
      </c>
      <c r="C51" s="4">
        <f t="shared" si="1"/>
        <v>65.5</v>
      </c>
      <c r="D51" s="33">
        <f t="shared" si="2"/>
        <v>20.5</v>
      </c>
      <c r="E51">
        <f t="shared" si="3"/>
        <v>20.5</v>
      </c>
      <c r="F51" t="str">
        <f t="shared" si="4"/>
        <v/>
      </c>
    </row>
    <row r="52" spans="1:6" x14ac:dyDescent="0.25">
      <c r="A52" s="4">
        <v>5.0999999999999996</v>
      </c>
      <c r="B52" s="4">
        <f t="shared" si="0"/>
        <v>45.78</v>
      </c>
      <c r="C52" s="4">
        <f t="shared" si="1"/>
        <v>64.209999999999994</v>
      </c>
      <c r="D52" s="33">
        <f t="shared" si="2"/>
        <v>18.429999999999993</v>
      </c>
      <c r="E52">
        <f t="shared" si="3"/>
        <v>18.429999999999993</v>
      </c>
      <c r="F52" t="str">
        <f t="shared" si="4"/>
        <v/>
      </c>
    </row>
    <row r="53" spans="1:6" x14ac:dyDescent="0.25">
      <c r="A53" s="4">
        <v>5.2</v>
      </c>
      <c r="B53" s="4">
        <f t="shared" si="0"/>
        <v>46.56</v>
      </c>
      <c r="C53" s="4">
        <f t="shared" si="1"/>
        <v>62.92</v>
      </c>
      <c r="D53" s="33">
        <f t="shared" si="2"/>
        <v>16.36</v>
      </c>
      <c r="E53">
        <f t="shared" si="3"/>
        <v>16.36</v>
      </c>
      <c r="F53" t="str">
        <f t="shared" si="4"/>
        <v/>
      </c>
    </row>
    <row r="54" spans="1:6" x14ac:dyDescent="0.25">
      <c r="A54" s="4">
        <v>5.3</v>
      </c>
      <c r="B54" s="4">
        <f t="shared" si="0"/>
        <v>47.34</v>
      </c>
      <c r="C54" s="4">
        <f t="shared" si="1"/>
        <v>61.63</v>
      </c>
      <c r="D54" s="33">
        <f t="shared" si="2"/>
        <v>14.29</v>
      </c>
      <c r="E54">
        <f t="shared" si="3"/>
        <v>14.29</v>
      </c>
      <c r="F54" t="str">
        <f t="shared" si="4"/>
        <v/>
      </c>
    </row>
    <row r="55" spans="1:6" x14ac:dyDescent="0.25">
      <c r="A55" s="4">
        <v>5.4</v>
      </c>
      <c r="B55" s="4">
        <f t="shared" si="0"/>
        <v>48.12</v>
      </c>
      <c r="C55" s="4">
        <f t="shared" si="1"/>
        <v>60.34</v>
      </c>
      <c r="D55" s="33">
        <f t="shared" si="2"/>
        <v>12.220000000000006</v>
      </c>
      <c r="E55">
        <f t="shared" si="3"/>
        <v>12.220000000000006</v>
      </c>
      <c r="F55" t="str">
        <f t="shared" si="4"/>
        <v/>
      </c>
    </row>
    <row r="56" spans="1:6" x14ac:dyDescent="0.25">
      <c r="A56" s="4">
        <v>5.5</v>
      </c>
      <c r="B56" s="4">
        <f t="shared" si="0"/>
        <v>48.9</v>
      </c>
      <c r="C56" s="4">
        <f t="shared" si="1"/>
        <v>59.05</v>
      </c>
      <c r="D56" s="33">
        <f t="shared" si="2"/>
        <v>10.149999999999999</v>
      </c>
      <c r="E56">
        <f t="shared" si="3"/>
        <v>10.149999999999999</v>
      </c>
      <c r="F56" t="str">
        <f t="shared" si="4"/>
        <v/>
      </c>
    </row>
    <row r="57" spans="1:6" x14ac:dyDescent="0.25">
      <c r="A57" s="4">
        <v>5.6</v>
      </c>
      <c r="B57" s="4">
        <f t="shared" si="0"/>
        <v>49.68</v>
      </c>
      <c r="C57" s="4">
        <f t="shared" si="1"/>
        <v>57.76</v>
      </c>
      <c r="D57" s="33">
        <f t="shared" si="2"/>
        <v>8.0799999999999983</v>
      </c>
      <c r="E57">
        <f t="shared" si="3"/>
        <v>8.0799999999999983</v>
      </c>
      <c r="F57" t="str">
        <f t="shared" si="4"/>
        <v/>
      </c>
    </row>
    <row r="58" spans="1:6" x14ac:dyDescent="0.25">
      <c r="A58" s="4">
        <v>5.7</v>
      </c>
      <c r="B58" s="4">
        <f t="shared" si="0"/>
        <v>50.46</v>
      </c>
      <c r="C58" s="4">
        <f t="shared" si="1"/>
        <v>56.47</v>
      </c>
      <c r="D58" s="33">
        <f t="shared" si="2"/>
        <v>6.009999999999998</v>
      </c>
      <c r="E58">
        <f t="shared" si="3"/>
        <v>6.009999999999998</v>
      </c>
      <c r="F58" t="str">
        <f t="shared" si="4"/>
        <v/>
      </c>
    </row>
    <row r="59" spans="1:6" x14ac:dyDescent="0.25">
      <c r="A59" s="4">
        <v>5.8</v>
      </c>
      <c r="B59" s="4">
        <f t="shared" si="0"/>
        <v>51.24</v>
      </c>
      <c r="C59" s="4">
        <f t="shared" si="1"/>
        <v>55.18</v>
      </c>
      <c r="D59" s="33">
        <f t="shared" si="2"/>
        <v>3.9399999999999977</v>
      </c>
      <c r="E59">
        <f t="shared" si="3"/>
        <v>3.9399999999999977</v>
      </c>
      <c r="F59" t="str">
        <f t="shared" si="4"/>
        <v/>
      </c>
    </row>
    <row r="60" spans="1:6" x14ac:dyDescent="0.25">
      <c r="A60" s="4">
        <v>5.9</v>
      </c>
      <c r="B60" s="4">
        <f t="shared" si="0"/>
        <v>52.02</v>
      </c>
      <c r="C60" s="4">
        <f t="shared" si="1"/>
        <v>53.89</v>
      </c>
      <c r="D60" s="33">
        <f t="shared" si="2"/>
        <v>1.8699999999999974</v>
      </c>
      <c r="E60">
        <f t="shared" si="3"/>
        <v>1.8699999999999974</v>
      </c>
      <c r="F60" t="str">
        <f t="shared" si="4"/>
        <v/>
      </c>
    </row>
    <row r="61" spans="1:6" x14ac:dyDescent="0.25">
      <c r="A61" s="4">
        <v>6</v>
      </c>
      <c r="B61" s="4">
        <f t="shared" si="0"/>
        <v>52.8</v>
      </c>
      <c r="C61" s="4">
        <f t="shared" si="1"/>
        <v>52.6</v>
      </c>
      <c r="D61" s="33">
        <f t="shared" si="2"/>
        <v>-0.19999999999999574</v>
      </c>
      <c r="E61">
        <f t="shared" si="3"/>
        <v>0.19999999999999574</v>
      </c>
      <c r="F61" t="str">
        <f t="shared" si="4"/>
        <v>Equilibreum</v>
      </c>
    </row>
    <row r="62" spans="1:6" x14ac:dyDescent="0.25">
      <c r="A62" s="4">
        <v>6.1</v>
      </c>
      <c r="B62" s="4">
        <f t="shared" si="0"/>
        <v>53.58</v>
      </c>
      <c r="C62" s="4">
        <f t="shared" si="1"/>
        <v>51.31</v>
      </c>
      <c r="D62" s="33">
        <f t="shared" si="2"/>
        <v>-2.269999999999996</v>
      </c>
      <c r="E62">
        <f t="shared" si="3"/>
        <v>2.269999999999996</v>
      </c>
      <c r="F62" t="str">
        <f t="shared" si="4"/>
        <v/>
      </c>
    </row>
    <row r="63" spans="1:6" x14ac:dyDescent="0.25">
      <c r="A63" s="4">
        <v>6.2</v>
      </c>
      <c r="B63" s="4">
        <f t="shared" si="0"/>
        <v>54.36</v>
      </c>
      <c r="C63" s="4">
        <f t="shared" si="1"/>
        <v>50.02</v>
      </c>
      <c r="D63" s="33">
        <f t="shared" si="2"/>
        <v>-4.3399999999999963</v>
      </c>
      <c r="E63">
        <f t="shared" si="3"/>
        <v>4.3399999999999963</v>
      </c>
      <c r="F63" t="str">
        <f t="shared" si="4"/>
        <v/>
      </c>
    </row>
    <row r="64" spans="1:6" x14ac:dyDescent="0.25">
      <c r="A64" s="4">
        <v>6.3</v>
      </c>
      <c r="B64" s="4">
        <f t="shared" si="0"/>
        <v>55.14</v>
      </c>
      <c r="C64" s="4">
        <f t="shared" si="1"/>
        <v>48.73</v>
      </c>
      <c r="D64" s="33">
        <f t="shared" si="2"/>
        <v>-6.4100000000000037</v>
      </c>
      <c r="E64">
        <f t="shared" si="3"/>
        <v>6.4100000000000037</v>
      </c>
      <c r="F64" t="str">
        <f t="shared" si="4"/>
        <v/>
      </c>
    </row>
    <row r="65" spans="1:6" x14ac:dyDescent="0.25">
      <c r="A65" s="4">
        <v>6.4</v>
      </c>
      <c r="B65" s="4">
        <f t="shared" si="0"/>
        <v>55.92</v>
      </c>
      <c r="C65" s="4">
        <f t="shared" si="1"/>
        <v>47.44</v>
      </c>
      <c r="D65" s="33">
        <f t="shared" si="2"/>
        <v>-8.480000000000004</v>
      </c>
      <c r="E65">
        <f t="shared" si="3"/>
        <v>8.480000000000004</v>
      </c>
      <c r="F65" t="str">
        <f t="shared" si="4"/>
        <v/>
      </c>
    </row>
    <row r="66" spans="1:6" x14ac:dyDescent="0.25">
      <c r="A66" s="4">
        <v>6.5</v>
      </c>
      <c r="B66" s="4">
        <f t="shared" si="0"/>
        <v>56.7</v>
      </c>
      <c r="C66" s="4">
        <f t="shared" si="1"/>
        <v>46.15</v>
      </c>
      <c r="D66" s="33">
        <f t="shared" si="2"/>
        <v>-10.550000000000004</v>
      </c>
      <c r="E66">
        <f t="shared" si="3"/>
        <v>10.550000000000004</v>
      </c>
      <c r="F66" t="str">
        <f t="shared" si="4"/>
        <v/>
      </c>
    </row>
    <row r="67" spans="1:6" x14ac:dyDescent="0.25">
      <c r="A67" s="4">
        <v>6.6</v>
      </c>
      <c r="B67" s="4">
        <f t="shared" ref="B67:B101" si="5">+ROUND(6+7.8*A67,2)</f>
        <v>57.48</v>
      </c>
      <c r="C67" s="4">
        <f t="shared" ref="C67:C101" si="6">ROUND(130-12.9*A67,2)</f>
        <v>44.86</v>
      </c>
      <c r="D67" s="33">
        <f t="shared" ref="D67:D101" si="7">(C67-B67)</f>
        <v>-12.619999999999997</v>
      </c>
      <c r="E67">
        <f t="shared" ref="E67:E101" si="8">IF(D67&gt;0,D67,D67*-1)</f>
        <v>12.619999999999997</v>
      </c>
      <c r="F67" t="str">
        <f t="shared" ref="F67:F101" si="9">IF($E$102=E67,"Equilibreum","")</f>
        <v/>
      </c>
    </row>
    <row r="68" spans="1:6" x14ac:dyDescent="0.25">
      <c r="A68" s="4">
        <v>6.7</v>
      </c>
      <c r="B68" s="4">
        <f t="shared" si="5"/>
        <v>58.26</v>
      </c>
      <c r="C68" s="4">
        <f t="shared" si="6"/>
        <v>43.57</v>
      </c>
      <c r="D68" s="33">
        <f t="shared" si="7"/>
        <v>-14.689999999999998</v>
      </c>
      <c r="E68">
        <f t="shared" si="8"/>
        <v>14.689999999999998</v>
      </c>
      <c r="F68" t="str">
        <f t="shared" si="9"/>
        <v/>
      </c>
    </row>
    <row r="69" spans="1:6" x14ac:dyDescent="0.25">
      <c r="A69" s="4">
        <v>6.8</v>
      </c>
      <c r="B69" s="4">
        <f t="shared" si="5"/>
        <v>59.04</v>
      </c>
      <c r="C69" s="4">
        <f t="shared" si="6"/>
        <v>42.28</v>
      </c>
      <c r="D69" s="33">
        <f t="shared" si="7"/>
        <v>-16.759999999999998</v>
      </c>
      <c r="E69">
        <f t="shared" si="8"/>
        <v>16.759999999999998</v>
      </c>
      <c r="F69" t="str">
        <f t="shared" si="9"/>
        <v/>
      </c>
    </row>
    <row r="70" spans="1:6" x14ac:dyDescent="0.25">
      <c r="A70" s="4">
        <v>6.9</v>
      </c>
      <c r="B70" s="4">
        <f t="shared" si="5"/>
        <v>59.82</v>
      </c>
      <c r="C70" s="4">
        <f t="shared" si="6"/>
        <v>40.99</v>
      </c>
      <c r="D70" s="33">
        <f t="shared" si="7"/>
        <v>-18.829999999999998</v>
      </c>
      <c r="E70">
        <f t="shared" si="8"/>
        <v>18.829999999999998</v>
      </c>
      <c r="F70" t="str">
        <f t="shared" si="9"/>
        <v/>
      </c>
    </row>
    <row r="71" spans="1:6" x14ac:dyDescent="0.25">
      <c r="A71" s="4">
        <v>7</v>
      </c>
      <c r="B71" s="4">
        <f t="shared" si="5"/>
        <v>60.6</v>
      </c>
      <c r="C71" s="4">
        <f t="shared" si="6"/>
        <v>39.700000000000003</v>
      </c>
      <c r="D71" s="33">
        <f t="shared" si="7"/>
        <v>-20.9</v>
      </c>
      <c r="E71">
        <f t="shared" si="8"/>
        <v>20.9</v>
      </c>
      <c r="F71" t="str">
        <f t="shared" si="9"/>
        <v/>
      </c>
    </row>
    <row r="72" spans="1:6" x14ac:dyDescent="0.25">
      <c r="A72" s="4">
        <v>7.1</v>
      </c>
      <c r="B72" s="4">
        <f t="shared" si="5"/>
        <v>61.38</v>
      </c>
      <c r="C72" s="4">
        <f t="shared" si="6"/>
        <v>38.409999999999997</v>
      </c>
      <c r="D72" s="33">
        <f t="shared" si="7"/>
        <v>-22.970000000000006</v>
      </c>
      <c r="E72">
        <f t="shared" si="8"/>
        <v>22.970000000000006</v>
      </c>
      <c r="F72" t="str">
        <f t="shared" si="9"/>
        <v/>
      </c>
    </row>
    <row r="73" spans="1:6" x14ac:dyDescent="0.25">
      <c r="A73" s="4">
        <v>7.2</v>
      </c>
      <c r="B73" s="4">
        <f t="shared" si="5"/>
        <v>62.16</v>
      </c>
      <c r="C73" s="4">
        <f t="shared" si="6"/>
        <v>37.119999999999997</v>
      </c>
      <c r="D73" s="33">
        <f t="shared" si="7"/>
        <v>-25.04</v>
      </c>
      <c r="E73">
        <f t="shared" si="8"/>
        <v>25.04</v>
      </c>
      <c r="F73" t="str">
        <f t="shared" si="9"/>
        <v/>
      </c>
    </row>
    <row r="74" spans="1:6" x14ac:dyDescent="0.25">
      <c r="A74" s="4">
        <v>7.3</v>
      </c>
      <c r="B74" s="4">
        <f t="shared" si="5"/>
        <v>62.94</v>
      </c>
      <c r="C74" s="4">
        <f t="shared" si="6"/>
        <v>35.83</v>
      </c>
      <c r="D74" s="33">
        <f t="shared" si="7"/>
        <v>-27.11</v>
      </c>
      <c r="E74">
        <f t="shared" si="8"/>
        <v>27.11</v>
      </c>
      <c r="F74" t="str">
        <f t="shared" si="9"/>
        <v/>
      </c>
    </row>
    <row r="75" spans="1:6" x14ac:dyDescent="0.25">
      <c r="A75" s="4">
        <v>7.4</v>
      </c>
      <c r="B75" s="4">
        <f t="shared" si="5"/>
        <v>63.72</v>
      </c>
      <c r="C75" s="4">
        <f t="shared" si="6"/>
        <v>34.54</v>
      </c>
      <c r="D75" s="33">
        <f t="shared" si="7"/>
        <v>-29.18</v>
      </c>
      <c r="E75">
        <f t="shared" si="8"/>
        <v>29.18</v>
      </c>
      <c r="F75" t="str">
        <f t="shared" si="9"/>
        <v/>
      </c>
    </row>
    <row r="76" spans="1:6" x14ac:dyDescent="0.25">
      <c r="A76" s="4">
        <v>7.5</v>
      </c>
      <c r="B76" s="4">
        <f t="shared" si="5"/>
        <v>64.5</v>
      </c>
      <c r="C76" s="4">
        <f t="shared" si="6"/>
        <v>33.25</v>
      </c>
      <c r="D76" s="33">
        <f t="shared" si="7"/>
        <v>-31.25</v>
      </c>
      <c r="E76">
        <f t="shared" si="8"/>
        <v>31.25</v>
      </c>
      <c r="F76" t="str">
        <f t="shared" si="9"/>
        <v/>
      </c>
    </row>
    <row r="77" spans="1:6" x14ac:dyDescent="0.25">
      <c r="A77" s="4">
        <v>7.6</v>
      </c>
      <c r="B77" s="4">
        <f t="shared" si="5"/>
        <v>65.28</v>
      </c>
      <c r="C77" s="4">
        <f t="shared" si="6"/>
        <v>31.96</v>
      </c>
      <c r="D77" s="33">
        <f t="shared" si="7"/>
        <v>-33.32</v>
      </c>
      <c r="E77">
        <f t="shared" si="8"/>
        <v>33.32</v>
      </c>
      <c r="F77" t="str">
        <f t="shared" si="9"/>
        <v/>
      </c>
    </row>
    <row r="78" spans="1:6" x14ac:dyDescent="0.25">
      <c r="A78" s="4">
        <v>7.7</v>
      </c>
      <c r="B78" s="4">
        <f t="shared" si="5"/>
        <v>66.06</v>
      </c>
      <c r="C78" s="4">
        <f t="shared" si="6"/>
        <v>30.67</v>
      </c>
      <c r="D78" s="33">
        <f t="shared" si="7"/>
        <v>-35.39</v>
      </c>
      <c r="E78">
        <f t="shared" si="8"/>
        <v>35.39</v>
      </c>
      <c r="F78" t="str">
        <f t="shared" si="9"/>
        <v/>
      </c>
    </row>
    <row r="79" spans="1:6" x14ac:dyDescent="0.25">
      <c r="A79" s="4">
        <v>7.8</v>
      </c>
      <c r="B79" s="4">
        <f t="shared" si="5"/>
        <v>66.84</v>
      </c>
      <c r="C79" s="4">
        <f t="shared" si="6"/>
        <v>29.38</v>
      </c>
      <c r="D79" s="33">
        <f t="shared" si="7"/>
        <v>-37.460000000000008</v>
      </c>
      <c r="E79">
        <f t="shared" si="8"/>
        <v>37.460000000000008</v>
      </c>
      <c r="F79" t="str">
        <f t="shared" si="9"/>
        <v/>
      </c>
    </row>
    <row r="80" spans="1:6" x14ac:dyDescent="0.25">
      <c r="A80" s="4">
        <v>7.9</v>
      </c>
      <c r="B80" s="4">
        <f t="shared" si="5"/>
        <v>67.62</v>
      </c>
      <c r="C80" s="4">
        <f t="shared" si="6"/>
        <v>28.09</v>
      </c>
      <c r="D80" s="33">
        <f t="shared" si="7"/>
        <v>-39.53</v>
      </c>
      <c r="E80">
        <f t="shared" si="8"/>
        <v>39.53</v>
      </c>
      <c r="F80" t="str">
        <f t="shared" si="9"/>
        <v/>
      </c>
    </row>
    <row r="81" spans="1:6" x14ac:dyDescent="0.25">
      <c r="A81" s="4">
        <v>8</v>
      </c>
      <c r="B81" s="4">
        <f t="shared" si="5"/>
        <v>68.400000000000006</v>
      </c>
      <c r="C81" s="4">
        <f t="shared" si="6"/>
        <v>26.8</v>
      </c>
      <c r="D81" s="33">
        <f t="shared" si="7"/>
        <v>-41.600000000000009</v>
      </c>
      <c r="E81">
        <f t="shared" si="8"/>
        <v>41.600000000000009</v>
      </c>
      <c r="F81" t="str">
        <f t="shared" si="9"/>
        <v/>
      </c>
    </row>
    <row r="82" spans="1:6" x14ac:dyDescent="0.25">
      <c r="A82" s="4">
        <v>8.1</v>
      </c>
      <c r="B82" s="4">
        <f t="shared" si="5"/>
        <v>69.180000000000007</v>
      </c>
      <c r="C82" s="4">
        <f t="shared" si="6"/>
        <v>25.51</v>
      </c>
      <c r="D82" s="33">
        <f t="shared" si="7"/>
        <v>-43.67</v>
      </c>
      <c r="E82">
        <f t="shared" si="8"/>
        <v>43.67</v>
      </c>
      <c r="F82" t="str">
        <f t="shared" si="9"/>
        <v/>
      </c>
    </row>
    <row r="83" spans="1:6" x14ac:dyDescent="0.25">
      <c r="A83" s="4">
        <v>8.1999999999999993</v>
      </c>
      <c r="B83" s="4">
        <f t="shared" si="5"/>
        <v>69.959999999999994</v>
      </c>
      <c r="C83" s="4">
        <f t="shared" si="6"/>
        <v>24.22</v>
      </c>
      <c r="D83" s="33">
        <f t="shared" si="7"/>
        <v>-45.739999999999995</v>
      </c>
      <c r="E83">
        <f t="shared" si="8"/>
        <v>45.739999999999995</v>
      </c>
      <c r="F83" t="str">
        <f t="shared" si="9"/>
        <v/>
      </c>
    </row>
    <row r="84" spans="1:6" x14ac:dyDescent="0.25">
      <c r="A84" s="4">
        <v>8.3000000000000007</v>
      </c>
      <c r="B84" s="4">
        <f t="shared" si="5"/>
        <v>70.739999999999995</v>
      </c>
      <c r="C84" s="4">
        <f t="shared" si="6"/>
        <v>22.93</v>
      </c>
      <c r="D84" s="33">
        <f t="shared" si="7"/>
        <v>-47.809999999999995</v>
      </c>
      <c r="E84">
        <f t="shared" si="8"/>
        <v>47.809999999999995</v>
      </c>
      <c r="F84" t="str">
        <f t="shared" si="9"/>
        <v/>
      </c>
    </row>
    <row r="85" spans="1:6" x14ac:dyDescent="0.25">
      <c r="A85" s="4">
        <v>8.4</v>
      </c>
      <c r="B85" s="4">
        <f t="shared" si="5"/>
        <v>71.52</v>
      </c>
      <c r="C85" s="4">
        <f t="shared" si="6"/>
        <v>21.64</v>
      </c>
      <c r="D85" s="33">
        <f t="shared" si="7"/>
        <v>-49.879999999999995</v>
      </c>
      <c r="E85">
        <f t="shared" si="8"/>
        <v>49.879999999999995</v>
      </c>
      <c r="F85" t="str">
        <f t="shared" si="9"/>
        <v/>
      </c>
    </row>
    <row r="86" spans="1:6" x14ac:dyDescent="0.25">
      <c r="A86" s="4">
        <v>8.5</v>
      </c>
      <c r="B86" s="4">
        <f t="shared" si="5"/>
        <v>72.3</v>
      </c>
      <c r="C86" s="4">
        <f t="shared" si="6"/>
        <v>20.350000000000001</v>
      </c>
      <c r="D86" s="33">
        <f t="shared" si="7"/>
        <v>-51.949999999999996</v>
      </c>
      <c r="E86">
        <f t="shared" si="8"/>
        <v>51.949999999999996</v>
      </c>
      <c r="F86" t="str">
        <f t="shared" si="9"/>
        <v/>
      </c>
    </row>
    <row r="87" spans="1:6" x14ac:dyDescent="0.25">
      <c r="A87" s="4">
        <v>8.6</v>
      </c>
      <c r="B87" s="4">
        <f t="shared" si="5"/>
        <v>73.08</v>
      </c>
      <c r="C87" s="4">
        <f t="shared" si="6"/>
        <v>19.059999999999999</v>
      </c>
      <c r="D87" s="33">
        <f t="shared" si="7"/>
        <v>-54.019999999999996</v>
      </c>
      <c r="E87">
        <f t="shared" si="8"/>
        <v>54.019999999999996</v>
      </c>
      <c r="F87" t="str">
        <f t="shared" si="9"/>
        <v/>
      </c>
    </row>
    <row r="88" spans="1:6" x14ac:dyDescent="0.25">
      <c r="A88" s="4">
        <v>8.6999999999999993</v>
      </c>
      <c r="B88" s="4">
        <f t="shared" si="5"/>
        <v>73.86</v>
      </c>
      <c r="C88" s="4">
        <f t="shared" si="6"/>
        <v>17.77</v>
      </c>
      <c r="D88" s="33">
        <f t="shared" si="7"/>
        <v>-56.09</v>
      </c>
      <c r="E88">
        <f t="shared" si="8"/>
        <v>56.09</v>
      </c>
      <c r="F88" t="str">
        <f t="shared" si="9"/>
        <v/>
      </c>
    </row>
    <row r="89" spans="1:6" x14ac:dyDescent="0.25">
      <c r="A89" s="4">
        <v>8.8000000000000007</v>
      </c>
      <c r="B89" s="4">
        <f t="shared" si="5"/>
        <v>74.64</v>
      </c>
      <c r="C89" s="4">
        <f t="shared" si="6"/>
        <v>16.48</v>
      </c>
      <c r="D89" s="33">
        <f t="shared" si="7"/>
        <v>-58.16</v>
      </c>
      <c r="E89">
        <f t="shared" si="8"/>
        <v>58.16</v>
      </c>
      <c r="F89" t="str">
        <f t="shared" si="9"/>
        <v/>
      </c>
    </row>
    <row r="90" spans="1:6" x14ac:dyDescent="0.25">
      <c r="A90" s="4">
        <v>8.9</v>
      </c>
      <c r="B90" s="4">
        <f t="shared" si="5"/>
        <v>75.42</v>
      </c>
      <c r="C90" s="4">
        <f t="shared" si="6"/>
        <v>15.19</v>
      </c>
      <c r="D90" s="33">
        <f t="shared" si="7"/>
        <v>-60.230000000000004</v>
      </c>
      <c r="E90">
        <f t="shared" si="8"/>
        <v>60.230000000000004</v>
      </c>
      <c r="F90" t="str">
        <f t="shared" si="9"/>
        <v/>
      </c>
    </row>
    <row r="91" spans="1:6" x14ac:dyDescent="0.25">
      <c r="A91" s="4">
        <v>9</v>
      </c>
      <c r="B91" s="4">
        <f t="shared" si="5"/>
        <v>76.2</v>
      </c>
      <c r="C91" s="4">
        <f t="shared" si="6"/>
        <v>13.9</v>
      </c>
      <c r="D91" s="33">
        <f t="shared" si="7"/>
        <v>-62.300000000000004</v>
      </c>
      <c r="E91">
        <f t="shared" si="8"/>
        <v>62.300000000000004</v>
      </c>
      <c r="F91" t="str">
        <f t="shared" si="9"/>
        <v/>
      </c>
    </row>
    <row r="92" spans="1:6" x14ac:dyDescent="0.25">
      <c r="A92" s="4">
        <v>9.1</v>
      </c>
      <c r="B92" s="4">
        <f t="shared" si="5"/>
        <v>76.98</v>
      </c>
      <c r="C92" s="4">
        <f t="shared" si="6"/>
        <v>12.61</v>
      </c>
      <c r="D92" s="33">
        <f t="shared" si="7"/>
        <v>-64.37</v>
      </c>
      <c r="E92">
        <f t="shared" si="8"/>
        <v>64.37</v>
      </c>
      <c r="F92" t="str">
        <f t="shared" si="9"/>
        <v/>
      </c>
    </row>
    <row r="93" spans="1:6" x14ac:dyDescent="0.25">
      <c r="A93" s="4">
        <v>9.1999999999999993</v>
      </c>
      <c r="B93" s="4">
        <f t="shared" si="5"/>
        <v>77.760000000000005</v>
      </c>
      <c r="C93" s="4">
        <f t="shared" si="6"/>
        <v>11.32</v>
      </c>
      <c r="D93" s="33">
        <f t="shared" si="7"/>
        <v>-66.44</v>
      </c>
      <c r="E93">
        <f t="shared" si="8"/>
        <v>66.44</v>
      </c>
      <c r="F93" t="str">
        <f t="shared" si="9"/>
        <v/>
      </c>
    </row>
    <row r="94" spans="1:6" x14ac:dyDescent="0.25">
      <c r="A94" s="4">
        <v>9.3000000000000007</v>
      </c>
      <c r="B94" s="4">
        <f t="shared" si="5"/>
        <v>78.540000000000006</v>
      </c>
      <c r="C94" s="4">
        <f t="shared" si="6"/>
        <v>10.029999999999999</v>
      </c>
      <c r="D94" s="33">
        <f t="shared" si="7"/>
        <v>-68.510000000000005</v>
      </c>
      <c r="E94">
        <f t="shared" si="8"/>
        <v>68.510000000000005</v>
      </c>
      <c r="F94" t="str">
        <f t="shared" si="9"/>
        <v/>
      </c>
    </row>
    <row r="95" spans="1:6" x14ac:dyDescent="0.25">
      <c r="A95" s="4">
        <v>9.4</v>
      </c>
      <c r="B95" s="4">
        <f t="shared" si="5"/>
        <v>79.319999999999993</v>
      </c>
      <c r="C95" s="4">
        <f t="shared" si="6"/>
        <v>8.74</v>
      </c>
      <c r="D95" s="33">
        <f t="shared" si="7"/>
        <v>-70.58</v>
      </c>
      <c r="E95">
        <f t="shared" si="8"/>
        <v>70.58</v>
      </c>
      <c r="F95" t="str">
        <f t="shared" si="9"/>
        <v/>
      </c>
    </row>
    <row r="96" spans="1:6" x14ac:dyDescent="0.25">
      <c r="A96" s="4">
        <v>9.5</v>
      </c>
      <c r="B96" s="4">
        <f t="shared" si="5"/>
        <v>80.099999999999994</v>
      </c>
      <c r="C96" s="4">
        <f t="shared" si="6"/>
        <v>7.45</v>
      </c>
      <c r="D96" s="33">
        <f t="shared" si="7"/>
        <v>-72.649999999999991</v>
      </c>
      <c r="E96">
        <f t="shared" si="8"/>
        <v>72.649999999999991</v>
      </c>
      <c r="F96" t="str">
        <f t="shared" si="9"/>
        <v/>
      </c>
    </row>
    <row r="97" spans="1:6" x14ac:dyDescent="0.25">
      <c r="A97" s="4">
        <v>9.6</v>
      </c>
      <c r="B97" s="4">
        <f t="shared" si="5"/>
        <v>80.88</v>
      </c>
      <c r="C97" s="4">
        <f t="shared" si="6"/>
        <v>6.16</v>
      </c>
      <c r="D97" s="33">
        <f t="shared" si="7"/>
        <v>-74.72</v>
      </c>
      <c r="E97">
        <f t="shared" si="8"/>
        <v>74.72</v>
      </c>
      <c r="F97" t="str">
        <f t="shared" si="9"/>
        <v/>
      </c>
    </row>
    <row r="98" spans="1:6" x14ac:dyDescent="0.25">
      <c r="A98" s="4">
        <v>9.6999999999999993</v>
      </c>
      <c r="B98" s="4">
        <f t="shared" si="5"/>
        <v>81.66</v>
      </c>
      <c r="C98" s="4">
        <f t="shared" si="6"/>
        <v>4.87</v>
      </c>
      <c r="D98" s="33">
        <f t="shared" si="7"/>
        <v>-76.789999999999992</v>
      </c>
      <c r="E98">
        <f t="shared" si="8"/>
        <v>76.789999999999992</v>
      </c>
      <c r="F98" t="str">
        <f t="shared" si="9"/>
        <v/>
      </c>
    </row>
    <row r="99" spans="1:6" x14ac:dyDescent="0.25">
      <c r="A99" s="4">
        <v>9.8000000000000007</v>
      </c>
      <c r="B99" s="4">
        <f t="shared" si="5"/>
        <v>82.44</v>
      </c>
      <c r="C99" s="4">
        <f t="shared" si="6"/>
        <v>3.58</v>
      </c>
      <c r="D99" s="33">
        <f t="shared" si="7"/>
        <v>-78.86</v>
      </c>
      <c r="E99">
        <f t="shared" si="8"/>
        <v>78.86</v>
      </c>
      <c r="F99" t="str">
        <f t="shared" si="9"/>
        <v/>
      </c>
    </row>
    <row r="100" spans="1:6" x14ac:dyDescent="0.25">
      <c r="A100" s="4">
        <v>9.9</v>
      </c>
      <c r="B100" s="4">
        <f t="shared" si="5"/>
        <v>83.22</v>
      </c>
      <c r="C100" s="4">
        <f t="shared" si="6"/>
        <v>2.29</v>
      </c>
      <c r="D100" s="33">
        <f t="shared" si="7"/>
        <v>-80.929999999999993</v>
      </c>
      <c r="E100">
        <f t="shared" si="8"/>
        <v>80.929999999999993</v>
      </c>
      <c r="F100" t="str">
        <f t="shared" si="9"/>
        <v/>
      </c>
    </row>
    <row r="101" spans="1:6" x14ac:dyDescent="0.25">
      <c r="A101" s="4">
        <v>10</v>
      </c>
      <c r="B101" s="4">
        <f t="shared" si="5"/>
        <v>84</v>
      </c>
      <c r="C101" s="4">
        <f t="shared" si="6"/>
        <v>1</v>
      </c>
      <c r="D101" s="33">
        <f t="shared" si="7"/>
        <v>-83</v>
      </c>
      <c r="E101">
        <f t="shared" si="8"/>
        <v>83</v>
      </c>
      <c r="F101" t="str">
        <f t="shared" si="9"/>
        <v/>
      </c>
    </row>
    <row r="102" spans="1:6" x14ac:dyDescent="0.25">
      <c r="A102" s="32" t="s">
        <v>44</v>
      </c>
      <c r="B102" s="32">
        <f>MEDIAN(B2,B101)</f>
        <v>45.39</v>
      </c>
      <c r="C102" s="32">
        <f>MEDIAN(C2,C101)</f>
        <v>64.855000000000004</v>
      </c>
      <c r="D102" s="37"/>
      <c r="E102" s="38">
        <f>MIN(E2:E101)</f>
        <v>0.19999999999999574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D4FF-CC12-4452-8EE0-987256F21DD0}">
  <dimension ref="A1:CX4"/>
  <sheetViews>
    <sheetView workbookViewId="0">
      <selection activeCell="CX4" sqref="CX4"/>
    </sheetView>
  </sheetViews>
  <sheetFormatPr defaultColWidth="10.85546875" defaultRowHeight="15" x14ac:dyDescent="0.25"/>
  <cols>
    <col min="1" max="3" width="10.85546875" style="4"/>
  </cols>
  <sheetData>
    <row r="1" spans="1:102" s="2" customFormat="1" ht="15.75" thickBot="1" x14ac:dyDescent="0.3">
      <c r="A1" s="3" t="s">
        <v>0</v>
      </c>
      <c r="B1" s="4">
        <v>0.1</v>
      </c>
      <c r="C1" s="4">
        <v>0.2</v>
      </c>
      <c r="D1" s="4">
        <v>0.3</v>
      </c>
      <c r="E1" s="4">
        <v>0.4</v>
      </c>
      <c r="F1" s="4">
        <v>0.5</v>
      </c>
      <c r="G1" s="4">
        <v>0.6</v>
      </c>
      <c r="H1" s="4">
        <v>0.7</v>
      </c>
      <c r="I1" s="4">
        <v>0.8</v>
      </c>
      <c r="J1" s="4">
        <v>0.9</v>
      </c>
      <c r="K1" s="4">
        <v>1</v>
      </c>
      <c r="L1" s="4">
        <v>1.1000000000000001</v>
      </c>
      <c r="M1" s="4">
        <v>1.2</v>
      </c>
      <c r="N1" s="4">
        <v>1.3</v>
      </c>
      <c r="O1" s="4">
        <v>1.4</v>
      </c>
      <c r="P1" s="4">
        <v>1.5</v>
      </c>
      <c r="Q1" s="4">
        <v>1.6</v>
      </c>
      <c r="R1" s="4">
        <v>1.7</v>
      </c>
      <c r="S1" s="4">
        <v>1.8</v>
      </c>
      <c r="T1" s="4">
        <v>1.9</v>
      </c>
      <c r="U1" s="4">
        <v>2</v>
      </c>
      <c r="V1" s="4">
        <v>2.1</v>
      </c>
      <c r="W1" s="4">
        <v>2.2000000000000002</v>
      </c>
      <c r="X1" s="4">
        <v>2.2999999999999998</v>
      </c>
      <c r="Y1" s="4">
        <v>2.4</v>
      </c>
      <c r="Z1" s="4">
        <v>2.5</v>
      </c>
      <c r="AA1" s="4">
        <v>2.6</v>
      </c>
      <c r="AB1" s="4">
        <v>2.7</v>
      </c>
      <c r="AC1" s="4">
        <v>2.8</v>
      </c>
      <c r="AD1" s="4">
        <v>2.9</v>
      </c>
      <c r="AE1" s="4">
        <v>3</v>
      </c>
      <c r="AF1" s="4">
        <v>3.1</v>
      </c>
      <c r="AG1" s="4">
        <v>3.2</v>
      </c>
      <c r="AH1" s="4">
        <v>3.3</v>
      </c>
      <c r="AI1" s="4">
        <v>3.4</v>
      </c>
      <c r="AJ1" s="4">
        <v>3.5</v>
      </c>
      <c r="AK1" s="4">
        <v>3.6</v>
      </c>
      <c r="AL1" s="4">
        <v>3.7</v>
      </c>
      <c r="AM1" s="4">
        <v>3.8</v>
      </c>
      <c r="AN1" s="4">
        <v>3.9</v>
      </c>
      <c r="AO1" s="4">
        <v>4</v>
      </c>
      <c r="AP1" s="4">
        <v>4.0999999999999996</v>
      </c>
      <c r="AQ1" s="4">
        <v>4.2</v>
      </c>
      <c r="AR1" s="4">
        <v>4.3</v>
      </c>
      <c r="AS1" s="4">
        <v>4.4000000000000004</v>
      </c>
      <c r="AT1" s="4">
        <v>4.5</v>
      </c>
      <c r="AU1" s="4">
        <v>4.5999999999999996</v>
      </c>
      <c r="AV1" s="4">
        <v>4.7</v>
      </c>
      <c r="AW1" s="4">
        <v>4.8</v>
      </c>
      <c r="AX1" s="4">
        <v>4.9000000000000004</v>
      </c>
      <c r="AY1" s="4">
        <v>5</v>
      </c>
      <c r="AZ1" s="4">
        <v>5.0999999999999996</v>
      </c>
      <c r="BA1" s="4">
        <v>5.2</v>
      </c>
      <c r="BB1" s="4">
        <v>5.3</v>
      </c>
      <c r="BC1" s="4">
        <v>5.4</v>
      </c>
      <c r="BD1" s="4">
        <v>5.5</v>
      </c>
      <c r="BE1" s="4">
        <v>5.6</v>
      </c>
      <c r="BF1" s="4">
        <v>5.7</v>
      </c>
      <c r="BG1" s="4">
        <v>5.8</v>
      </c>
      <c r="BH1" s="4">
        <v>5.9</v>
      </c>
      <c r="BI1" s="4">
        <v>6</v>
      </c>
      <c r="BJ1" s="4">
        <v>6.1</v>
      </c>
      <c r="BK1" s="4">
        <v>6.2</v>
      </c>
      <c r="BL1" s="4">
        <v>6.3</v>
      </c>
      <c r="BM1" s="4">
        <v>6.4</v>
      </c>
      <c r="BN1" s="4">
        <v>6.5</v>
      </c>
      <c r="BO1" s="4">
        <v>6.6</v>
      </c>
      <c r="BP1" s="4">
        <v>6.7</v>
      </c>
      <c r="BQ1" s="4">
        <v>6.8</v>
      </c>
      <c r="BR1" s="4">
        <v>6.9</v>
      </c>
      <c r="BS1" s="4">
        <v>7</v>
      </c>
      <c r="BT1" s="4">
        <v>7.1</v>
      </c>
      <c r="BU1" s="4">
        <v>7.2</v>
      </c>
      <c r="BV1" s="4">
        <v>7.3</v>
      </c>
      <c r="BW1" s="4">
        <v>7.4</v>
      </c>
      <c r="BX1" s="4">
        <v>7.5</v>
      </c>
      <c r="BY1" s="4">
        <v>7.6</v>
      </c>
      <c r="BZ1" s="4">
        <v>7.7</v>
      </c>
      <c r="CA1" s="4">
        <v>7.8</v>
      </c>
      <c r="CB1" s="4">
        <v>7.9</v>
      </c>
      <c r="CC1" s="4">
        <v>8</v>
      </c>
      <c r="CD1" s="4">
        <v>8.1</v>
      </c>
      <c r="CE1" s="4">
        <v>8.1999999999999993</v>
      </c>
      <c r="CF1" s="4">
        <v>8.3000000000000007</v>
      </c>
      <c r="CG1" s="4">
        <v>8.4</v>
      </c>
      <c r="CH1" s="4">
        <v>8.5</v>
      </c>
      <c r="CI1" s="4">
        <v>8.6</v>
      </c>
      <c r="CJ1" s="4">
        <v>8.6999999999999993</v>
      </c>
      <c r="CK1" s="4">
        <v>8.8000000000000007</v>
      </c>
      <c r="CL1" s="4">
        <v>8.9</v>
      </c>
      <c r="CM1" s="4">
        <v>9</v>
      </c>
      <c r="CN1" s="4">
        <v>9.1</v>
      </c>
      <c r="CO1" s="4">
        <v>9.1999999999999993</v>
      </c>
      <c r="CP1" s="4">
        <v>9.3000000000000007</v>
      </c>
      <c r="CQ1" s="4">
        <v>9.4</v>
      </c>
      <c r="CR1" s="4">
        <v>9.5</v>
      </c>
      <c r="CS1" s="4">
        <v>9.6</v>
      </c>
      <c r="CT1" s="4">
        <v>9.6999999999999993</v>
      </c>
      <c r="CU1" s="4">
        <v>9.8000000000000007</v>
      </c>
      <c r="CV1" s="4">
        <v>9.9</v>
      </c>
      <c r="CW1" s="4">
        <v>10</v>
      </c>
      <c r="CX1" s="34" t="s">
        <v>44</v>
      </c>
    </row>
    <row r="2" spans="1:102" ht="30.75" thickBot="1" x14ac:dyDescent="0.3">
      <c r="A2" s="3" t="s">
        <v>8</v>
      </c>
      <c r="B2" s="4">
        <f>+ROUND(6+7.8*B1,2)</f>
        <v>6.78</v>
      </c>
      <c r="C2" s="4">
        <f>+ROUND(6+7.8*C1,2)</f>
        <v>7.56</v>
      </c>
      <c r="D2" s="4">
        <f>+ROUND(6+7.8*D1,2)</f>
        <v>8.34</v>
      </c>
      <c r="E2" s="4">
        <f>+ROUND(6+7.8*E1,2)</f>
        <v>9.1199999999999992</v>
      </c>
      <c r="F2" s="4">
        <f>+ROUND(6+7.8*F1,2)</f>
        <v>9.9</v>
      </c>
      <c r="G2" s="4">
        <f>+ROUND(6+7.8*G1,2)</f>
        <v>10.68</v>
      </c>
      <c r="H2" s="4">
        <f>+ROUND(6+7.8*H1,2)</f>
        <v>11.46</v>
      </c>
      <c r="I2" s="4">
        <f>+ROUND(6+7.8*I1,2)</f>
        <v>12.24</v>
      </c>
      <c r="J2" s="4">
        <f>+ROUND(6+7.8*J1,2)</f>
        <v>13.02</v>
      </c>
      <c r="K2" s="4">
        <f>+ROUND(6+7.8*K1,2)</f>
        <v>13.8</v>
      </c>
      <c r="L2" s="4">
        <f>+ROUND(6+7.8*L1,2)</f>
        <v>14.58</v>
      </c>
      <c r="M2" s="4">
        <f>+ROUND(6+7.8*M1,2)</f>
        <v>15.36</v>
      </c>
      <c r="N2" s="4">
        <f>+ROUND(6+7.8*N1,2)</f>
        <v>16.14</v>
      </c>
      <c r="O2" s="4">
        <f>+ROUND(6+7.8*O1,2)</f>
        <v>16.920000000000002</v>
      </c>
      <c r="P2" s="4">
        <f>+ROUND(6+7.8*P1,2)</f>
        <v>17.7</v>
      </c>
      <c r="Q2" s="4">
        <f>+ROUND(6+7.8*Q1,2)</f>
        <v>18.48</v>
      </c>
      <c r="R2" s="4">
        <f>+ROUND(6+7.8*R1,2)</f>
        <v>19.260000000000002</v>
      </c>
      <c r="S2" s="4">
        <f>+ROUND(6+7.8*S1,2)</f>
        <v>20.04</v>
      </c>
      <c r="T2" s="4">
        <f>+ROUND(6+7.8*T1,2)</f>
        <v>20.82</v>
      </c>
      <c r="U2" s="4">
        <f>+ROUND(6+7.8*U1,2)</f>
        <v>21.6</v>
      </c>
      <c r="V2" s="4">
        <f>+ROUND(6+7.8*V1,2)</f>
        <v>22.38</v>
      </c>
      <c r="W2" s="4">
        <f>+ROUND(6+7.8*W1,2)</f>
        <v>23.16</v>
      </c>
      <c r="X2" s="4">
        <f>+ROUND(6+7.8*X1,2)</f>
        <v>23.94</v>
      </c>
      <c r="Y2" s="4">
        <f>+ROUND(6+7.8*Y1,2)</f>
        <v>24.72</v>
      </c>
      <c r="Z2" s="4">
        <f>+ROUND(6+7.8*Z1,2)</f>
        <v>25.5</v>
      </c>
      <c r="AA2" s="4">
        <f>+ROUND(6+7.8*AA1,2)</f>
        <v>26.28</v>
      </c>
      <c r="AB2" s="4">
        <f>+ROUND(6+7.8*AB1,2)</f>
        <v>27.06</v>
      </c>
      <c r="AC2" s="4">
        <f>+ROUND(6+7.8*AC1,2)</f>
        <v>27.84</v>
      </c>
      <c r="AD2" s="4">
        <f>+ROUND(6+7.8*AD1,2)</f>
        <v>28.62</v>
      </c>
      <c r="AE2" s="4">
        <f>+ROUND(6+7.8*AE1,2)</f>
        <v>29.4</v>
      </c>
      <c r="AF2" s="4">
        <f>+ROUND(6+7.8*AF1,2)</f>
        <v>30.18</v>
      </c>
      <c r="AG2" s="4">
        <f>+ROUND(6+7.8*AG1,2)</f>
        <v>30.96</v>
      </c>
      <c r="AH2" s="4">
        <f>+ROUND(6+7.8*AH1,2)</f>
        <v>31.74</v>
      </c>
      <c r="AI2" s="4">
        <f>+ROUND(6+7.8*AI1,2)</f>
        <v>32.520000000000003</v>
      </c>
      <c r="AJ2" s="4">
        <f>+ROUND(6+7.8*AJ1,2)</f>
        <v>33.299999999999997</v>
      </c>
      <c r="AK2" s="4">
        <f>+ROUND(6+7.8*AK1,2)</f>
        <v>34.08</v>
      </c>
      <c r="AL2" s="4">
        <f>+ROUND(6+7.8*AL1,2)</f>
        <v>34.86</v>
      </c>
      <c r="AM2" s="4">
        <f>+ROUND(6+7.8*AM1,2)</f>
        <v>35.64</v>
      </c>
      <c r="AN2" s="4">
        <f>+ROUND(6+7.8*AN1,2)</f>
        <v>36.42</v>
      </c>
      <c r="AO2" s="4">
        <f>+ROUND(6+7.8*AO1,2)</f>
        <v>37.200000000000003</v>
      </c>
      <c r="AP2" s="4">
        <f>+ROUND(6+7.8*AP1,2)</f>
        <v>37.979999999999997</v>
      </c>
      <c r="AQ2" s="4">
        <f>+ROUND(6+7.8*AQ1,2)</f>
        <v>38.76</v>
      </c>
      <c r="AR2" s="4">
        <f>+ROUND(6+7.8*AR1,2)</f>
        <v>39.54</v>
      </c>
      <c r="AS2" s="4">
        <f>+ROUND(6+7.8*AS1,2)</f>
        <v>40.32</v>
      </c>
      <c r="AT2" s="4">
        <f>+ROUND(6+7.8*AT1,2)</f>
        <v>41.1</v>
      </c>
      <c r="AU2" s="4">
        <f>+ROUND(6+7.8*AU1,2)</f>
        <v>41.88</v>
      </c>
      <c r="AV2" s="4">
        <f>+ROUND(6+7.8*AV1,2)</f>
        <v>42.66</v>
      </c>
      <c r="AW2" s="4">
        <f>+ROUND(6+7.8*AW1,2)</f>
        <v>43.44</v>
      </c>
      <c r="AX2" s="4">
        <f>+ROUND(6+7.8*AX1,2)</f>
        <v>44.22</v>
      </c>
      <c r="AY2" s="4">
        <f>+ROUND(6+7.8*AY1,2)</f>
        <v>45</v>
      </c>
      <c r="AZ2" s="4">
        <f>+ROUND(6+7.8*AZ1,2)</f>
        <v>45.78</v>
      </c>
      <c r="BA2" s="4">
        <f>+ROUND(6+7.8*BA1,2)</f>
        <v>46.56</v>
      </c>
      <c r="BB2" s="4">
        <f>+ROUND(6+7.8*BB1,2)</f>
        <v>47.34</v>
      </c>
      <c r="BC2" s="4">
        <f>+ROUND(6+7.8*BC1,2)</f>
        <v>48.12</v>
      </c>
      <c r="BD2" s="4">
        <f>+ROUND(6+7.8*BD1,2)</f>
        <v>48.9</v>
      </c>
      <c r="BE2" s="4">
        <f>+ROUND(6+7.8*BE1,2)</f>
        <v>49.68</v>
      </c>
      <c r="BF2" s="4">
        <f>+ROUND(6+7.8*BF1,2)</f>
        <v>50.46</v>
      </c>
      <c r="BG2" s="4">
        <f>+ROUND(6+7.8*BG1,2)</f>
        <v>51.24</v>
      </c>
      <c r="BH2" s="4">
        <f>+ROUND(6+7.8*BH1,2)</f>
        <v>52.02</v>
      </c>
      <c r="BI2" s="4">
        <f>+ROUND(6+7.8*BI1,2)</f>
        <v>52.8</v>
      </c>
      <c r="BJ2" s="4">
        <f>+ROUND(6+7.8*BJ1,2)</f>
        <v>53.58</v>
      </c>
      <c r="BK2" s="4">
        <f>+ROUND(6+7.8*BK1,2)</f>
        <v>54.36</v>
      </c>
      <c r="BL2" s="4">
        <f>+ROUND(6+7.8*BL1,2)</f>
        <v>55.14</v>
      </c>
      <c r="BM2" s="4">
        <f>+ROUND(6+7.8*BM1,2)</f>
        <v>55.92</v>
      </c>
      <c r="BN2" s="4">
        <f>+ROUND(6+7.8*BN1,2)</f>
        <v>56.7</v>
      </c>
      <c r="BO2" s="4">
        <f>+ROUND(6+7.8*BO1,2)</f>
        <v>57.48</v>
      </c>
      <c r="BP2" s="4">
        <f>+ROUND(6+7.8*BP1,2)</f>
        <v>58.26</v>
      </c>
      <c r="BQ2" s="4">
        <f>+ROUND(6+7.8*BQ1,2)</f>
        <v>59.04</v>
      </c>
      <c r="BR2" s="4">
        <f>+ROUND(6+7.8*BR1,2)</f>
        <v>59.82</v>
      </c>
      <c r="BS2" s="4">
        <f>+ROUND(6+7.8*BS1,2)</f>
        <v>60.6</v>
      </c>
      <c r="BT2" s="4">
        <f>+ROUND(6+7.8*BT1,2)</f>
        <v>61.38</v>
      </c>
      <c r="BU2" s="4">
        <f>+ROUND(6+7.8*BU1,2)</f>
        <v>62.16</v>
      </c>
      <c r="BV2" s="4">
        <f>+ROUND(6+7.8*BV1,2)</f>
        <v>62.94</v>
      </c>
      <c r="BW2" s="4">
        <f>+ROUND(6+7.8*BW1,2)</f>
        <v>63.72</v>
      </c>
      <c r="BX2" s="4">
        <f>+ROUND(6+7.8*BX1,2)</f>
        <v>64.5</v>
      </c>
      <c r="BY2" s="4">
        <f>+ROUND(6+7.8*BY1,2)</f>
        <v>65.28</v>
      </c>
      <c r="BZ2" s="4">
        <f>+ROUND(6+7.8*BZ1,2)</f>
        <v>66.06</v>
      </c>
      <c r="CA2" s="4">
        <f>+ROUND(6+7.8*CA1,2)</f>
        <v>66.84</v>
      </c>
      <c r="CB2" s="4">
        <f>+ROUND(6+7.8*CB1,2)</f>
        <v>67.62</v>
      </c>
      <c r="CC2" s="4">
        <f>+ROUND(6+7.8*CC1,2)</f>
        <v>68.400000000000006</v>
      </c>
      <c r="CD2" s="4">
        <f>+ROUND(6+7.8*CD1,2)</f>
        <v>69.180000000000007</v>
      </c>
      <c r="CE2" s="4">
        <f>+ROUND(6+7.8*CE1,2)</f>
        <v>69.959999999999994</v>
      </c>
      <c r="CF2" s="4">
        <f>+ROUND(6+7.8*CF1,2)</f>
        <v>70.739999999999995</v>
      </c>
      <c r="CG2" s="4">
        <f>+ROUND(6+7.8*CG1,2)</f>
        <v>71.52</v>
      </c>
      <c r="CH2" s="4">
        <f>+ROUND(6+7.8*CH1,2)</f>
        <v>72.3</v>
      </c>
      <c r="CI2" s="4">
        <f>+ROUND(6+7.8*CI1,2)</f>
        <v>73.08</v>
      </c>
      <c r="CJ2" s="4">
        <f>+ROUND(6+7.8*CJ1,2)</f>
        <v>73.86</v>
      </c>
      <c r="CK2" s="4">
        <f>+ROUND(6+7.8*CK1,2)</f>
        <v>74.64</v>
      </c>
      <c r="CL2" s="4">
        <f>+ROUND(6+7.8*CL1,2)</f>
        <v>75.42</v>
      </c>
      <c r="CM2" s="4">
        <f>+ROUND(6+7.8*CM1,2)</f>
        <v>76.2</v>
      </c>
      <c r="CN2" s="4">
        <f>+ROUND(6+7.8*CN1,2)</f>
        <v>76.98</v>
      </c>
      <c r="CO2" s="4">
        <f>+ROUND(6+7.8*CO1,2)</f>
        <v>77.760000000000005</v>
      </c>
      <c r="CP2" s="4">
        <f>+ROUND(6+7.8*CP1,2)</f>
        <v>78.540000000000006</v>
      </c>
      <c r="CQ2" s="4">
        <f>+ROUND(6+7.8*CQ1,2)</f>
        <v>79.319999999999993</v>
      </c>
      <c r="CR2" s="4">
        <f>+ROUND(6+7.8*CR1,2)</f>
        <v>80.099999999999994</v>
      </c>
      <c r="CS2" s="4">
        <f>+ROUND(6+7.8*CS1,2)</f>
        <v>80.88</v>
      </c>
      <c r="CT2" s="4">
        <f>+ROUND(6+7.8*CT1,2)</f>
        <v>81.66</v>
      </c>
      <c r="CU2" s="4">
        <f>+ROUND(6+7.8*CU1,2)</f>
        <v>82.44</v>
      </c>
      <c r="CV2" s="4">
        <f>+ROUND(6+7.8*CV1,2)</f>
        <v>83.22</v>
      </c>
      <c r="CW2" s="4">
        <f>+ROUND(6+7.8*CW1,2)</f>
        <v>84</v>
      </c>
      <c r="CX2" s="35">
        <f>MEDIAN(B2:CW2)</f>
        <v>45.39</v>
      </c>
    </row>
    <row r="3" spans="1:102" ht="30.75" thickBot="1" x14ac:dyDescent="0.3">
      <c r="A3" s="3" t="s">
        <v>9</v>
      </c>
      <c r="B3" s="4">
        <f>ROUND(130-12.9*B1,2)</f>
        <v>128.71</v>
      </c>
      <c r="C3" s="4">
        <f>ROUND(130-12.9*C1,2)</f>
        <v>127.42</v>
      </c>
      <c r="D3" s="4">
        <f>ROUND(130-12.9*D1,2)</f>
        <v>126.13</v>
      </c>
      <c r="E3" s="4">
        <f>ROUND(130-12.9*E1,2)</f>
        <v>124.84</v>
      </c>
      <c r="F3" s="4">
        <f>ROUND(130-12.9*F1,2)</f>
        <v>123.55</v>
      </c>
      <c r="G3" s="4">
        <f>ROUND(130-12.9*G1,2)</f>
        <v>122.26</v>
      </c>
      <c r="H3" s="4">
        <f>ROUND(130-12.9*H1,2)</f>
        <v>120.97</v>
      </c>
      <c r="I3" s="4">
        <f>ROUND(130-12.9*I1,2)</f>
        <v>119.68</v>
      </c>
      <c r="J3" s="4">
        <f>ROUND(130-12.9*J1,2)</f>
        <v>118.39</v>
      </c>
      <c r="K3" s="4">
        <f>ROUND(130-12.9*K1,2)</f>
        <v>117.1</v>
      </c>
      <c r="L3" s="4">
        <f>ROUND(130-12.9*L1,2)</f>
        <v>115.81</v>
      </c>
      <c r="M3" s="4">
        <f>ROUND(130-12.9*M1,2)</f>
        <v>114.52</v>
      </c>
      <c r="N3" s="4">
        <f>ROUND(130-12.9*N1,2)</f>
        <v>113.23</v>
      </c>
      <c r="O3" s="4">
        <f>ROUND(130-12.9*O1,2)</f>
        <v>111.94</v>
      </c>
      <c r="P3" s="4">
        <f>ROUND(130-12.9*P1,2)</f>
        <v>110.65</v>
      </c>
      <c r="Q3" s="4">
        <f>ROUND(130-12.9*Q1,2)</f>
        <v>109.36</v>
      </c>
      <c r="R3" s="4">
        <f>ROUND(130-12.9*R1,2)</f>
        <v>108.07</v>
      </c>
      <c r="S3" s="4">
        <f>ROUND(130-12.9*S1,2)</f>
        <v>106.78</v>
      </c>
      <c r="T3" s="4">
        <f>ROUND(130-12.9*T1,2)</f>
        <v>105.49</v>
      </c>
      <c r="U3" s="4">
        <f>ROUND(130-12.9*U1,2)</f>
        <v>104.2</v>
      </c>
      <c r="V3" s="4">
        <f>ROUND(130-12.9*V1,2)</f>
        <v>102.91</v>
      </c>
      <c r="W3" s="4">
        <f>ROUND(130-12.9*W1,2)</f>
        <v>101.62</v>
      </c>
      <c r="X3" s="4">
        <f>ROUND(130-12.9*X1,2)</f>
        <v>100.33</v>
      </c>
      <c r="Y3" s="4">
        <f>ROUND(130-12.9*Y1,2)</f>
        <v>99.04</v>
      </c>
      <c r="Z3" s="4">
        <f>ROUND(130-12.9*Z1,2)</f>
        <v>97.75</v>
      </c>
      <c r="AA3" s="4">
        <f>ROUND(130-12.9*AA1,2)</f>
        <v>96.46</v>
      </c>
      <c r="AB3" s="4">
        <f>ROUND(130-12.9*AB1,2)</f>
        <v>95.17</v>
      </c>
      <c r="AC3" s="4">
        <f>ROUND(130-12.9*AC1,2)</f>
        <v>93.88</v>
      </c>
      <c r="AD3" s="4">
        <f>ROUND(130-12.9*AD1,2)</f>
        <v>92.59</v>
      </c>
      <c r="AE3" s="4">
        <f>ROUND(130-12.9*AE1,2)</f>
        <v>91.3</v>
      </c>
      <c r="AF3" s="4">
        <f>ROUND(130-12.9*AF1,2)</f>
        <v>90.01</v>
      </c>
      <c r="AG3" s="4">
        <f>ROUND(130-12.9*AG1,2)</f>
        <v>88.72</v>
      </c>
      <c r="AH3" s="4">
        <f>ROUND(130-12.9*AH1,2)</f>
        <v>87.43</v>
      </c>
      <c r="AI3" s="4">
        <f>ROUND(130-12.9*AI1,2)</f>
        <v>86.14</v>
      </c>
      <c r="AJ3" s="4">
        <f>ROUND(130-12.9*AJ1,2)</f>
        <v>84.85</v>
      </c>
      <c r="AK3" s="4">
        <f>ROUND(130-12.9*AK1,2)</f>
        <v>83.56</v>
      </c>
      <c r="AL3" s="4">
        <f>ROUND(130-12.9*AL1,2)</f>
        <v>82.27</v>
      </c>
      <c r="AM3" s="4">
        <f>ROUND(130-12.9*AM1,2)</f>
        <v>80.98</v>
      </c>
      <c r="AN3" s="4">
        <f>ROUND(130-12.9*AN1,2)</f>
        <v>79.69</v>
      </c>
      <c r="AO3" s="4">
        <f>ROUND(130-12.9*AO1,2)</f>
        <v>78.400000000000006</v>
      </c>
      <c r="AP3" s="4">
        <f>ROUND(130-12.9*AP1,2)</f>
        <v>77.11</v>
      </c>
      <c r="AQ3" s="4">
        <f>ROUND(130-12.9*AQ1,2)</f>
        <v>75.819999999999993</v>
      </c>
      <c r="AR3" s="4">
        <f>ROUND(130-12.9*AR1,2)</f>
        <v>74.53</v>
      </c>
      <c r="AS3" s="4">
        <f>ROUND(130-12.9*AS1,2)</f>
        <v>73.239999999999995</v>
      </c>
      <c r="AT3" s="4">
        <f>ROUND(130-12.9*AT1,2)</f>
        <v>71.95</v>
      </c>
      <c r="AU3" s="4">
        <f>ROUND(130-12.9*AU1,2)</f>
        <v>70.66</v>
      </c>
      <c r="AV3" s="4">
        <f>ROUND(130-12.9*AV1,2)</f>
        <v>69.37</v>
      </c>
      <c r="AW3" s="4">
        <f>ROUND(130-12.9*AW1,2)</f>
        <v>68.08</v>
      </c>
      <c r="AX3" s="4">
        <f>ROUND(130-12.9*AX1,2)</f>
        <v>66.790000000000006</v>
      </c>
      <c r="AY3" s="4">
        <f>ROUND(130-12.9*AY1,2)</f>
        <v>65.5</v>
      </c>
      <c r="AZ3" s="4">
        <f>ROUND(130-12.9*AZ1,2)</f>
        <v>64.209999999999994</v>
      </c>
      <c r="BA3" s="4">
        <f>ROUND(130-12.9*BA1,2)</f>
        <v>62.92</v>
      </c>
      <c r="BB3" s="4">
        <f>ROUND(130-12.9*BB1,2)</f>
        <v>61.63</v>
      </c>
      <c r="BC3" s="4">
        <f>ROUND(130-12.9*BC1,2)</f>
        <v>60.34</v>
      </c>
      <c r="BD3" s="4">
        <f>ROUND(130-12.9*BD1,2)</f>
        <v>59.05</v>
      </c>
      <c r="BE3" s="4">
        <f>ROUND(130-12.9*BE1,2)</f>
        <v>57.76</v>
      </c>
      <c r="BF3" s="4">
        <f>ROUND(130-12.9*BF1,2)</f>
        <v>56.47</v>
      </c>
      <c r="BG3" s="4">
        <f>ROUND(130-12.9*BG1,2)</f>
        <v>55.18</v>
      </c>
      <c r="BH3" s="4">
        <f>ROUND(130-12.9*BH1,2)</f>
        <v>53.89</v>
      </c>
      <c r="BI3" s="4">
        <f>ROUND(130-12.9*BI1,2)</f>
        <v>52.6</v>
      </c>
      <c r="BJ3" s="4">
        <f>ROUND(130-12.9*BJ1,2)</f>
        <v>51.31</v>
      </c>
      <c r="BK3" s="4">
        <f>ROUND(130-12.9*BK1,2)</f>
        <v>50.02</v>
      </c>
      <c r="BL3" s="4">
        <f>ROUND(130-12.9*BL1,2)</f>
        <v>48.73</v>
      </c>
      <c r="BM3" s="4">
        <f>ROUND(130-12.9*BM1,2)</f>
        <v>47.44</v>
      </c>
      <c r="BN3" s="4">
        <f>ROUND(130-12.9*BN1,2)</f>
        <v>46.15</v>
      </c>
      <c r="BO3" s="4">
        <f>ROUND(130-12.9*BO1,2)</f>
        <v>44.86</v>
      </c>
      <c r="BP3" s="4">
        <f>ROUND(130-12.9*BP1,2)</f>
        <v>43.57</v>
      </c>
      <c r="BQ3" s="4">
        <f>ROUND(130-12.9*BQ1,2)</f>
        <v>42.28</v>
      </c>
      <c r="BR3" s="4">
        <f>ROUND(130-12.9*BR1,2)</f>
        <v>40.99</v>
      </c>
      <c r="BS3" s="4">
        <f>ROUND(130-12.9*BS1,2)</f>
        <v>39.700000000000003</v>
      </c>
      <c r="BT3" s="4">
        <f>ROUND(130-12.9*BT1,2)</f>
        <v>38.409999999999997</v>
      </c>
      <c r="BU3" s="4">
        <f>ROUND(130-12.9*BU1,2)</f>
        <v>37.119999999999997</v>
      </c>
      <c r="BV3" s="4">
        <f>ROUND(130-12.9*BV1,2)</f>
        <v>35.83</v>
      </c>
      <c r="BW3" s="4">
        <f>ROUND(130-12.9*BW1,2)</f>
        <v>34.54</v>
      </c>
      <c r="BX3" s="4">
        <f>ROUND(130-12.9*BX1,2)</f>
        <v>33.25</v>
      </c>
      <c r="BY3" s="4">
        <f>ROUND(130-12.9*BY1,2)</f>
        <v>31.96</v>
      </c>
      <c r="BZ3" s="4">
        <f>ROUND(130-12.9*BZ1,2)</f>
        <v>30.67</v>
      </c>
      <c r="CA3" s="4">
        <f>ROUND(130-12.9*CA1,2)</f>
        <v>29.38</v>
      </c>
      <c r="CB3" s="4">
        <f>ROUND(130-12.9*CB1,2)</f>
        <v>28.09</v>
      </c>
      <c r="CC3" s="4">
        <f>ROUND(130-12.9*CC1,2)</f>
        <v>26.8</v>
      </c>
      <c r="CD3" s="4">
        <f>ROUND(130-12.9*CD1,2)</f>
        <v>25.51</v>
      </c>
      <c r="CE3" s="4">
        <f>ROUND(130-12.9*CE1,2)</f>
        <v>24.22</v>
      </c>
      <c r="CF3" s="4">
        <f>ROUND(130-12.9*CF1,2)</f>
        <v>22.93</v>
      </c>
      <c r="CG3" s="4">
        <f>ROUND(130-12.9*CG1,2)</f>
        <v>21.64</v>
      </c>
      <c r="CH3" s="4">
        <f>ROUND(130-12.9*CH1,2)</f>
        <v>20.350000000000001</v>
      </c>
      <c r="CI3" s="4">
        <f>ROUND(130-12.9*CI1,2)</f>
        <v>19.059999999999999</v>
      </c>
      <c r="CJ3" s="4">
        <f>ROUND(130-12.9*CJ1,2)</f>
        <v>17.77</v>
      </c>
      <c r="CK3" s="4">
        <f>ROUND(130-12.9*CK1,2)</f>
        <v>16.48</v>
      </c>
      <c r="CL3" s="4">
        <f>ROUND(130-12.9*CL1,2)</f>
        <v>15.19</v>
      </c>
      <c r="CM3" s="4">
        <f>ROUND(130-12.9*CM1,2)</f>
        <v>13.9</v>
      </c>
      <c r="CN3" s="4">
        <f>ROUND(130-12.9*CN1,2)</f>
        <v>12.61</v>
      </c>
      <c r="CO3" s="4">
        <f>ROUND(130-12.9*CO1,2)</f>
        <v>11.32</v>
      </c>
      <c r="CP3" s="4">
        <f>ROUND(130-12.9*CP1,2)</f>
        <v>10.029999999999999</v>
      </c>
      <c r="CQ3" s="4">
        <f>ROUND(130-12.9*CQ1,2)</f>
        <v>8.74</v>
      </c>
      <c r="CR3" s="4">
        <f>ROUND(130-12.9*CR1,2)</f>
        <v>7.45</v>
      </c>
      <c r="CS3" s="4">
        <f>ROUND(130-12.9*CS1,2)</f>
        <v>6.16</v>
      </c>
      <c r="CT3" s="4">
        <f>ROUND(130-12.9*CT1,2)</f>
        <v>4.87</v>
      </c>
      <c r="CU3" s="4">
        <f>ROUND(130-12.9*CU1,2)</f>
        <v>3.58</v>
      </c>
      <c r="CV3" s="4">
        <f>ROUND(130-12.9*CV1,2)</f>
        <v>2.29</v>
      </c>
      <c r="CW3" s="4">
        <f>ROUND(130-12.9*CW1,2)</f>
        <v>1</v>
      </c>
      <c r="CX3" s="35">
        <f>MEDIAN(B3:CW3)</f>
        <v>64.85499999999999</v>
      </c>
    </row>
    <row r="4" spans="1:102" ht="30.75" customHeight="1" x14ac:dyDescent="0.25">
      <c r="A4" s="36" t="s">
        <v>45</v>
      </c>
      <c r="B4" s="4">
        <f>B3-B2</f>
        <v>121.93</v>
      </c>
      <c r="C4" s="4">
        <f t="shared" ref="C4:BN4" si="0">C3-C2</f>
        <v>119.86</v>
      </c>
      <c r="D4" s="4">
        <f t="shared" si="0"/>
        <v>117.78999999999999</v>
      </c>
      <c r="E4" s="4">
        <f t="shared" si="0"/>
        <v>115.72</v>
      </c>
      <c r="F4" s="4">
        <f t="shared" si="0"/>
        <v>113.64999999999999</v>
      </c>
      <c r="G4" s="4">
        <f t="shared" si="0"/>
        <v>111.58000000000001</v>
      </c>
      <c r="H4" s="4">
        <f t="shared" si="0"/>
        <v>109.50999999999999</v>
      </c>
      <c r="I4" s="4">
        <f t="shared" si="0"/>
        <v>107.44000000000001</v>
      </c>
      <c r="J4" s="4">
        <f t="shared" si="0"/>
        <v>105.37</v>
      </c>
      <c r="K4" s="4">
        <f t="shared" si="0"/>
        <v>103.3</v>
      </c>
      <c r="L4" s="4">
        <f t="shared" si="0"/>
        <v>101.23</v>
      </c>
      <c r="M4" s="4">
        <f t="shared" si="0"/>
        <v>99.16</v>
      </c>
      <c r="N4" s="4">
        <f t="shared" si="0"/>
        <v>97.09</v>
      </c>
      <c r="O4" s="4">
        <f t="shared" si="0"/>
        <v>95.02</v>
      </c>
      <c r="P4" s="4">
        <f t="shared" si="0"/>
        <v>92.95</v>
      </c>
      <c r="Q4" s="4">
        <f t="shared" si="0"/>
        <v>90.88</v>
      </c>
      <c r="R4" s="4">
        <f t="shared" si="0"/>
        <v>88.809999999999988</v>
      </c>
      <c r="S4" s="4">
        <f t="shared" si="0"/>
        <v>86.740000000000009</v>
      </c>
      <c r="T4" s="4">
        <f t="shared" si="0"/>
        <v>84.669999999999987</v>
      </c>
      <c r="U4" s="4">
        <f t="shared" si="0"/>
        <v>82.6</v>
      </c>
      <c r="V4" s="4">
        <f t="shared" si="0"/>
        <v>80.53</v>
      </c>
      <c r="W4" s="4">
        <f t="shared" si="0"/>
        <v>78.460000000000008</v>
      </c>
      <c r="X4" s="4">
        <f t="shared" si="0"/>
        <v>76.39</v>
      </c>
      <c r="Y4" s="4">
        <f t="shared" si="0"/>
        <v>74.320000000000007</v>
      </c>
      <c r="Z4" s="4">
        <f t="shared" si="0"/>
        <v>72.25</v>
      </c>
      <c r="AA4" s="4">
        <f t="shared" si="0"/>
        <v>70.179999999999993</v>
      </c>
      <c r="AB4" s="4">
        <f t="shared" si="0"/>
        <v>68.11</v>
      </c>
      <c r="AC4" s="4">
        <f t="shared" si="0"/>
        <v>66.039999999999992</v>
      </c>
      <c r="AD4" s="4">
        <f t="shared" si="0"/>
        <v>63.97</v>
      </c>
      <c r="AE4" s="4">
        <f t="shared" si="0"/>
        <v>61.9</v>
      </c>
      <c r="AF4" s="4">
        <f t="shared" si="0"/>
        <v>59.830000000000005</v>
      </c>
      <c r="AG4" s="4">
        <f t="shared" si="0"/>
        <v>57.76</v>
      </c>
      <c r="AH4" s="4">
        <f t="shared" si="0"/>
        <v>55.690000000000012</v>
      </c>
      <c r="AI4" s="4">
        <f t="shared" si="0"/>
        <v>53.62</v>
      </c>
      <c r="AJ4" s="4">
        <f t="shared" si="0"/>
        <v>51.55</v>
      </c>
      <c r="AK4" s="4">
        <f t="shared" si="0"/>
        <v>49.480000000000004</v>
      </c>
      <c r="AL4" s="4">
        <f t="shared" si="0"/>
        <v>47.41</v>
      </c>
      <c r="AM4" s="4">
        <f t="shared" si="0"/>
        <v>45.34</v>
      </c>
      <c r="AN4" s="4">
        <f t="shared" si="0"/>
        <v>43.269999999999996</v>
      </c>
      <c r="AO4" s="4">
        <f t="shared" si="0"/>
        <v>41.2</v>
      </c>
      <c r="AP4" s="4">
        <f t="shared" si="0"/>
        <v>39.130000000000003</v>
      </c>
      <c r="AQ4" s="4">
        <f t="shared" si="0"/>
        <v>37.059999999999995</v>
      </c>
      <c r="AR4" s="4">
        <f t="shared" si="0"/>
        <v>34.99</v>
      </c>
      <c r="AS4" s="4">
        <f t="shared" si="0"/>
        <v>32.919999999999995</v>
      </c>
      <c r="AT4" s="4">
        <f t="shared" si="0"/>
        <v>30.85</v>
      </c>
      <c r="AU4" s="4">
        <f t="shared" si="0"/>
        <v>28.779999999999994</v>
      </c>
      <c r="AV4" s="4">
        <f t="shared" si="0"/>
        <v>26.710000000000008</v>
      </c>
      <c r="AW4" s="4">
        <f t="shared" si="0"/>
        <v>24.64</v>
      </c>
      <c r="AX4" s="4">
        <f t="shared" si="0"/>
        <v>22.570000000000007</v>
      </c>
      <c r="AY4" s="4">
        <f t="shared" si="0"/>
        <v>20.5</v>
      </c>
      <c r="AZ4" s="4">
        <f t="shared" si="0"/>
        <v>18.429999999999993</v>
      </c>
      <c r="BA4" s="4">
        <f t="shared" si="0"/>
        <v>16.36</v>
      </c>
      <c r="BB4" s="4">
        <f t="shared" si="0"/>
        <v>14.29</v>
      </c>
      <c r="BC4" s="4">
        <f t="shared" si="0"/>
        <v>12.220000000000006</v>
      </c>
      <c r="BD4" s="4">
        <f t="shared" si="0"/>
        <v>10.149999999999999</v>
      </c>
      <c r="BE4" s="4">
        <f t="shared" si="0"/>
        <v>8.0799999999999983</v>
      </c>
      <c r="BF4" s="4">
        <f t="shared" si="0"/>
        <v>6.009999999999998</v>
      </c>
      <c r="BG4" s="4">
        <f t="shared" si="0"/>
        <v>3.9399999999999977</v>
      </c>
      <c r="BH4" s="4">
        <f t="shared" si="0"/>
        <v>1.8699999999999974</v>
      </c>
      <c r="BI4" s="4">
        <f t="shared" si="0"/>
        <v>-0.19999999999999574</v>
      </c>
      <c r="BJ4" s="4">
        <f t="shared" si="0"/>
        <v>-2.269999999999996</v>
      </c>
      <c r="BK4" s="4">
        <f t="shared" si="0"/>
        <v>-4.3399999999999963</v>
      </c>
      <c r="BL4" s="4">
        <f t="shared" si="0"/>
        <v>-6.4100000000000037</v>
      </c>
      <c r="BM4" s="4">
        <f t="shared" si="0"/>
        <v>-8.480000000000004</v>
      </c>
      <c r="BN4" s="4">
        <f t="shared" si="0"/>
        <v>-10.550000000000004</v>
      </c>
      <c r="BO4" s="4">
        <f t="shared" ref="BO4:CW4" si="1">BO3-BO2</f>
        <v>-12.619999999999997</v>
      </c>
      <c r="BP4" s="4">
        <f t="shared" si="1"/>
        <v>-14.689999999999998</v>
      </c>
      <c r="BQ4" s="4">
        <f t="shared" si="1"/>
        <v>-16.759999999999998</v>
      </c>
      <c r="BR4" s="4">
        <f t="shared" si="1"/>
        <v>-18.829999999999998</v>
      </c>
      <c r="BS4" s="4">
        <f t="shared" si="1"/>
        <v>-20.9</v>
      </c>
      <c r="BT4" s="4">
        <f t="shared" si="1"/>
        <v>-22.970000000000006</v>
      </c>
      <c r="BU4" s="4">
        <f t="shared" si="1"/>
        <v>-25.04</v>
      </c>
      <c r="BV4" s="4">
        <f t="shared" si="1"/>
        <v>-27.11</v>
      </c>
      <c r="BW4" s="4">
        <f t="shared" si="1"/>
        <v>-29.18</v>
      </c>
      <c r="BX4" s="4">
        <f t="shared" si="1"/>
        <v>-31.25</v>
      </c>
      <c r="BY4" s="4">
        <f t="shared" si="1"/>
        <v>-33.32</v>
      </c>
      <c r="BZ4" s="4">
        <f t="shared" si="1"/>
        <v>-35.39</v>
      </c>
      <c r="CA4" s="4">
        <f t="shared" si="1"/>
        <v>-37.460000000000008</v>
      </c>
      <c r="CB4" s="4">
        <f t="shared" si="1"/>
        <v>-39.53</v>
      </c>
      <c r="CC4" s="4">
        <f t="shared" si="1"/>
        <v>-41.600000000000009</v>
      </c>
      <c r="CD4" s="4">
        <f t="shared" si="1"/>
        <v>-43.67</v>
      </c>
      <c r="CE4" s="4">
        <f t="shared" si="1"/>
        <v>-45.739999999999995</v>
      </c>
      <c r="CF4" s="4">
        <f t="shared" si="1"/>
        <v>-47.809999999999995</v>
      </c>
      <c r="CG4" s="4">
        <f t="shared" si="1"/>
        <v>-49.879999999999995</v>
      </c>
      <c r="CH4" s="4">
        <f t="shared" si="1"/>
        <v>-51.949999999999996</v>
      </c>
      <c r="CI4" s="4">
        <f t="shared" si="1"/>
        <v>-54.019999999999996</v>
      </c>
      <c r="CJ4" s="4">
        <f t="shared" si="1"/>
        <v>-56.09</v>
      </c>
      <c r="CK4" s="4">
        <f t="shared" si="1"/>
        <v>-58.16</v>
      </c>
      <c r="CL4" s="4">
        <f t="shared" si="1"/>
        <v>-60.230000000000004</v>
      </c>
      <c r="CM4" s="4">
        <f t="shared" si="1"/>
        <v>-62.300000000000004</v>
      </c>
      <c r="CN4" s="4">
        <f t="shared" si="1"/>
        <v>-64.37</v>
      </c>
      <c r="CO4" s="4">
        <f t="shared" si="1"/>
        <v>-66.44</v>
      </c>
      <c r="CP4" s="4">
        <f t="shared" si="1"/>
        <v>-68.510000000000005</v>
      </c>
      <c r="CQ4" s="4">
        <f t="shared" si="1"/>
        <v>-70.58</v>
      </c>
      <c r="CR4" s="4">
        <f t="shared" si="1"/>
        <v>-72.649999999999991</v>
      </c>
      <c r="CS4" s="4">
        <f t="shared" si="1"/>
        <v>-74.72</v>
      </c>
      <c r="CT4" s="4">
        <f t="shared" si="1"/>
        <v>-76.789999999999992</v>
      </c>
      <c r="CU4" s="4">
        <f t="shared" si="1"/>
        <v>-78.86</v>
      </c>
      <c r="CV4" s="4">
        <f t="shared" si="1"/>
        <v>-80.929999999999993</v>
      </c>
      <c r="CW4" s="4">
        <f t="shared" si="1"/>
        <v>-83</v>
      </c>
      <c r="CX4" s="4">
        <f>CX3-CX2</f>
        <v>19.464999999999989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Wide Vs Long</vt:lpstr>
      <vt:lpstr>Supply and Demand 1</vt:lpstr>
      <vt:lpstr>Supply and Demand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DurfTop</dc:creator>
  <cp:lastModifiedBy>Owen Swearingen</cp:lastModifiedBy>
  <dcterms:created xsi:type="dcterms:W3CDTF">2018-11-17T15:49:05Z</dcterms:created>
  <dcterms:modified xsi:type="dcterms:W3CDTF">2022-02-18T17:44:52Z</dcterms:modified>
</cp:coreProperties>
</file>