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9155" windowHeight="7455"/>
  </bookViews>
  <sheets>
    <sheet name="Sheet1" sheetId="1" r:id="rId1"/>
    <sheet name="Sheet2" sheetId="2" r:id="rId2"/>
    <sheet name="Sheet3" sheetId="3" r:id="rId3"/>
  </sheets>
  <calcPr calcId="125725" concurrentCalc="0"/>
</workbook>
</file>

<file path=xl/calcChain.xml><?xml version="1.0" encoding="utf-8"?>
<calcChain xmlns="http://schemas.openxmlformats.org/spreadsheetml/2006/main">
  <c r="G7" i="1"/>
  <c r="G11"/>
  <c r="G12"/>
  <c r="G6"/>
  <c r="G4"/>
  <c r="E4"/>
  <c r="G3"/>
  <c r="E3"/>
</calcChain>
</file>

<file path=xl/sharedStrings.xml><?xml version="1.0" encoding="utf-8"?>
<sst xmlns="http://schemas.openxmlformats.org/spreadsheetml/2006/main" count="14" uniqueCount="12">
  <si>
    <t>Total EIF Funding</t>
  </si>
  <si>
    <t>Period of EIF Funding</t>
  </si>
  <si>
    <t>Days</t>
  </si>
  <si>
    <t>Work days</t>
  </si>
  <si>
    <t xml:space="preserve">Elapsed period </t>
  </si>
  <si>
    <t>Actual spend on salaries</t>
  </si>
  <si>
    <t>Travel expenses</t>
  </si>
  <si>
    <t>Total in-kind expenditure for period</t>
  </si>
  <si>
    <t>In-kind commitment for period</t>
  </si>
  <si>
    <t>Note migration tasks likely to slip 4 weeks.</t>
  </si>
  <si>
    <t>Calculated pro rata spend on salaries - based on percentage of year worked and total length of funded project</t>
  </si>
  <si>
    <t>Spend calculated on rate times working days between 1 May and 30 June for each person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</si>
</sst>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5" formatCode="_-&quot;$&quot;* #,##0_-;\-&quot;$&quot;* #,##0_-;_-&quot;$&quot;* &quot;-&quot;??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15" fontId="0" fillId="0" borderId="0" xfId="0" applyNumberFormat="1"/>
    <xf numFmtId="165" fontId="0" fillId="0" borderId="0" xfId="0" applyNumberFormat="1"/>
    <xf numFmtId="165" fontId="2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12"/>
  <sheetViews>
    <sheetView tabSelected="1" workbookViewId="0">
      <selection activeCell="A8" sqref="A8"/>
    </sheetView>
  </sheetViews>
  <sheetFormatPr defaultRowHeight="15"/>
  <cols>
    <col min="1" max="1" width="35" customWidth="1"/>
    <col min="2" max="2" width="12.5703125" bestFit="1" customWidth="1"/>
    <col min="3" max="3" width="14.28515625" customWidth="1"/>
    <col min="6" max="6" width="21.5703125" customWidth="1"/>
    <col min="7" max="7" width="11.5703125" bestFit="1" customWidth="1"/>
  </cols>
  <sheetData>
    <row r="2" spans="1:8">
      <c r="A2" t="s">
        <v>0</v>
      </c>
      <c r="B2" s="1">
        <v>290598</v>
      </c>
    </row>
    <row r="3" spans="1:8">
      <c r="A3" t="s">
        <v>1</v>
      </c>
      <c r="B3" s="2">
        <v>41030</v>
      </c>
      <c r="C3" s="2">
        <v>41333</v>
      </c>
      <c r="D3" t="s">
        <v>2</v>
      </c>
      <c r="E3">
        <f>C3-B3</f>
        <v>303</v>
      </c>
      <c r="F3" t="s">
        <v>3</v>
      </c>
      <c r="G3">
        <f>5/7*E3</f>
        <v>216.42857142857144</v>
      </c>
    </row>
    <row r="4" spans="1:8">
      <c r="A4" t="s">
        <v>4</v>
      </c>
      <c r="B4" s="2">
        <v>41030</v>
      </c>
      <c r="C4" s="2">
        <v>41090</v>
      </c>
      <c r="D4" t="s">
        <v>2</v>
      </c>
      <c r="E4">
        <f>C4-B4</f>
        <v>60</v>
      </c>
      <c r="F4" t="s">
        <v>3</v>
      </c>
      <c r="G4">
        <f>5/7*E4</f>
        <v>42.857142857142861</v>
      </c>
    </row>
    <row r="6" spans="1:8">
      <c r="A6" t="s">
        <v>10</v>
      </c>
      <c r="G6" s="3">
        <f>G4/G3*B2</f>
        <v>57544.158415841586</v>
      </c>
    </row>
    <row r="7" spans="1:8">
      <c r="A7" t="s">
        <v>11</v>
      </c>
      <c r="G7" s="3">
        <f>44*600+44*573+17*811</f>
        <v>65399</v>
      </c>
    </row>
    <row r="8" spans="1:8">
      <c r="A8" t="s">
        <v>5</v>
      </c>
      <c r="G8" s="4">
        <v>0</v>
      </c>
    </row>
    <row r="9" spans="1:8">
      <c r="A9" t="s">
        <v>6</v>
      </c>
      <c r="G9" s="4">
        <v>0</v>
      </c>
    </row>
    <row r="11" spans="1:8">
      <c r="A11" t="s">
        <v>8</v>
      </c>
      <c r="G11" s="1">
        <f>406+1217+2114+0.4*(14390+25773)+0.66*9462</f>
        <v>26047.120000000003</v>
      </c>
    </row>
    <row r="12" spans="1:8">
      <c r="A12" t="s">
        <v>7</v>
      </c>
      <c r="G12" s="1">
        <f>406+1217+0.4*(14390+25773)+0.5*9462</f>
        <v>22419.200000000001</v>
      </c>
      <c r="H12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pwhite</dc:creator>
  <cp:lastModifiedBy>pwhite</cp:lastModifiedBy>
  <dcterms:created xsi:type="dcterms:W3CDTF">2012-07-25T07:57:17Z</dcterms:created>
  <dcterms:modified xsi:type="dcterms:W3CDTF">2012-07-25T08:20:59Z</dcterms:modified>
</cp:coreProperties>
</file>