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2.xml" ContentType="application/vnd.openxmlformats-officedocument.spreadsheetml.table+xml"/>
  <Override PartName="/xl/drawings/drawing6.xml" ContentType="application/vnd.openxmlformats-officedocument.drawing+xml"/>
  <Override PartName="/xl/tables/table3.xml" ContentType="application/vnd.openxmlformats-officedocument.spreadsheetml.table+xml"/>
  <Override PartName="/xl/drawings/drawing7.xml" ContentType="application/vnd.openxmlformats-officedocument.drawing+xml"/>
  <Override PartName="/xl/tables/table4.xml" ContentType="application/vnd.openxmlformats-officedocument.spreadsheetml.table+xml"/>
  <Override PartName="/xl/calcChain.xml" ContentType="application/vnd.openxmlformats-officedocument.spreadsheetml.calcChain+xml"/>
  <Override PartName="/xl/python.xml" ContentType="application/vnd.ms-excel.pytho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08"/>
  <workbookPr defaultThemeVersion="124226"/>
  <mc:AlternateContent xmlns:mc="http://schemas.openxmlformats.org/markup-compatibility/2006">
    <mc:Choice Requires="x15">
      <x15ac:absPath xmlns:x15ac="http://schemas.microsoft.com/office/spreadsheetml/2010/11/ac" url="C:\Users\chris\OneDrive\Others\"/>
    </mc:Choice>
  </mc:AlternateContent>
  <xr:revisionPtr revIDLastSave="0" documentId="8_{C4B5F1FE-DE8A-4D51-BE51-EDB2095EE40B}" xr6:coauthVersionLast="47" xr6:coauthVersionMax="47" xr10:uidLastSave="{00000000-0000-0000-0000-000000000000}"/>
  <bookViews>
    <workbookView xWindow="-28920" yWindow="-90" windowWidth="29040" windowHeight="15720" firstSheet="4" activeTab="10" xr2:uid="{00000000-000D-0000-FFFF-FFFF00000000}"/>
  </bookViews>
  <sheets>
    <sheet name="Dataset Example 1" sheetId="1" r:id="rId1"/>
    <sheet name="Dataset Example 2" sheetId="4" r:id="rId2"/>
    <sheet name="Cohort Analysis" sheetId="5" r:id="rId3"/>
    <sheet name="Monte Carlo Simulations" sheetId="8" r:id="rId4"/>
    <sheet name=" Time Series Forecasting " sheetId="10" r:id="rId5"/>
    <sheet name="Headcount Analysis" sheetId="11" r:id="rId6"/>
    <sheet name="Outliers Identification 1" sheetId="12" r:id="rId7"/>
    <sheet name="Advanced Outliers" sheetId="13" r:id="rId8"/>
    <sheet name="Describe Data" sheetId="3" r:id="rId9"/>
    <sheet name="Scatter Plot" sheetId="6" r:id="rId10"/>
    <sheet name="Pair Plot" sheetId="7"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 i="1" l="1" a="1"/>
  <c r="J2" i="1" s="1"/>
  <c r="J4" i="1" s="1" a="1"/>
  <c r="J4" i="1" s="1"/>
  <c r="E3" i="4" l="1" a="1"/>
  <c r="E3" i="4" s="1"/>
  <c r="B3" i="5" l="1" a="1"/>
  <c r="B3" i="5" s="1"/>
  <c r="B5" i="5" s="1" a="1"/>
  <c r="B5" i="5" s="1"/>
  <c r="B2" i="8" s="1" a="1"/>
  <c r="B2" i="8" s="1"/>
  <c r="B2" i="10" s="1" a="1"/>
  <c r="B2" i="10" s="1"/>
  <c r="B4" i="10" s="1" a="1"/>
  <c r="B4" i="10" s="1"/>
  <c r="B2" i="11" s="1" a="1"/>
  <c r="B2" i="11" s="1"/>
  <c r="B2" i="12" s="1" a="1"/>
  <c r="B2" i="12" s="1"/>
  <c r="B2" i="13" s="1" a="1"/>
  <c r="B2" i="13" s="1"/>
  <c r="G2" i="3" s="1" a="1"/>
  <c r="G2" i="3" s="1"/>
  <c r="G4" i="3" s="1" a="1"/>
  <c r="G4" i="3" s="1"/>
  <c r="G2" i="6" s="1" a="1"/>
  <c r="G2" i="6" s="1"/>
  <c r="G2" i="7" s="1" a="1"/>
  <c r="G2" i="7"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2">
    <bk>
      <extLst>
        <ext uri="{3e2802c4-a4d2-4d8b-9148-e3be6c30e623}">
          <xlrd:rvb i="2"/>
        </ext>
      </extLst>
    </bk>
    <bk>
      <extLst>
        <ext uri="{3e2802c4-a4d2-4d8b-9148-e3be6c30e623}">
          <xlrd:rvb i="5"/>
        </ext>
      </extLst>
    </bk>
    <bk>
      <extLst>
        <ext uri="{3e2802c4-a4d2-4d8b-9148-e3be6c30e623}">
          <xlrd:rvb i="19"/>
        </ext>
      </extLst>
    </bk>
    <bk>
      <extLst>
        <ext uri="{3e2802c4-a4d2-4d8b-9148-e3be6c30e623}">
          <xlrd:rvb i="23"/>
        </ext>
      </extLst>
    </bk>
    <bk>
      <extLst>
        <ext uri="{3e2802c4-a4d2-4d8b-9148-e3be6c30e623}">
          <xlrd:rvb i="24"/>
        </ext>
      </extLst>
    </bk>
    <bk>
      <extLst>
        <ext uri="{3e2802c4-a4d2-4d8b-9148-e3be6c30e623}">
          <xlrd:rvb i="26"/>
        </ext>
      </extLst>
    </bk>
    <bk>
      <extLst>
        <ext uri="{3e2802c4-a4d2-4d8b-9148-e3be6c30e623}">
          <xlrd:rvb i="30"/>
        </ext>
      </extLst>
    </bk>
    <bk>
      <extLst>
        <ext uri="{3e2802c4-a4d2-4d8b-9148-e3be6c30e623}">
          <xlrd:rvb i="34"/>
        </ext>
      </extLst>
    </bk>
    <bk>
      <extLst>
        <ext uri="{3e2802c4-a4d2-4d8b-9148-e3be6c30e623}">
          <xlrd:rvb i="37"/>
        </ext>
      </extLst>
    </bk>
    <bk>
      <extLst>
        <ext uri="{3e2802c4-a4d2-4d8b-9148-e3be6c30e623}">
          <xlrd:rvb i="40"/>
        </ext>
      </extLst>
    </bk>
    <bk>
      <extLst>
        <ext uri="{3e2802c4-a4d2-4d8b-9148-e3be6c30e623}">
          <xlrd:rvb i="44"/>
        </ext>
      </extLst>
    </bk>
    <bk>
      <extLst>
        <ext uri="{3e2802c4-a4d2-4d8b-9148-e3be6c30e623}">
          <xlrd:rvb i="48"/>
        </ext>
      </extLst>
    </bk>
  </futureMetadata>
  <cellMetadata count="1">
    <bk>
      <rc t="1" v="0"/>
    </bk>
  </cellMetadata>
  <valueMetadata count="12">
    <bk>
      <rc t="2" v="0"/>
    </bk>
    <bk>
      <rc t="2" v="1"/>
    </bk>
    <bk>
      <rc t="2" v="2"/>
    </bk>
    <bk>
      <rc t="2" v="3"/>
    </bk>
    <bk>
      <rc t="2" v="4"/>
    </bk>
    <bk>
      <rc t="2" v="5"/>
    </bk>
    <bk>
      <rc t="2" v="6"/>
    </bk>
    <bk>
      <rc t="2" v="7"/>
    </bk>
    <bk>
      <rc t="2" v="8"/>
    </bk>
    <bk>
      <rc t="2" v="9"/>
    </bk>
    <bk>
      <rc t="2" v="10"/>
    </bk>
    <bk>
      <rc t="2" v="11"/>
    </bk>
  </valueMetadata>
</metadata>
</file>

<file path=xl/python.xml><?xml version="1.0" encoding="utf-8"?>
<python xmlns="http://schemas.microsoft.com/office/spreadsheetml/2023/python">
  <environmentDefinition id="{882DD1B0-6546-4DFA-8A08-902A380B44EA}">
    <initialization>
      <code xml:space="preserve">import numpy as np
import pandas as pd
import matplotlib.pyplot as plt
import seaborn as sns
import statsmodels as sm
import excel
import warnings
warnings.simplefilter('ignore')
excel.set_xl_scalar_conversion(excel.convert_to_scalar)
excel.set_xl_array_conversion(excel.convert_to_dataframe)
</code>
    </initialization>
  </environmentDefinition>
  <pythonScripts>
    <pythonScript>
      <code xml:space="preserve">Department_Spend =xl(%P2%, headers=True)
</code>
    </pythonScript>
    <pythonScript>
      <code>Department_Spend.describe()</code>
    </pythonScript>
    <pythonScript>
      <code>Revenue = xl(%P2%, headers=True)</code>
    </pythonScript>
    <pythonScript>
      <code>import pandas as pd
import numpy as np
# Sample dataset simulating user signup dates and activity over time
np.random.seed(42)
# Generate random user IDs and signup dates
n_users = 100
signup_dates = pd.date_range(start='2023-01-01', periods=10)
signup_data = pd.DataFrame({
    'user_id': np.arange(n_users),
    'signup_date': np.random.choice(signup_dates, size=n_users)
})
# Simulate activity over 12 weeks after signup
activity_data = []
for user in signup_data.itertuples():
    weeks_active = np.random.choice([0, 1], size=12, p=[0.7, 0.3])  # 30%% chance of being active each week
    for i, active in enumerate(weeks_active):
        if active:
            activity_data.append((user.user_id, user.signup_date + pd.Timedelta(weeks=i)))
activity_df = pd.DataFrame(activity_data, columns=['user_id', 'activity_date'])
# Merge the datasets
df = pd.merge(signup_data, activity_df, on='user_id')
# Add a column to calculate time difference in weeks between signup and activity
df['cohort_week'] = ((df['activity_date'] - df['signup_date']).dt.days // 7)
# Cohort analysis by grouping by signup_date and cohort_week
cohort_data = df.groupby(['signup_date', 'cohort_week']).agg({'user_id': pd.Series.nunique}).reset_index()
# Pivot the data to have signup_date as index and cohort_week as columns
cohort_pivot = cohort_data.pivot(index='signup_date', columns='cohort_week', values='user_id')
# Normalize by cohort size (users per signup date)
cohort_size = signup_data.groupby('signup_date').agg({'user_id': pd.Series.nunique})
cohort_pivot = cohort_pivot.divide(cohort_size['user_id'], axis=0)</code>
    </pythonScript>
    <pythonScript>
      <code>import matplotlib.pyplot as plt
import seaborn as sns
# Format the signup_date to show only the date (without time)
cohort_pivot.index = cohort_pivot.index.date
# Create the heatmap
plt.figure(figsize=(12, 8))
sns.heatmap(cohort_pivot, annot=True, fmt='.0%%', cmap='Blues')
plt.title('Cohort Analysis - Retention Over Time (by Week)')
plt.xlabel('Cohort Week')
plt.ylabel('Signup Date Cohort')
plt.show()</code>
    </pythonScript>
    <pythonScript>
      <code>import numpy as np
import matplotlib.pyplot as plt
# Set random seed for reproducibility
np.random.seed(0)
# Initial parameters
initial_investment = 1000000  # Initial amount
returns = 0.07  # Expected return rate (7%%)
std_dev = 0.15  # Standard deviation of returns (15%%)
years = 10  # Time horizon (10 years)
simulations = 1000  # Number of simulations
# Store final values and cash flow paths
final_values = []
cash_flow_paths = []
# Run Monte Carlo simulations
for _ in range(simulations):
    cash_flow = initial_investment
    cash_flow_path = [cash_flow]  # Track cash flow over time
    for _ in range(years):
        cash_flow += cash_flow * np.random.normal(returns, std_dev)
        cash_flow_path.append(cash_flow)
    final_values.append(cash_flow)
    cash_flow_paths.append(cash_flow_path)
# Convert paths to array for plotting
cash_flow_paths = np.array(cash_flow_paths)
# Plot a few sample cash flow paths
plt.figure(figsize=(10, 6))
for i in range(10):  # Plot 10 random simulations
    plt.plot(cash_flow_paths[i], lw=1)
plt.title('Monte Carlo Simulations: Cash Flow Evolution Over Time')
plt.xlabel('Years')
plt.ylabel('Cash Flow')
plt.grid(True)
plt.show()
# Plot histogram of final values
plt.figure(figsize=(10, 6))
plt.hist(final_values, bins=50, color='skyblue', edgecolor='black', alpha=0.7)
plt.title('Monte Carlo Simulations: Final Cash Flow Distribution')
plt.xlabel('Final Cash Flow Value')
plt.ylabel('Frequency')
plt.grid(True)
plt.show()</code>
    </pythonScript>
    <pythonScript>
      <code>import pandas as pd
from statsmodels.tsa.arima.model import ARIMA
# Historical revenue data (dummy data)
data = pd.Series([200000, 220000, 240000, 260000, 250000, 270000, 300000, 320000, 310000, 330000])
# ARIMA model with p=1, d=1, q=1
model = ARIMA(data, order=(1, 1, 1))
model_fit = model.fit()
# Forecast for the next 6 months
forecast = model_fit.forecast(steps=6)
print(forecast)</code>
    </pythonScript>
    <pythonScript>
      <code>forecast</code>
    </pythonScript>
    <pythonScript>
      <code>import pandas as pd
import seaborn as sns
import matplotlib.pyplot as plt
# Dummy headcount data for multiple departments over several months
data = {
    'Department': ['HR', 'HR', 'HR', 'HR', 'Marketing', 'Marketing', 'Marketing', 'Marketing',
                   'Sales', 'Sales', 'Sales', 'Sales', 'IT', 'IT', 'IT', 'IT',
                   'Finance', 'Finance', 'Finance', 'Finance', 'Engineering', 'Engineering', 'Engineering', 'Engineering'],
    'Month': ['2023-01', '2023-02', '2023-03', '2023-04']*6,
    'Headcount': [25, 28, 30, 27, 40, 45, 50, 43, 60, 58, 62, 61, 35, 33, 37, 39, 
                  20, 22, 21, 23, 55, 53, 58, 60]
}
# Convert to DataFrame
df = pd.DataFrame(data)
# Create the box plot
plt.figure(figsize=(10, 6))
sns.boxplot(x='Department', y='Headcount', data=df, palette='Set3')
# Add titles and labels
plt.title('Headcount Distribution by Department (2023)', fontsize=16)
plt.xlabel('Department', fontsize=12)
plt.ylabel('Headcount', fontsize=12)
# Display the box plot
plt.grid(True)
plt.tight_layout()
plt.show()</code>
    </pythonScript>
    <pythonScript>
      <code>import pandas as pd
import seaborn as sns
import matplotlib.pyplot as plt
import numpy as np
# Dummy headcount data for 10 departments over 12 months (2023)
departments = ['HR', 'Marketing', 'Sales', 'IT', 'Finance', 'R&amp;D', 'Legal', 'Operations', 'Customer Support', 'Engineering']
months = ['2023-01', '2023-02', '2023-03', '2023-04', '2023-05', '2023-06', '2023-07', '2023-08', '2023-09', '2023-10', '2023-11', '2023-12']
# Generate random headcount data with some variability
np.random.seed(42)
headcount_data = {
    'Department': np.repeat(departments, len(months)),
    'Month': months * len(departments),
    'Headcount': np.random.randint(20, 100, size=len(departments) * len(months))  # Random headcount between 20 and 100
}
# Introduce outliers: artificially inflate headcount for some random months
outlier_indices = np.random.choice(range(len(headcount_data['Headcount'])), size=5, replace=False)
for i in outlier_indices:
    headcount_data['Headcount'][i] += np.random.randint(50, 100)  # Add random large value to create an outlier
# Convert to DataFrame
df = pd.DataFrame(headcount_data)
# Calculate mean and standard deviation for identifying outliers
mean_headcount = df['Headcount'].mean()
std_headcount = df['Headcount'].std()
# Define a threshold for outliers (e.g., points that are more than 1.5 standard deviations away from the mean)
threshold = 1.5
df['Outlier'] = np.abs(df['Headcount'] - mean_headcount) &gt; (threshold * std_headcount)
# Set the aesthetic style for the plot
sns.set(style="whitegrid", palette="pastel")
# Create the scatter plot with outliers highlighted in a different color
plt.figure(figsize=(14, 8))
scatter_plot = sns.scatterplot(x='Month', y='Headcount', hue='Outlier', data=df, 
                               palette={True: 'darkred', False: 'royalblue'}, 
                               s=150, style='Department', markers=True, edgecolor='black', linewidth=1.2)
# Add titles and labels with improved font sizes and style
plt.title('Headcount Analysis with Outliers Highlighted for 10 Departments (2023)', fontsize=18, fontweight='bold')
plt.xlabel('Month', fontsize=14, labelpad=10)
plt.ylabel('Headcount', fontsize=14, labelpad=10)
# Improve the x-axis readability
plt.xticks(rotation=45, ha='right', fontsize=12)
plt.yticks(fontsize=12)
# Add a grid for better readability
plt.grid(visible=True, which='major', color='lightgray', linestyle='--', linewidth=0.7)
# Add a legend with a title
plt.legend(title='Outlier', title_fontsize='13', fontsize='11', loc='upper left')
# Final touches to ensure layout is tight and looks polished
plt.tight_layout()
# Display the final scatter plot
plt.show()</code>
    </pythonScript>
    <pythonScript>
      <code>import numpy as np
import pandas as pd
import matplotlib.pyplot as plt
from sklearn.preprocessing import StandardScaler
from sklearn.cluster import DBSCAN
# Seed for reproducibility
np.random.seed(42)
# Generate a random walk to simulate stock prices
n = 500
stock_returns = np.cumsum(np.random.normal(0, 1, n)) + 100  # Simulated stock prices
# Introduce some outliers intentionally (e.g., price drops or spikes)
outlier_indices = np.random.choice(np.arange(n), size=5, replace=False)
stock_returns[outlier_indices] += np.random.choice([-20, 20], size=5)  # Add large spikes or drops
# Create a dataframe
df = pd.DataFrame({'Stock_Price': stock_returns})
# Z-Score method for outliers
df['Z_Score'] = (df['Stock_Price'] - df['Stock_Price'].mean()) / df['Stock_Price'].std()
# IQR method for outliers
Q1 = df['Stock_Price'].quantile(0.25)
Q3 = df['Stock_Price'].quantile(0.75)
IQR = Q3 - Q1
df['IQR_Outlier'] = ((df['Stock_Price'] &lt; (Q1 - 1.5 * IQR)) | (df['Stock_Price'] &gt; (Q3 + 1.5 * IQR)))
# DBSCAN outlier detection
scaler = StandardScaler()
df_scaled = scaler.fit_transform(df[['Stock_Price']])
dbscan = DBSCAN(eps=0.5, min_samples=5)
df['DBSCAN_Outlier'] = dbscan.fit_predict(df_scaled)
df['DBSCAN_Outlier'] = df['DBSCAN_Outlier'] == -1  # Mark outliers as True
# Plot the results
plt.figure(figsize=(14, 8))
# Plot stock prices
plt.plot(df.index, df['Stock_Price'], label='Stock Price', color='blue', alpha=0.7)
# Highlight Z-Score outliers
z_outliers = df[df['Z_Score'].abs() &gt; 3]
plt.scatter(z_outliers.index, z_outliers['Stock_Price'], color='red', label='Z-Score Outliers', s=100, marker='o')
# Highlight IQR outliers
iqr_outliers = df[df['IQR_Outlier']]
plt.scatter(iqr_outliers.index, iqr_outliers['Stock_Price'], color='green', label='IQR Outliers', s=100, marker='x')
# Highlight DBSCAN outliers
dbscan_outliers = df[df['DBSCAN_Outlier']]
plt.scatter(dbscan_outliers.index, dbscan_outliers['Stock_Price'], color='orange', label='DBSCAN Outliers', s=100, marker='s')
# Add title and labels
plt.title('Advanced Outlier Detection in Financial Data', fontsize=16)
plt.xlabel('Time', fontsize=14)
plt.ylabel('Stock Price', fontsize=14)
plt.legend(fontsize=12)
# Show the plot
plt.grid(True)
plt.tight_layout()
plt.show()</code>
    </pythonScript>
    <pythonScript>
      <code>sample_df = xl(%P2%, headers=True)</code>
    </pythonScript>
    <pythonScript>
      <code>sample_df.describe()</code>
    </pythonScript>
    <pythonScript>
      <code>import matplotlib.pyplot as plt
plt.scatter(xl(%P2%), xl(%P3%))
plt.xlabel('sepal_length')
plt.ylabel('sepal_width')
plt.title('Sepal length and width analysis')</code>
    </pythonScript>
    <pythonScript>
      <code>from pandas.plotting import scatter_matrix
sample_df = xl(%P2%, headers=True)
columns_to_plot = ["sepal_length", "sepal_width", "petal_length", "petal_width"]
categories = sample_df["species"].unique()  # Get unique categories
colors = {category: i for i, category in enumerate(categories)}
scatter_matrix(sample_df, c=sample_df["species"].apply(lambda x: colors[x]), figsize=(6, 6), alpha=0.8)</code>
    </pythonScript>
  </pythonScripts>
</python>
</file>

<file path=xl/sharedStrings.xml><?xml version="1.0" encoding="utf-8"?>
<sst xmlns="http://schemas.openxmlformats.org/spreadsheetml/2006/main" count="696" uniqueCount="38">
  <si>
    <t>Month</t>
  </si>
  <si>
    <t>Department</t>
  </si>
  <si>
    <t>Spend Category</t>
  </si>
  <si>
    <t>Labor Cost</t>
  </si>
  <si>
    <t>Material Cost</t>
  </si>
  <si>
    <t>Utility Cost</t>
  </si>
  <si>
    <t>Maintenance Cost</t>
  </si>
  <si>
    <t>Other Cost</t>
  </si>
  <si>
    <t>2023-11</t>
  </si>
  <si>
    <t>2023-04</t>
  </si>
  <si>
    <t>2023-01</t>
  </si>
  <si>
    <t>2023-07</t>
  </si>
  <si>
    <t>2023-09</t>
  </si>
  <si>
    <t>2023-02</t>
  </si>
  <si>
    <t>2023-03</t>
  </si>
  <si>
    <t>2023-08</t>
  </si>
  <si>
    <t>2023-05</t>
  </si>
  <si>
    <t>2023-06</t>
  </si>
  <si>
    <t>2023-12</t>
  </si>
  <si>
    <t>2023-10</t>
  </si>
  <si>
    <t>Option3</t>
  </si>
  <si>
    <t>Option2</t>
  </si>
  <si>
    <t>Option1</t>
  </si>
  <si>
    <t>Iris data set</t>
  </si>
  <si>
    <t>sepal_length</t>
  </si>
  <si>
    <t>sepal_width</t>
  </si>
  <si>
    <t>petal_length</t>
  </si>
  <si>
    <t>petal_width</t>
  </si>
  <si>
    <t>species</t>
  </si>
  <si>
    <t>setosa</t>
  </si>
  <si>
    <t>versicolor</t>
  </si>
  <si>
    <t>virginica</t>
  </si>
  <si>
    <t>Data attribution: Fisher,R. A.. (1988). Iris. UCI Machine Learning Repository. https://doi.org/10.24432/C56C76</t>
  </si>
  <si>
    <t>Hint!
Python in Excel uses the pandas library to create the DataFrame object in cell G2. Select the icon in the cell labelled DataFrame to see the output. Select the cell and expand the formula bar to see an example of how to create a DataFrame.
Select cell G4 and expand the formula bar to see an example of the pandas describe function in a Python formula.</t>
  </si>
  <si>
    <t>Revenue</t>
  </si>
  <si>
    <t>Data Description</t>
  </si>
  <si>
    <t xml:space="preserve">Hint!
Python in Excel creates this Sepal length and width analysis plot using the Matplotlib Python library. The floating plot in cell G3 is a reference to the Python formula in cell G2. Drag and drop the floating plot image to move it around the worksheet. 
Select cell G2 and expand the formula bar to see how the Matplotlib library is imported and learn how to create your own plots. To display other plots as floating images, like in this example, select the cell with the Image object, select the Insert Data icon, and then select Display Plot over Cells.  </t>
  </si>
  <si>
    <t xml:space="preserve">Hint!
Python in Excel creates this pair plot using the pandas Python library. The floating plot in cell G3 is a reference to the Python formula in cell G2. Drag and drop the floating plot image to move it around the worksheet.
Select cell G2 and expand the formula bar to see how the pandas library is imported and learn how to create your own pair plots. To display other plots as floating images, like in this example, select the cell with the Image object, select the Insert Data icon, and then select Display Plot over Cells.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</si>
</sst>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_-* #,##0_-;\-* #,##0_-;_-*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8"/>
      <color theme="1"/>
      <name val="Calibri"/>
      <family val="2"/>
      <scheme val="minor"/>
    </font>
  </fonts>
  <fills count="3">
    <fill>
      <patternFill patternType="none"/>
    </fill>
    <fill>
      <patternFill patternType="gray125"/>
    </fill>
    <fill>
      <patternFill patternType="solid">
        <fgColor indexed="65" tint="-4.9989318521683403E-2"/>
        <bgColor indexed="64"/>
      </patternFill>
    </fill>
  </fills>
  <borders count="10">
    <border>
      <left/>
      <right/>
      <top/>
      <bottom/>
      <diagonal/>
    </border>
    <border>
      <left style="thin">
        <color auto="1"/>
      </left>
      <right style="thin">
        <color auto="1"/>
      </right>
      <top/>
      <bottom style="thin">
        <color auto="1"/>
      </bottom>
      <diagonal/>
    </border>
    <border>
      <left/>
      <right/>
      <top/>
      <bottom style="medium">
        <color auto="1"/>
      </bottom>
      <diagonal/>
    </border>
    <border>
      <left/>
      <right/>
      <top style="medium">
        <color auto="1"/>
      </top>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s>
  <cellStyleXfs count="2">
    <xf numFmtId="0" fontId="0" fillId="0" borderId="0"/>
    <xf numFmtId="43" fontId="2" fillId="0" borderId="0" applyFont="0" applyFill="0" applyBorder="0" applyAlignment="0" applyProtection="0"/>
  </cellStyleXfs>
  <cellXfs count="27">
    <xf numFmtId="0" fontId="0" fillId="0" borderId="0" xfId="0"/>
    <xf numFmtId="0" fontId="1" fillId="0" borderId="1" xfId="0" applyFont="1" applyBorder="1" applyAlignment="1">
      <alignment vertical="top"/>
    </xf>
    <xf numFmtId="0" fontId="0" fillId="0" borderId="0" xfId="0" applyAlignment="1"/>
    <xf numFmtId="0" fontId="3" fillId="0" borderId="0" xfId="0" applyFont="1"/>
    <xf numFmtId="0" fontId="0" fillId="0" borderId="0" xfId="0"/>
    <xf numFmtId="0" fontId="0" fillId="0" borderId="0" xfId="0" applyAlignment="1">
      <alignment horizontal="left" wrapText="1"/>
    </xf>
    <xf numFmtId="0" fontId="0" fillId="2" borderId="0" xfId="0" applyFill="1" applyBorder="1"/>
    <xf numFmtId="0" fontId="0" fillId="2" borderId="2" xfId="0" applyFill="1" applyBorder="1"/>
    <xf numFmtId="0" fontId="0" fillId="2" borderId="3" xfId="0" applyFill="1" applyBorder="1"/>
    <xf numFmtId="0" fontId="0" fillId="2" borderId="4" xfId="0" applyFill="1" applyBorder="1" applyAlignment="1">
      <alignment horizontal="left" wrapText="1" indent="1"/>
    </xf>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0" fillId="2" borderId="9" xfId="0" applyFill="1" applyBorder="1"/>
    <xf numFmtId="0" fontId="0" fillId="0" borderId="0" xfId="0" applyAlignment="1">
      <alignment horizontal="center"/>
    </xf>
    <xf numFmtId="165" fontId="0" fillId="0" borderId="0" xfId="1" applyNumberFormat="1" applyFont="1" applyAlignment="1">
      <alignment horizontal="center"/>
    </xf>
    <xf numFmtId="0" fontId="0" fillId="0" borderId="0" xfId="0" applyAlignment="1">
      <alignment horizontal="center" vertical="center"/>
    </xf>
    <xf numFmtId="0" fontId="0" fillId="2" borderId="4" xfId="0" applyFill="1" applyBorder="1" applyAlignment="1">
      <alignment horizontal="center" vertical="center" wrapText="1" indent="1"/>
    </xf>
    <xf numFmtId="0" fontId="0" fillId="2" borderId="3" xfId="0" applyFill="1" applyBorder="1" applyAlignment="1">
      <alignment horizontal="center" vertical="center"/>
    </xf>
    <xf numFmtId="0" fontId="0" fillId="2" borderId="7" xfId="0" applyFill="1" applyBorder="1" applyAlignment="1">
      <alignment horizontal="center" vertical="center"/>
    </xf>
    <xf numFmtId="0" fontId="0" fillId="2" borderId="5" xfId="0" applyFill="1" applyBorder="1" applyAlignment="1">
      <alignment horizontal="center" vertical="center"/>
    </xf>
    <xf numFmtId="0" fontId="0" fillId="2" borderId="0" xfId="0" applyFill="1" applyBorder="1" applyAlignment="1">
      <alignment horizontal="center" vertical="center"/>
    </xf>
    <xf numFmtId="0" fontId="0" fillId="2" borderId="8" xfId="0" applyFill="1" applyBorder="1" applyAlignment="1">
      <alignment horizontal="center" vertical="center"/>
    </xf>
    <xf numFmtId="0" fontId="0" fillId="2" borderId="6" xfId="0" applyFill="1" applyBorder="1" applyAlignment="1">
      <alignment horizontal="center" vertical="center"/>
    </xf>
    <xf numFmtId="0" fontId="0" fillId="2" borderId="2" xfId="0" applyFill="1" applyBorder="1" applyAlignment="1">
      <alignment horizontal="center" vertical="center"/>
    </xf>
    <xf numFmtId="0" fontId="0" fillId="2" borderId="9" xfId="0" applyFill="1" applyBorder="1" applyAlignment="1">
      <alignment horizontal="center" vertical="center"/>
    </xf>
  </cellXfs>
  <cellStyles count="2">
    <cellStyle name="Comma" xfId="1" builtinId="3"/>
    <cellStyle name="Normal" xfId="0" builtinId="0"/>
  </cellStyles>
  <dxfs count="12">
    <dxf>
      <alignment horizontal="general"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outline="0">
        <left style="thin">
          <color auto="1"/>
        </left>
        <right style="thin">
          <color auto="1"/>
        </right>
        <top/>
        <bottom/>
      </border>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bottom style="thin">
          <color auto="1"/>
        </bottom>
      </border>
    </dxf>
    <dxf>
      <border outline="0">
        <top style="thin">
          <color auto="1"/>
        </top>
      </border>
    </dxf>
  </dxfs>
  <tableStyles count="0" defaultTableStyle="TableStyleMedium9" defaultPivotStyle="PivotStyleLight16"/>
  <colors>
    <mruColors>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dRichValueStructure" Target="richData/rdrichvaluestructure.xml"/><Relationship Id="rId3" Type="http://schemas.openxmlformats.org/officeDocument/2006/relationships/worksheet" Target="worksheets/sheet3.xml"/><Relationship Id="rId21" Type="http://schemas.microsoft.com/office/2017/06/relationships/rdSupportingPropertyBagStructure" Target="richData/rdsupportingpropertybagstructure.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 Target="richData/rdrichvalue.xml"/><Relationship Id="rId25" Type="http://schemas.microsoft.com/office/2023/09/relationships/Python" Target="python.xml"/><Relationship Id="rId2" Type="http://schemas.openxmlformats.org/officeDocument/2006/relationships/worksheet" Target="worksheets/sheet2.xml"/><Relationship Id="rId16" Type="http://schemas.microsoft.com/office/2022/10/relationships/richValueRel" Target="richData/richValueRel.xml"/><Relationship Id="rId20" Type="http://schemas.microsoft.com/office/2017/06/relationships/richStyles" Target="richData/rich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sheetMetadata" Target="metadata.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microsoft.com/office/2017/06/relationships/rdArray" Target="richData/rdarray.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microsoft.com/office/2017/06/relationships/rdSupportingPropertyBag" Target="richData/rdsupportingpropertybag.xml"/></Relationships>
</file>

<file path=xl/drawings/_rels/drawing1.xml.rels><?xml version="1.0" encoding="UTF-8" standalone="yes"?>
<Relationships xmlns="http://schemas.openxmlformats.org/package/2006/relationships"><Relationship Id="rId1" Type="http://schemas.openxmlformats.org/officeDocument/2006/relationships/image" Target="../media/image8.png"/></Relationships>
</file>

<file path=xl/drawings/_rels/drawing2.xml.rels><?xml version="1.0" encoding="UTF-8" standalone="yes"?>
<Relationships xmlns="http://schemas.openxmlformats.org/package/2006/relationships"><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457473</xdr:colOff>
      <xdr:row>5</xdr:row>
      <xdr:rowOff>170905</xdr:rowOff>
    </xdr:from>
    <xdr:to>
      <xdr:col>21</xdr:col>
      <xdr:colOff>521833</xdr:colOff>
      <xdr:row>49</xdr:row>
      <xdr:rowOff>98515</xdr:rowOff>
    </xdr:to>
    <xdr:pic>
      <xdr:nvPicPr>
        <xdr:cNvPr id="2" name="Picture 1">
          <a:extLst>
            <a:ext uri="{FF2B5EF4-FFF2-40B4-BE49-F238E27FC236}">
              <a16:creationId xmlns:a16="http://schemas.microsoft.com/office/drawing/2014/main" id="{44F6F793-AFEF-08FB-7D54-A5BF7D9182E1}"/>
            </a:ext>
          </a:extLst>
        </xdr:cNvPr>
        <xdr:cNvPicPr>
          <a:picLocks noChangeAspect="1"/>
          <a:extLst>
            <a:ext uri="{53484399-7A02-498B-ADA4-41CD10E50FAC}">
              <aif:imageFormula xmlns:aif="http://schemas.microsoft.com/office/drawing/2022/imageformula" formula="'Cohort Analysis'!B5"/>
            </a:ext>
          </a:extLst>
        </xdr:cNvPicPr>
      </xdr:nvPicPr>
      <xdr:blipFill>
        <a:blip xmlns:r="http://schemas.openxmlformats.org/officeDocument/2006/relationships" r:embed="rId1"/>
        <a:stretch>
          <a:fillRect/>
        </a:stretch>
      </xdr:blipFill>
      <xdr:spPr>
        <a:xfrm>
          <a:off x="457473" y="1055369"/>
          <a:ext cx="12930730" cy="772042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363768</xdr:colOff>
      <xdr:row>7</xdr:row>
      <xdr:rowOff>17318</xdr:rowOff>
    </xdr:from>
    <xdr:to>
      <xdr:col>15</xdr:col>
      <xdr:colOff>445684</xdr:colOff>
      <xdr:row>64</xdr:row>
      <xdr:rowOff>72564</xdr:rowOff>
    </xdr:to>
    <xdr:pic>
      <xdr:nvPicPr>
        <xdr:cNvPr id="3" name="Picture 2" descr="Image generated by Python">
          <a:extLst>
            <a:ext uri="{FF2B5EF4-FFF2-40B4-BE49-F238E27FC236}">
              <a16:creationId xmlns:a16="http://schemas.microsoft.com/office/drawing/2014/main" id="{19FB8862-C1EE-7313-9565-DAA968AB33D5}"/>
            </a:ext>
          </a:extLst>
        </xdr:cNvPr>
        <xdr:cNvPicPr>
          <a:picLocks noChangeAspect="1"/>
          <a:extLst>
            <a:ext uri="{53484399-7A02-498B-ADA4-41CD10E50FAC}">
              <aif:imageFormula xmlns:aif="http://schemas.microsoft.com/office/drawing/2022/imageformula" formula="'Monte Carlo Simulations'!B2"/>
            </a:ext>
          </a:extLst>
        </xdr:cNvPicPr>
      </xdr:nvPicPr>
      <xdr:blipFill>
        <a:blip xmlns:r="http://schemas.openxmlformats.org/officeDocument/2006/relationships" r:embed="rId1"/>
        <a:stretch>
          <a:fillRect/>
        </a:stretch>
      </xdr:blipFill>
      <xdr:spPr>
        <a:xfrm>
          <a:off x="1576041" y="1229591"/>
          <a:ext cx="7961688" cy="99266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584978</xdr:colOff>
      <xdr:row>4</xdr:row>
      <xdr:rowOff>176066</xdr:rowOff>
    </xdr:from>
    <xdr:to>
      <xdr:col>14</xdr:col>
      <xdr:colOff>548493</xdr:colOff>
      <xdr:row>40</xdr:row>
      <xdr:rowOff>130910</xdr:rowOff>
    </xdr:to>
    <xdr:pic>
      <xdr:nvPicPr>
        <xdr:cNvPr id="2" name="Picture 1">
          <a:extLst>
            <a:ext uri="{FF2B5EF4-FFF2-40B4-BE49-F238E27FC236}">
              <a16:creationId xmlns:a16="http://schemas.microsoft.com/office/drawing/2014/main" id="{CE7E2E43-D7BA-ABBA-2E09-79AFC6DA7AF1}"/>
            </a:ext>
          </a:extLst>
        </xdr:cNvPr>
        <xdr:cNvPicPr>
          <a:picLocks noChangeAspect="1"/>
          <a:extLst>
            <a:ext uri="{53484399-7A02-498B-ADA4-41CD10E50FAC}">
              <aif:imageFormula xmlns:aif="http://schemas.microsoft.com/office/drawing/2022/imageformula" formula="'Headcount Analysis'!B2"/>
            </a:ext>
          </a:extLst>
        </xdr:cNvPicPr>
      </xdr:nvPicPr>
      <xdr:blipFill>
        <a:blip xmlns:r="http://schemas.openxmlformats.org/officeDocument/2006/relationships" r:embed="rId1"/>
        <a:stretch>
          <a:fillRect/>
        </a:stretch>
      </xdr:blipFill>
      <xdr:spPr>
        <a:xfrm>
          <a:off x="584978" y="883637"/>
          <a:ext cx="8536015" cy="632298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497205</xdr:colOff>
      <xdr:row>2</xdr:row>
      <xdr:rowOff>171450</xdr:rowOff>
    </xdr:from>
    <xdr:to>
      <xdr:col>16</xdr:col>
      <xdr:colOff>169545</xdr:colOff>
      <xdr:row>34</xdr:row>
      <xdr:rowOff>1905</xdr:rowOff>
    </xdr:to>
    <xdr:pic>
      <xdr:nvPicPr>
        <xdr:cNvPr id="2" name="Picture 1">
          <a:extLst>
            <a:ext uri="{FF2B5EF4-FFF2-40B4-BE49-F238E27FC236}">
              <a16:creationId xmlns:a16="http://schemas.microsoft.com/office/drawing/2014/main" id="{F64C5FFB-F5F6-73E7-8454-0B35E90435A0}"/>
            </a:ext>
          </a:extLst>
        </xdr:cNvPr>
        <xdr:cNvPicPr>
          <a:picLocks noChangeAspect="1"/>
          <a:extLst>
            <a:ext uri="{53484399-7A02-498B-ADA4-41CD10E50FAC}">
              <aif:imageFormula xmlns:aif="http://schemas.microsoft.com/office/drawing/2022/imageformula" formula="'Outliers Identification 1'!B2"/>
            </a:ext>
          </a:extLst>
        </xdr:cNvPicPr>
      </xdr:nvPicPr>
      <xdr:blipFill>
        <a:blip xmlns:r="http://schemas.openxmlformats.org/officeDocument/2006/relationships" r:embed="rId1"/>
        <a:stretch>
          <a:fillRect/>
        </a:stretch>
      </xdr:blipFill>
      <xdr:spPr>
        <a:xfrm>
          <a:off x="497205" y="533400"/>
          <a:ext cx="9425940" cy="562165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136071</xdr:colOff>
      <xdr:row>10</xdr:row>
      <xdr:rowOff>95250</xdr:rowOff>
    </xdr:from>
    <xdr:to>
      <xdr:col>22</xdr:col>
      <xdr:colOff>562791</xdr:colOff>
      <xdr:row>52</xdr:row>
      <xdr:rowOff>21227</xdr:rowOff>
    </xdr:to>
    <xdr:pic>
      <xdr:nvPicPr>
        <xdr:cNvPr id="2" name="Picture 1">
          <a:extLst>
            <a:ext uri="{FF2B5EF4-FFF2-40B4-BE49-F238E27FC236}">
              <a16:creationId xmlns:a16="http://schemas.microsoft.com/office/drawing/2014/main" id="{ECB2EF77-4219-9C78-1AAC-7EC12D4255F7}"/>
            </a:ext>
          </a:extLst>
        </xdr:cNvPr>
        <xdr:cNvPicPr>
          <a:picLocks noChangeAspect="1"/>
          <a:extLst>
            <a:ext uri="{53484399-7A02-498B-ADA4-41CD10E50FAC}">
              <aif:imageFormula xmlns:aif="http://schemas.microsoft.com/office/drawing/2022/imageformula" formula="'Advanced Outliers'!B2"/>
            </a:ext>
          </a:extLst>
        </xdr:cNvPicPr>
      </xdr:nvPicPr>
      <xdr:blipFill>
        <a:blip xmlns:r="http://schemas.openxmlformats.org/officeDocument/2006/relationships" r:embed="rId1"/>
        <a:stretch>
          <a:fillRect/>
        </a:stretch>
      </xdr:blipFill>
      <xdr:spPr>
        <a:xfrm>
          <a:off x="748392" y="1864179"/>
          <a:ext cx="13289280" cy="735547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59690</xdr:colOff>
      <xdr:row>2</xdr:row>
      <xdr:rowOff>73025</xdr:rowOff>
    </xdr:from>
    <xdr:to>
      <xdr:col>8</xdr:col>
      <xdr:colOff>589280</xdr:colOff>
      <xdr:row>13</xdr:row>
      <xdr:rowOff>21400</xdr:rowOff>
    </xdr:to>
    <xdr:pic>
      <xdr:nvPicPr>
        <xdr:cNvPr id="2" name="Scatter Plot Image">
          <a:extLst>
            <a:ext uri="{FF2B5EF4-FFF2-40B4-BE49-F238E27FC236}">
              <a16:creationId xmlns:a16="http://schemas.microsoft.com/office/drawing/2014/main" id="{2C08C2BF-7B4C-0B28-F407-1EDDB6F8AEA4}"/>
            </a:ext>
          </a:extLst>
        </xdr:cNvPr>
        <xdr:cNvPicPr>
          <a:picLocks noChangeAspect="1"/>
          <a:extLst>
            <a:ext uri="{53484399-7A02-498B-ADA4-41CD10E50FAC}">
              <aif:imageFormula xmlns:aif="http://schemas.microsoft.com/office/drawing/2022/imageformula" formula="'Scatter Plot'!G2"/>
            </a:ext>
          </a:extLst>
        </xdr:cNvPicPr>
      </xdr:nvPicPr>
      <xdr:blipFill>
        <a:blip xmlns:r="http://schemas.openxmlformats.org/officeDocument/2006/relationships" r:embed="rId1"/>
        <a:stretch>
          <a:fillRect/>
        </a:stretch>
      </xdr:blipFill>
      <xdr:spPr>
        <a:xfrm>
          <a:off x="5355590" y="558800"/>
          <a:ext cx="2434590" cy="19391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59691</xdr:colOff>
      <xdr:row>2</xdr:row>
      <xdr:rowOff>73026</xdr:rowOff>
    </xdr:from>
    <xdr:to>
      <xdr:col>9</xdr:col>
      <xdr:colOff>468314</xdr:colOff>
      <xdr:row>14</xdr:row>
      <xdr:rowOff>166181</xdr:rowOff>
    </xdr:to>
    <xdr:pic>
      <xdr:nvPicPr>
        <xdr:cNvPr id="2" name="Pair Plot Image">
          <a:extLst>
            <a:ext uri="{FF2B5EF4-FFF2-40B4-BE49-F238E27FC236}">
              <a16:creationId xmlns:a16="http://schemas.microsoft.com/office/drawing/2014/main" id="{EBDC1BFC-D957-387D-3FC0-5017335B6BB9}"/>
            </a:ext>
          </a:extLst>
        </xdr:cNvPr>
        <xdr:cNvPicPr>
          <a:picLocks noChangeAspect="1"/>
          <a:extLst>
            <a:ext uri="{53484399-7A02-498B-ADA4-41CD10E50FAC}">
              <aif:imageFormula xmlns:aif="http://schemas.microsoft.com/office/drawing/2022/imageformula" formula="'Pair Plot'!G2"/>
            </a:ext>
          </a:extLst>
        </xdr:cNvPicPr>
      </xdr:nvPicPr>
      <xdr:blipFill>
        <a:blip xmlns:r="http://schemas.openxmlformats.org/officeDocument/2006/relationships" r:embed="rId1"/>
        <a:stretch>
          <a:fillRect/>
        </a:stretch>
      </xdr:blipFill>
      <xdr:spPr>
        <a:xfrm>
          <a:off x="5355591" y="558801"/>
          <a:ext cx="2237423" cy="2264855"/>
        </a:xfrm>
        <a:prstGeom prst="rect">
          <a:avLst/>
        </a:prstGeom>
      </xdr:spPr>
    </xdr:pic>
    <xdr:clientData/>
  </xdr:twoCellAnchor>
</xdr:wsDr>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9">
  <a r="12" c="9">
    <v t="s"/>
    <v t="s">Month</v>
    <v t="s">Department</v>
    <v t="s">Spend Category</v>
    <v t="s">Labor Cost</v>
    <v t="s">Material Cost</v>
    <v t="s">Utility Cost</v>
    <v t="s">Maintenance Cost</v>
    <v t="s">Other Cost</v>
    <v>0</v>
    <v t="s">2023-11</v>
    <v t="s">Option3</v>
    <v>6676.46</v>
    <v>12305.7</v>
    <v>1184.3900000000001</v>
    <v>32627.97</v>
    <v>9613.6</v>
    <v>44055.61</v>
    <v>1</v>
    <v t="s">2023-04</v>
    <v t="s">Option3</v>
    <v>49002.17</v>
    <v>843</v>
    <v>49964.62</v>
    <v>19479.86</v>
    <v>14100.15</v>
    <v>6821.36</v>
    <v>2</v>
    <v t="s">2023-01</v>
    <v t="s">Option2</v>
    <v>33529.17</v>
    <v>35934.14</v>
    <v>38399.83</v>
    <v>48283.88</v>
    <v>25072.89</v>
    <v>13434.7</v>
    <v>3</v>
    <v t="s">2023-07</v>
    <v t="s">Option1</v>
    <v>27127.26</v>
    <v>14452.39</v>
    <v>13691.96</v>
    <v>34254.97</v>
    <v>24871.94</v>
    <v>33231.43</v>
    <v>4</v>
    <v t="s">2023-09</v>
    <v t="s">Option1</v>
    <v>43956.29</v>
    <v>27756.89</v>
    <v>48263.1</v>
    <v>22407.4</v>
    <v>13943.01</v>
    <v>27370.25</v>
    <v t="s">...</v>
    <v t="s">...</v>
    <v t="s">...</v>
    <v t="s">...</v>
    <v t="s">...</v>
    <v t="s">...</v>
    <v t="s">...</v>
    <v t="s">...</v>
    <v t="s">...</v>
    <v>95</v>
    <v t="s">2023-02</v>
    <v t="s">Option1</v>
    <v>12843.08</v>
    <v>26984.15</v>
    <v>42839.6</v>
    <v>3876.57</v>
    <v>20733.62</v>
    <v>46674.96</v>
    <v>96</v>
    <v t="s">2023-12</v>
    <v t="s">Option1</v>
    <v>36146.82</v>
    <v>35482.97</v>
    <v>49735.54</v>
    <v>7035.13</v>
    <v>25606.99</v>
    <v>48309.19</v>
    <v>97</v>
    <v t="s">2023-10</v>
    <v t="s">Option3</v>
    <v>16817.98</v>
    <v>39344.82</v>
    <v>7352.93</v>
    <v>22479.32</v>
    <v>4401.01</v>
    <v>27814.77</v>
    <v>98</v>
    <v t="s">2023-11</v>
    <v t="s">Option2</v>
    <v>6650.66</v>
    <v>8279.66</v>
    <v>16404.939999999999</v>
    <v>48426.52</v>
    <v>32134.01</v>
    <v>2030.54</v>
    <v>99</v>
    <v t="s">2023-02</v>
    <v t="s">Option2</v>
    <v>39967.57</v>
    <v>49068.31</v>
    <v>43545.599999999999</v>
    <v>6603.1</v>
    <v>12768.36</v>
    <v>32030.62</v>
  </a>
  <a r="12" c="3">
    <v t="s"/>
    <v t="s">Month</v>
    <v t="s">Revenue</v>
    <v>0</v>
    <v t="s">2023-01</v>
    <v>329378366.24000001</v>
    <v>1</v>
    <v t="s">2023-02</v>
    <v>84965307.840000004</v>
    <v>2</v>
    <v t="s">2023-03</v>
    <v>86118860.519999996</v>
    <v>3</v>
    <v t="s">2023-04</v>
    <v>79560694.799999997</v>
    <v>4</v>
    <v t="s">2023-05</v>
    <v>139311087.30000001</v>
    <v t="s">...</v>
    <v t="s">...</v>
    <v t="s">...</v>
    <v>7</v>
    <v t="s">2023-08</v>
    <v>151876720</v>
    <v>8</v>
    <v t="s">2023-09</v>
    <v>44672868.240000002</v>
    <v>9</v>
    <v t="s">2023-10</v>
    <v>177555920.40000001</v>
    <v>10</v>
    <v t="s">2023-11</v>
    <v>225925186.41</v>
    <v>11</v>
    <v t="s">2023-12</v>
    <v>84740976</v>
  </a>
  <a r="12" c="12">
    <v t="s">cohort_week</v>
    <v>0</v>
    <v>1</v>
    <v>2</v>
    <v>3</v>
    <v>4</v>
    <v t="s">...</v>
    <v>7</v>
    <v>8</v>
    <v>9</v>
    <v>10</v>
    <v>11</v>
    <v t="s">signup_date</v>
    <v t="s"/>
    <v t="s"/>
    <v t="s"/>
    <v t="s"/>
    <v t="s"/>
    <v t="s"/>
    <v t="s"/>
    <v t="s"/>
    <v t="s"/>
    <v t="s"/>
    <v t="s"/>
    <v t="r">6</v>
    <v>0.14285714285714285</v>
    <v>0.42857142857142855</v>
    <v>0.42857142857142855</v>
    <v>0.2857142857142857</v>
    <v>0.14285714285714285</v>
    <v t="s">...</v>
    <v>0.5714285714285714</v>
    <v>0.2857142857142857</v>
    <v>0.42857142857142855</v>
    <v>0.42857142857142855</v>
    <v>0.14285714285714285</v>
    <v t="r">7</v>
    <v>0.1</v>
    <v>0.3</v>
    <v>0.3</v>
    <v>0.3</v>
    <v>0.2</v>
    <v t="s">...</v>
    <v>0.2</v>
    <v>0.6</v>
    <v>0.2</v>
    <v>0.2</v>
    <v>0.2</v>
    <v t="r">8</v>
    <v>0.22222222222222221</v>
    <v>0.22222222222222221</v>
    <v>0.55555555555555558</v>
    <v>0.33333333333333331</v>
    <v t="r">9</v>
    <v t="s">...</v>
    <v>0.33333333333333331</v>
    <v>0.66666666666666663</v>
    <v>0.22222222222222221</v>
    <v>0.33333333333333331</v>
    <v>0.44444444444444442</v>
    <v t="r">10</v>
    <v>0.55555555555555558</v>
    <v>0.22222222222222221</v>
    <v>0.33333333333333331</v>
    <v>0.44444444444444442</v>
    <v>0.1111111111111111</v>
    <v t="s">...</v>
    <v>0.1111111111111111</v>
    <v>0.22222222222222221</v>
    <v>0.1111111111111111</v>
    <v>0.1111111111111111</v>
    <v>0.55555555555555558</v>
    <v t="r">11</v>
    <v>0.2</v>
    <v>0.6</v>
    <v>0.1</v>
    <v>0.3</v>
    <v>0.4</v>
    <v t="s">...</v>
    <v>0.1</v>
    <v>0.2</v>
    <v>0.4</v>
    <v>0.5</v>
    <v>0.4</v>
    <v t="r">12</v>
    <v>0.5</v>
    <v>0.16666666666666666</v>
    <v>0.33333333333333331</v>
    <v t="r">9</v>
    <v>0.16666666666666666</v>
    <v t="s">...</v>
    <v>0.5</v>
    <v>0.5</v>
    <v>0.16666666666666666</v>
    <v t="r">9</v>
    <v>0.16666666666666666</v>
    <v t="r">13</v>
    <v>0.27272727272727271</v>
    <v>9.0909090909090912E-2</v>
    <v>0.36363636363636365</v>
    <v>0.36363636363636365</v>
    <v>0.18181818181818182</v>
    <v t="s">...</v>
    <v>0.54545454545454541</v>
    <v>9.0909090909090912E-2</v>
    <v>0.27272727272727271</v>
    <v>0.45454545454545453</v>
    <v>0.45454545454545453</v>
    <v t="r">14</v>
    <v>0.4</v>
    <v>0.33333333333333331</v>
    <v>0.33333333333333331</v>
    <v>0.46666666666666667</v>
    <v>0.33333333333333331</v>
    <v t="s">...</v>
    <v>0.33333333333333331</v>
    <v>0.4</v>
    <v>0.4</v>
    <v>0.2</v>
    <v>0.13333333333333333</v>
    <v t="r">15</v>
    <v>0.25</v>
    <v>0.16666666666666666</v>
    <v>0.5</v>
    <v>0.25</v>
    <v>0.25</v>
    <v t="s">...</v>
    <v>0.25</v>
    <v>0.16666666666666666</v>
    <v>0.33333333333333331</v>
    <v>0.41666666666666669</v>
    <v>0.16666666666666666</v>
    <v t="r">16</v>
    <v>0.18181818181818182</v>
    <v>0.45454545454545453</v>
    <v>9.0909090909090912E-2</v>
    <v>0.18181818181818182</v>
    <v>0.36363636363636365</v>
    <v t="s">...</v>
    <v>9.0909090909090912E-2</v>
    <v>0.36363636363636365</v>
    <v>0.36363636363636365</v>
    <v>0.36363636363636365</v>
    <v>0.27272727272727271</v>
  </a>
  <a r="2">
    <v>1001</v>
    <v>705</v>
  </a>
  <a r="2">
    <v>984</v>
    <v>584</v>
  </a>
  <a r="2">
    <v>1384</v>
    <v>784</v>
  </a>
  <a r="12" c="6">
    <v t="s"/>
    <v t="s">sepal_length</v>
    <v t="s">sepal_width</v>
    <v t="s">petal_length</v>
    <v t="s">petal_width</v>
    <v t="s">species</v>
    <v>0</v>
    <v>5.0999999999999996</v>
    <v>3.5</v>
    <v>1.4</v>
    <v>0.2</v>
    <v t="s">setosa</v>
    <v>1</v>
    <v>4.9000000000000004</v>
    <v>3</v>
    <v>1.4</v>
    <v>0.2</v>
    <v t="s">setosa</v>
    <v>2</v>
    <v>4.7</v>
    <v>3.2</v>
    <v>1.3</v>
    <v>0.2</v>
    <v t="s">setosa</v>
    <v>3</v>
    <v>4.5999999999999996</v>
    <v>3.1</v>
    <v>1.5</v>
    <v>0.2</v>
    <v t="s">setosa</v>
    <v>4</v>
    <v>5</v>
    <v>3.6</v>
    <v>1.4</v>
    <v>0.2</v>
    <v t="s">setosa</v>
    <v t="s">...</v>
    <v t="s">...</v>
    <v t="s">...</v>
    <v t="s">...</v>
    <v t="s">...</v>
    <v t="s">...</v>
    <v>145</v>
    <v>6.7</v>
    <v>3</v>
    <v>5.2</v>
    <v>2.2999999999999998</v>
    <v t="s">virginica</v>
    <v>146</v>
    <v>6.3</v>
    <v>2.5</v>
    <v>5</v>
    <v>1.9</v>
    <v t="s">virginica</v>
    <v>147</v>
    <v>6.5</v>
    <v>3</v>
    <v>5.2</v>
    <v>2</v>
    <v t="s">virginica</v>
    <v>148</v>
    <v>6.2</v>
    <v>3.4</v>
    <v>5.4</v>
    <v>2.2999999999999998</v>
    <v t="s">virginica</v>
    <v>149</v>
    <v>5.9</v>
    <v>3</v>
    <v>5.0999999999999996</v>
    <v>1.8</v>
    <v t="s">virginica</v>
  </a>
  <a r="2">
    <v>577</v>
    <v>459</v>
  </a>
  <a r="2">
    <v>537</v>
    <v>534</v>
  </a>
</arrayData>
</file>

<file path=xl/richData/rdrichvalue.xml><?xml version="1.0" encoding="utf-8"?>
<rvData xmlns="http://schemas.microsoft.com/office/spreadsheetml/2017/richdata" count="49">
  <rv s="0">
    <v>0</v>
  </rv>
  <rv s="1">
    <v>DataFrame</v>
    <v>1</v>
    <v>0</v>
  </rv>
  <rv s="2">
    <v>&lt;class 'pandas.core.frame.DataFrame'&gt;</v>
    <v>DataFrame</v>
    <v xml:space="preserve">      Month Department  Spend Category  Labor Cost  Material Cost  \
0   2023-11    Option3         6676.46    12305.70        1184.39   
1   2023-04    Option3        49002.17      843.00       49964.62   
2   2023-01    Option2        33529.17    359...</v>
    <v>1</v>
    <v>2</v>
  </rv>
  <rv s="0">
    <v>1</v>
  </rv>
  <rv s="1">
    <v>DataFrame</v>
    <v>4</v>
    <v>3</v>
  </rv>
  <rv s="2">
    <v>&lt;class 'pandas.core.frame.DataFrame'&gt;</v>
    <v>DataFrame</v>
    <v xml:space="preserve">      Month       Revenue
0   2023-01  3.293784e+08
1   2023-02  8.496531e+07
2   2023-03  8.611886e+07
3   2023-04  7.956069e+07
4   2023-05  1.393111e+08
5   2023-06  9.174199e+07
6   2023-07  7.197170e+07
7   2023-08  1.518767e+08
8   2023-09  4.467...</v>
    <v>4</v>
    <v>2</v>
  </rv>
  <rv s="3">
    <fb>44927</fb>
    <v>7</v>
  </rv>
  <rv s="3">
    <fb>44928</fb>
    <v>7</v>
  </rv>
  <rv s="3">
    <fb>44929</fb>
    <v>7</v>
  </rv>
  <rv s="3">
    <fb>0</fb>
    <v>8</v>
  </rv>
  <rv s="3">
    <fb>44930</fb>
    <v>7</v>
  </rv>
  <rv s="3">
    <fb>44931</fb>
    <v>7</v>
  </rv>
  <rv s="3">
    <fb>44932</fb>
    <v>7</v>
  </rv>
  <rv s="3">
    <fb>44933</fb>
    <v>7</v>
  </rv>
  <rv s="3">
    <fb>44934</fb>
    <v>7</v>
  </rv>
  <rv s="3">
    <fb>44935</fb>
    <v>7</v>
  </rv>
  <rv s="3">
    <fb>44936</fb>
    <v>7</v>
  </rv>
  <rv s="0">
    <v>2</v>
  </rv>
  <rv s="1">
    <v>DataFrame</v>
    <v>6</v>
    <v>17</v>
  </rv>
  <rv s="2">
    <v>&lt;class 'pandas.core.frame.DataFrame'&gt;</v>
    <v>DataFrame</v>
    <v>cohort_week        0         1         2         3         4         5   \
signup_date                                                               
2023-01-01   0.142857  0.428571  0.428571  0.285714  0.142857  0.285714   
2023-01-02   0.100000  0.30...</v>
    <v>18</v>
    <v>2</v>
  </rv>
  <rv s="4">
    <v>0</v>
    <v>9</v>
  </rv>
  <rv s="0">
    <v>3</v>
  </rv>
  <rv s="5">
    <v>Image</v>
    <v>9</v>
    <v>20</v>
    <v>21</v>
  </rv>
  <rv s="2">
    <v>&lt;class 'PIL.PngImagePlugin.PngImageFile'&gt;</v>
    <v>PngImageFile</v>
    <v>&lt;PIL.PngImagePlugin.PngImageFile image mode=RGBA size=1001x705 at 0x7FD366E44BF0&gt;</v>
    <v>22</v>
    <v>2</v>
  </rv>
  <rv s="6">
    <v>1</v>
    <v>9</v>
    <v>Image generated by Python</v>
  </rv>
  <rv s="3">
    <fb>0</fb>
    <v>10</v>
  </rv>
  <rv s="2">
    <fb>0</fb>
    <v>&lt;class 'NoneType'&gt;</v>
    <v>NoneType</v>
    <v>None</v>
    <v>25</v>
    <v>2</v>
  </rv>
  <rv s="4">
    <v>2</v>
    <v>9</v>
  </rv>
  <rv s="0">
    <v>4</v>
  </rv>
  <rv s="5">
    <v>Image</v>
    <v>9</v>
    <v>27</v>
    <v>28</v>
  </rv>
  <rv s="2">
    <v>&lt;class 'PIL.PngImagePlugin.PngImageFile'&gt;</v>
    <v>PngImageFile</v>
    <v>&lt;PIL.PngImagePlugin.PngImageFile image mode=RGBA size=984x584 at 0x7FD362D122A0&gt;</v>
    <v>29</v>
    <v>2</v>
  </rv>
  <rv s="4">
    <v>3</v>
    <v>9</v>
  </rv>
  <rv s="0">
    <v>5</v>
  </rv>
  <rv s="5">
    <v>Image</v>
    <v>9</v>
    <v>31</v>
    <v>32</v>
  </rv>
  <rv s="2">
    <v>&lt;class 'PIL.PngImagePlugin.PngImageFile'&gt;</v>
    <v>PngImageFile</v>
    <v>&lt;PIL.PngImagePlugin.PngImageFile image mode=RGBA size=1384x784 at 0x7FD3669A9250&gt;</v>
    <v>33</v>
    <v>2</v>
  </rv>
  <rv s="4">
    <v>4</v>
    <v>9</v>
  </rv>
  <rv s="5">
    <v>Image</v>
    <v>9</v>
    <v>35</v>
    <v>32</v>
  </rv>
  <rv s="2">
    <v>&lt;class 'PIL.PngImagePlugin.PngImageFile'&gt;</v>
    <v>PngImageFile</v>
    <v>&lt;PIL.PngImagePlugin.PngImageFile image mode=RGBA size=1384x784 at 0x7FD366CEFEC0&gt;</v>
    <v>36</v>
    <v>2</v>
  </rv>
  <rv s="0">
    <v>6</v>
  </rv>
  <rv s="1">
    <v>DataFrame</v>
    <v>12</v>
    <v>38</v>
  </rv>
  <rv s="2">
    <v>&lt;class 'pandas.core.frame.DataFrame'&gt;</v>
    <v>DataFrame</v>
    <v xml:space="preserve">     sepal_length  sepal_width  petal_length  petal_width    species
0             5.1          3.5           1.4          0.2     setosa
1             4.9          3.0           1.4          0.2     setosa
2             4.7          3.2           1.3 ...</v>
    <v>39</v>
    <v>2</v>
  </rv>
  <rv s="4">
    <v>5</v>
    <v>9</v>
  </rv>
  <rv s="0">
    <v>7</v>
  </rv>
  <rv s="5">
    <v>Image</v>
    <v>9</v>
    <v>41</v>
    <v>42</v>
  </rv>
  <rv s="2">
    <v>&lt;class 'PIL.PngImagePlugin.PngImageFile'&gt;</v>
    <v>PngImageFile</v>
    <v>&lt;PIL.PngImagePlugin.PngImageFile image mode=RGBA size=577x459 at 0x7FD36F16D8E0&gt;</v>
    <v>43</v>
    <v>2</v>
  </rv>
  <rv s="4">
    <v>6</v>
    <v>9</v>
  </rv>
  <rv s="0">
    <v>8</v>
  </rv>
  <rv s="5">
    <v>Image</v>
    <v>9</v>
    <v>45</v>
    <v>46</v>
  </rv>
  <rv s="2">
    <v>&lt;class 'PIL.PngImagePlugin.PngImageFile'&gt;</v>
    <v>PngImageFile</v>
    <v>&lt;PIL.PngImagePlugin.PngImageFile image mode=RGBA size=537x534 at 0x7FD366CB4B90&gt;</v>
    <v>47</v>
    <v>2</v>
  </rv>
</rvData>
</file>

<file path=xl/richData/rdrichvaluestructure.xml><?xml version="1.0" encoding="utf-8"?>
<rvStructures xmlns="http://schemas.microsoft.com/office/spreadsheetml/2017/richdata" count="7">
  <s t="_array">
    <k n="array" t="a"/>
  </s>
  <s t="_entity">
    <k n="_DisplayString" t="s"/>
    <k n="_ViewInfo" t="spb"/>
    <k n="arrayPreview" t="r"/>
  </s>
  <s t="_python">
    <k n="Python_type" t="s"/>
    <k n="Python_typeName" t="s"/>
    <k n="Python_str" t="s"/>
    <k n="preview" t="r"/>
    <k n="provider" t="spb"/>
  </s>
  <s t="_formattednumber">
    <k n="_Format" t="spb"/>
  </s>
  <s t="_localImage">
    <k n="_rvRel:LocalImageIdentifier" t="i"/>
    <k n="CalcOrigin" t="i"/>
  </s>
  <s t="_entity">
    <k n="_DisplayString" t="s"/>
    <k n="_Format" t="spb"/>
    <k n="image" t="r"/>
    <k n="size" t="r"/>
  </s>
  <s t="_localImage">
    <k n="_rvRel:LocalImageIdentifier" t="i"/>
    <k n="CalcOrigin" t="i"/>
    <k n="Text" t="s"/>
  </s>
</rvStructures>
</file>

<file path=xl/richData/rdsupportingpropertybag.xml><?xml version="1.0" encoding="utf-8"?>
<supportingPropertyBags xmlns="http://schemas.microsoft.com/office/spreadsheetml/2017/richdata2">
  <spbData count="13">
    <spb s="0">
      <v>100</v>
      <v>8</v>
      <v>DataFrame</v>
      <v>arrayPreview</v>
      <v>1</v>
    </spb>
    <spb s="1">
      <v>0</v>
    </spb>
    <spb s="2">
      <v>https://www.anaconda.com/excel</v>
      <v>https://res.cdn.office.net/officepysvc/prod-preview/anacondalogo.png</v>
      <v>Python provided by Anaconda</v>
    </spb>
    <spb s="0">
      <v>12</v>
      <v>2</v>
      <v>DataFrame</v>
      <v>arrayPreview</v>
      <v>1</v>
    </spb>
    <spb s="1">
      <v>3</v>
    </spb>
    <spb s="0">
      <v>10</v>
      <v>12</v>
      <v>DataFrame</v>
      <v>arrayPreview</v>
      <v>1</v>
    </spb>
    <spb s="1">
      <v>5</v>
    </spb>
    <spb s="3">
      <v>1</v>
    </spb>
    <spb s="3">
      <v>2</v>
    </spb>
    <spb s="4">
      <v>3</v>
    </spb>
    <spb s="3">
      <v>4</v>
    </spb>
    <spb s="0">
      <v>150</v>
      <v>5</v>
      <v>DataFrame</v>
      <v>arrayPreview</v>
      <v>1</v>
    </spb>
    <spb s="1">
      <v>11</v>
    </spb>
  </spbData>
</supportingPropertyBags>
</file>

<file path=xl/richData/rdsupportingpropertybagstructure.xml><?xml version="1.0" encoding="utf-8"?>
<spbStructures xmlns="http://schemas.microsoft.com/office/spreadsheetml/2017/richdata2" count="5">
  <s>
    <k n="drw" t="i"/>
    <k n="dcol" t="i"/>
    <k n="name" t="s"/>
    <k n="array" t="s"/>
    <k n="headers" t="b"/>
  </s>
  <s>
    <k n="ArrayCardInfo" t="spb"/>
  </s>
  <s>
    <k n="url" t="s"/>
    <k n="logoUrl" t="s"/>
    <k n="description" t="s"/>
  </s>
  <s>
    <k n="_Self" t="i"/>
  </s>
  <s>
    <k n="imag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19" formatCode="dd/mm/yyyy"/>
    </x:dxf>
    <x:dxf>
      <x:numFmt numFmtId="0" formatCode="General"/>
    </x:dxf>
  </dxfs>
  <richProperties>
    <rPr n="NumberFormat" t="s"/>
    <rPr n="IsHeroField" t="b"/>
  </richProperties>
  <richStyles>
    <rSty dxfid="0"/>
    <rSty dxfid="1">
      <rpv i="0">0;-0;"nan"</rpv>
    </rSty>
    <rSty>
      <rpv i="1">1</rpv>
    </rSty>
    <rSty dxfid="1">
      <rpv i="0">0;-0;"None"</rpv>
    </rSty>
  </richStyles>
</richStyleSheet>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FD12D1-FD39-41E5-9BB5-D9BA061E068C}" name="Table1" displayName="Table1" ref="A1:H101" totalsRowShown="0" headerRowDxfId="1" dataDxfId="0" headerRowBorderDxfId="10" tableBorderDxfId="11">
  <autoFilter ref="A1:H101" xr:uid="{B7FD12D1-FD39-41E5-9BB5-D9BA061E068C}"/>
  <tableColumns count="8">
    <tableColumn id="1" xr3:uid="{905BFC79-73C7-45B0-8AC3-EEB0DA85757B}" name="Month" dataDxfId="9"/>
    <tableColumn id="2" xr3:uid="{F8D972A2-A547-4A78-8DED-13E90C95A3C2}" name="Department" dataDxfId="8"/>
    <tableColumn id="3" xr3:uid="{05600A2F-E77D-48F0-B6D9-D18C1C262BF6}" name="Spend Category" dataDxfId="7"/>
    <tableColumn id="4" xr3:uid="{C7E62B87-9B55-4660-A3E4-7B2F89419B59}" name="Labor Cost" dataDxfId="6"/>
    <tableColumn id="5" xr3:uid="{009EEA84-A833-47B1-880B-F736A46890E4}" name="Material Cost" dataDxfId="5"/>
    <tableColumn id="6" xr3:uid="{E4D653BA-2E92-4448-AF62-7EB7A30B4835}" name="Utility Cost" dataDxfId="4"/>
    <tableColumn id="7" xr3:uid="{038DF360-F7E9-40A0-B897-DA3AD6929B08}" name="Maintenance Cost" dataDxfId="3"/>
    <tableColumn id="8" xr3:uid="{CF7A2189-5D38-4038-B8FE-A9F21A07F8D6}" name="Other Cost" dataDxfId="2"/>
  </tableColumns>
  <tableStyleInfo name="TableStyleDark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18E809-D284-4D25-AE19-DED340394FA3}" name="IrisDataSet2" displayName="IrisDataSet2" ref="A2:E152" totalsRowShown="0">
  <autoFilter ref="A2:E152" xr:uid="{4818E809-D284-4D25-AE19-DED340394FA3}"/>
  <tableColumns count="5">
    <tableColumn id="1" xr3:uid="{B99F55B2-3F5F-42E0-BFE9-3F9488171EA9}" name="sepal_length"/>
    <tableColumn id="2" xr3:uid="{B3DD8F8C-BA5E-426E-98D4-F8D3C205D627}" name="sepal_width"/>
    <tableColumn id="3" xr3:uid="{C2834E4D-0DE8-4772-9DBE-E7E1D3931EA4}" name="petal_length"/>
    <tableColumn id="4" xr3:uid="{A1735FA8-4B25-470C-9715-DEC7D15A3277}" name="petal_width"/>
    <tableColumn id="5" xr3:uid="{A5053F79-3DB5-4A60-9A7B-481D2C0DA2BA}" name="species"/>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D501EA9-82B1-4827-AA86-991E66C27FC3}" name="IrisDataSet5" displayName="IrisDataSet5" ref="A2:E152" totalsRowShown="0">
  <autoFilter ref="A2:E152" xr:uid="{4D501EA9-82B1-4827-AA86-991E66C27FC3}"/>
  <tableColumns count="5">
    <tableColumn id="1" xr3:uid="{EB6C494C-90AD-4784-859C-3AB8CF14AB73}" name="sepal_length"/>
    <tableColumn id="2" xr3:uid="{0A509C9E-B78E-448D-AFDD-BCD0F902A42A}" name="sepal_width"/>
    <tableColumn id="3" xr3:uid="{CF548FC0-0ACD-4103-9F10-A21CFF7410BA}" name="petal_length"/>
    <tableColumn id="4" xr3:uid="{31AAC654-4056-4F1F-B350-78991F6D623A}" name="petal_width"/>
    <tableColumn id="5" xr3:uid="{192DC6A9-F23E-4283-AE33-490D0FC1C55C}" name="species"/>
  </tableColumns>
  <tableStyleInfo name="TableStyleMedium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87D1D39-2BF8-477A-93BA-9F2A372813AA}" name="IrisDataSet6" displayName="IrisDataSet6" ref="A2:E152" totalsRowShown="0">
  <autoFilter ref="A2:E152" xr:uid="{987D1D39-2BF8-477A-93BA-9F2A372813AA}"/>
  <tableColumns count="5">
    <tableColumn id="1" xr3:uid="{A667BE0B-FF41-4FBF-942A-003D78359391}" name="sepal_length"/>
    <tableColumn id="2" xr3:uid="{A2BEB6F2-5360-4DCE-A248-77D680E00C76}" name="sepal_width"/>
    <tableColumn id="3" xr3:uid="{F908FB23-66D6-46D2-B831-1475F359381D}" name="petal_length"/>
    <tableColumn id="4" xr3:uid="{C468FAA2-58D4-4957-946A-BE6154E1FAF2}" name="petal_width"/>
    <tableColumn id="5" xr3:uid="{195ECD55-EEAD-4465-AD8C-8644D1B528A8}" name="species"/>
  </tableColumns>
  <tableStyleInfo name="TableStyleMedium4"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9346F52-12B5-4A37-A515-5ADFCB375FA1}">
  <we:reference id="wa200006575" version="1.0.0.3" store="en-US" storeType="OMEX"/>
  <we:alternateReferences>
    <we:reference id="wa200006575" version="1.0.0.3"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1"/>
  <sheetViews>
    <sheetView workbookViewId="0">
      <selection activeCell="K22" sqref="K22"/>
    </sheetView>
  </sheetViews>
  <sheetFormatPr defaultRowHeight="14.4" x14ac:dyDescent="0.3"/>
  <cols>
    <col min="2" max="2" width="13.33203125" customWidth="1"/>
    <col min="3" max="3" width="16.44140625" customWidth="1"/>
    <col min="4" max="4" width="11.77734375" customWidth="1"/>
    <col min="5" max="5" width="14.44140625" customWidth="1"/>
    <col min="6" max="6" width="12.5546875" customWidth="1"/>
    <col min="7" max="7" width="18.44140625" customWidth="1"/>
    <col min="8" max="8" width="14.77734375" customWidth="1"/>
    <col min="10" max="10" width="21.77734375" customWidth="1"/>
    <col min="11" max="16" width="17.88671875" customWidth="1"/>
  </cols>
  <sheetData>
    <row r="1" spans="1:16" x14ac:dyDescent="0.3">
      <c r="A1" s="1" t="s">
        <v>0</v>
      </c>
      <c r="B1" s="1" t="s">
        <v>1</v>
      </c>
      <c r="C1" s="1" t="s">
        <v>2</v>
      </c>
      <c r="D1" s="1" t="s">
        <v>3</v>
      </c>
      <c r="E1" s="1" t="s">
        <v>4</v>
      </c>
      <c r="F1" s="1" t="s">
        <v>5</v>
      </c>
      <c r="G1" s="1" t="s">
        <v>6</v>
      </c>
      <c r="H1" s="1" t="s">
        <v>7</v>
      </c>
    </row>
    <row r="2" spans="1:16" x14ac:dyDescent="0.3">
      <c r="A2" s="2" t="s">
        <v>8</v>
      </c>
      <c r="B2" s="2" t="s">
        <v>20</v>
      </c>
      <c r="C2" s="2">
        <v>6676.46</v>
      </c>
      <c r="D2" s="2">
        <v>12305.7</v>
      </c>
      <c r="E2" s="2">
        <v>1184.3900000000001</v>
      </c>
      <c r="F2" s="2">
        <v>32627.97</v>
      </c>
      <c r="G2" s="2">
        <v>9613.6</v>
      </c>
      <c r="H2" s="2">
        <v>44055.61</v>
      </c>
      <c r="J2" t="e" cm="1" vm="1">
        <f t="array" ref="J2">_xlfn._xlws.PY(0,1,Table1[#All])</f>
        <v>#VALUE!</v>
      </c>
    </row>
    <row r="3" spans="1:16" x14ac:dyDescent="0.3">
      <c r="A3" s="2" t="s">
        <v>9</v>
      </c>
      <c r="B3" s="2" t="s">
        <v>20</v>
      </c>
      <c r="C3" s="2">
        <v>49002.17</v>
      </c>
      <c r="D3" s="2">
        <v>843</v>
      </c>
      <c r="E3" s="2">
        <v>49964.62</v>
      </c>
      <c r="F3" s="2">
        <v>19479.86</v>
      </c>
      <c r="G3" s="2">
        <v>14100.15</v>
      </c>
      <c r="H3" s="2">
        <v>6821.36</v>
      </c>
    </row>
    <row r="4" spans="1:16" x14ac:dyDescent="0.3">
      <c r="A4" s="2" t="s">
        <v>10</v>
      </c>
      <c r="B4" s="2" t="s">
        <v>21</v>
      </c>
      <c r="C4" s="2">
        <v>33529.17</v>
      </c>
      <c r="D4" s="2">
        <v>35934.14</v>
      </c>
      <c r="E4" s="2">
        <v>38399.83</v>
      </c>
      <c r="F4" s="2">
        <v>48283.88</v>
      </c>
      <c r="G4" s="2">
        <v>25072.89</v>
      </c>
      <c r="H4" s="2">
        <v>13434.7</v>
      </c>
      <c r="J4" t="str" cm="1">
        <f t="array" ref="J4:P12">_xlfn._xlws.PY(1,0)</f>
        <v/>
      </c>
      <c r="K4" t="str">
        <v>Spend Category</v>
      </c>
      <c r="L4" t="str">
        <v>Labor Cost</v>
      </c>
      <c r="M4" t="str">
        <v>Material Cost</v>
      </c>
      <c r="N4" t="str">
        <v>Utility Cost</v>
      </c>
      <c r="O4" t="str">
        <v>Maintenance Cost</v>
      </c>
      <c r="P4" t="str">
        <v>Other Cost</v>
      </c>
    </row>
    <row r="5" spans="1:16" x14ac:dyDescent="0.3">
      <c r="A5" s="2" t="s">
        <v>11</v>
      </c>
      <c r="B5" s="2" t="s">
        <v>22</v>
      </c>
      <c r="C5" s="2">
        <v>27127.26</v>
      </c>
      <c r="D5" s="2">
        <v>14452.39</v>
      </c>
      <c r="E5" s="2">
        <v>13691.96</v>
      </c>
      <c r="F5" s="2">
        <v>34254.97</v>
      </c>
      <c r="G5" s="2">
        <v>24871.94</v>
      </c>
      <c r="H5" s="2">
        <v>33231.43</v>
      </c>
      <c r="J5" t="str">
        <v>count</v>
      </c>
      <c r="K5">
        <v>100</v>
      </c>
      <c r="L5">
        <v>100</v>
      </c>
      <c r="M5">
        <v>100</v>
      </c>
      <c r="N5">
        <v>100</v>
      </c>
      <c r="O5">
        <v>100</v>
      </c>
      <c r="P5">
        <v>100</v>
      </c>
    </row>
    <row r="6" spans="1:16" x14ac:dyDescent="0.3">
      <c r="A6" s="2" t="s">
        <v>12</v>
      </c>
      <c r="B6" s="2" t="s">
        <v>22</v>
      </c>
      <c r="C6" s="2">
        <v>43956.29</v>
      </c>
      <c r="D6" s="2">
        <v>27756.89</v>
      </c>
      <c r="E6" s="2">
        <v>48263.1</v>
      </c>
      <c r="F6" s="2">
        <v>22407.4</v>
      </c>
      <c r="G6" s="2">
        <v>13943.01</v>
      </c>
      <c r="H6" s="2">
        <v>27370.25</v>
      </c>
      <c r="J6" t="str">
        <v>mean</v>
      </c>
      <c r="K6">
        <v>22272.866799999996</v>
      </c>
      <c r="L6">
        <v>24117.462900000006</v>
      </c>
      <c r="M6">
        <v>24086.041099999999</v>
      </c>
      <c r="N6">
        <v>24719.389800000001</v>
      </c>
      <c r="O6">
        <v>27670.517499999994</v>
      </c>
      <c r="P6">
        <v>27239.185400000002</v>
      </c>
    </row>
    <row r="7" spans="1:16" x14ac:dyDescent="0.3">
      <c r="A7" s="2" t="s">
        <v>8</v>
      </c>
      <c r="B7" s="2" t="s">
        <v>21</v>
      </c>
      <c r="C7" s="2">
        <v>38209.97</v>
      </c>
      <c r="D7" s="2">
        <v>11297.22</v>
      </c>
      <c r="E7" s="2">
        <v>15881.48</v>
      </c>
      <c r="F7" s="2">
        <v>28910.9</v>
      </c>
      <c r="G7" s="2">
        <v>16896.45</v>
      </c>
      <c r="H7" s="2">
        <v>39223.21</v>
      </c>
      <c r="J7" t="str">
        <v>std</v>
      </c>
      <c r="K7">
        <v>14475.413329007426</v>
      </c>
      <c r="L7">
        <v>14660.860724354347</v>
      </c>
      <c r="M7">
        <v>13981.985150281947</v>
      </c>
      <c r="N7">
        <v>14402.815666884744</v>
      </c>
      <c r="O7">
        <v>14187.006832740548</v>
      </c>
      <c r="P7">
        <v>14395.541392287945</v>
      </c>
    </row>
    <row r="8" spans="1:16" x14ac:dyDescent="0.3">
      <c r="A8" s="2" t="s">
        <v>13</v>
      </c>
      <c r="B8" s="2" t="s">
        <v>22</v>
      </c>
      <c r="C8" s="2">
        <v>40303.410000000003</v>
      </c>
      <c r="D8" s="2">
        <v>13865.39</v>
      </c>
      <c r="E8" s="2">
        <v>5841.6</v>
      </c>
      <c r="F8" s="2">
        <v>32792.03</v>
      </c>
      <c r="G8" s="2">
        <v>4516.46</v>
      </c>
      <c r="H8" s="2">
        <v>37541.589999999997</v>
      </c>
      <c r="J8" t="str">
        <v>min</v>
      </c>
      <c r="K8">
        <v>549.24</v>
      </c>
      <c r="L8">
        <v>832.33</v>
      </c>
      <c r="M8">
        <v>1184.3900000000001</v>
      </c>
      <c r="N8">
        <v>2730.79</v>
      </c>
      <c r="O8">
        <v>1519.11</v>
      </c>
      <c r="P8">
        <v>507.7</v>
      </c>
    </row>
    <row r="9" spans="1:16" x14ac:dyDescent="0.3">
      <c r="A9" s="2" t="s">
        <v>11</v>
      </c>
      <c r="B9" s="2" t="s">
        <v>21</v>
      </c>
      <c r="C9" s="2">
        <v>46020.23</v>
      </c>
      <c r="D9" s="2">
        <v>40120.239999999998</v>
      </c>
      <c r="E9" s="2">
        <v>16587.12</v>
      </c>
      <c r="F9" s="2">
        <v>33429.49</v>
      </c>
      <c r="G9" s="2">
        <v>31472.51</v>
      </c>
      <c r="H9" s="2">
        <v>49300.09</v>
      </c>
      <c r="J9" t="str">
        <v>25%</v>
      </c>
      <c r="K9">
        <v>9675.0649999999987</v>
      </c>
      <c r="L9">
        <v>11514.315000000001</v>
      </c>
      <c r="M9">
        <v>12343.862500000001</v>
      </c>
      <c r="N9">
        <v>9756.6124999999993</v>
      </c>
      <c r="O9">
        <v>16401.092499999999</v>
      </c>
      <c r="P9">
        <v>13836.6625</v>
      </c>
    </row>
    <row r="10" spans="1:16" x14ac:dyDescent="0.3">
      <c r="A10" s="2" t="s">
        <v>14</v>
      </c>
      <c r="B10" s="2" t="s">
        <v>20</v>
      </c>
      <c r="C10" s="2">
        <v>36860.730000000003</v>
      </c>
      <c r="D10" s="2">
        <v>40788.1</v>
      </c>
      <c r="E10" s="2">
        <v>17540.09</v>
      </c>
      <c r="F10" s="2">
        <v>19154.419999999998</v>
      </c>
      <c r="G10" s="2">
        <v>40864.28</v>
      </c>
      <c r="H10" s="2">
        <v>2822.47</v>
      </c>
      <c r="J10" t="str">
        <v>50%</v>
      </c>
      <c r="K10">
        <v>20067.010000000002</v>
      </c>
      <c r="L10">
        <v>22154.355000000003</v>
      </c>
      <c r="M10">
        <v>24995.309999999998</v>
      </c>
      <c r="N10">
        <v>25276.415000000001</v>
      </c>
      <c r="O10">
        <v>24972.415000000001</v>
      </c>
      <c r="P10">
        <v>30101.559999999998</v>
      </c>
    </row>
    <row r="11" spans="1:16" x14ac:dyDescent="0.3">
      <c r="A11" s="2" t="s">
        <v>8</v>
      </c>
      <c r="B11" s="2" t="s">
        <v>21</v>
      </c>
      <c r="C11" s="2">
        <v>39455.22</v>
      </c>
      <c r="D11" s="2">
        <v>18482.810000000001</v>
      </c>
      <c r="E11" s="2">
        <v>27654.75</v>
      </c>
      <c r="F11" s="2">
        <v>47690.01</v>
      </c>
      <c r="G11" s="2">
        <v>41945.96</v>
      </c>
      <c r="H11" s="2">
        <v>18610.169999999998</v>
      </c>
      <c r="J11" t="str">
        <v>75%</v>
      </c>
      <c r="K11">
        <v>36123.7425</v>
      </c>
      <c r="L11">
        <v>37363.697500000002</v>
      </c>
      <c r="M11">
        <v>36322.502500000002</v>
      </c>
      <c r="N11">
        <v>35141.347500000003</v>
      </c>
      <c r="O11">
        <v>40995</v>
      </c>
      <c r="P11">
        <v>39225.724999999999</v>
      </c>
    </row>
    <row r="12" spans="1:16" x14ac:dyDescent="0.3">
      <c r="A12" s="2" t="s">
        <v>8</v>
      </c>
      <c r="B12" s="2" t="s">
        <v>21</v>
      </c>
      <c r="C12" s="2">
        <v>18894.07</v>
      </c>
      <c r="D12" s="2">
        <v>13436.45</v>
      </c>
      <c r="E12" s="2">
        <v>32662.66</v>
      </c>
      <c r="F12" s="2">
        <v>36791.22</v>
      </c>
      <c r="G12" s="2">
        <v>33882.76</v>
      </c>
      <c r="H12" s="2">
        <v>45317.43</v>
      </c>
      <c r="J12" t="str">
        <v>max</v>
      </c>
      <c r="K12">
        <v>49690.23</v>
      </c>
      <c r="L12">
        <v>49134.76</v>
      </c>
      <c r="M12">
        <v>49964.62</v>
      </c>
      <c r="N12">
        <v>49810.01</v>
      </c>
      <c r="O12">
        <v>49782.84</v>
      </c>
      <c r="P12">
        <v>49788.42</v>
      </c>
    </row>
    <row r="13" spans="1:16" x14ac:dyDescent="0.3">
      <c r="A13" s="2" t="s">
        <v>15</v>
      </c>
      <c r="B13" s="2" t="s">
        <v>20</v>
      </c>
      <c r="C13" s="2">
        <v>14912.91</v>
      </c>
      <c r="D13" s="2">
        <v>6392.11</v>
      </c>
      <c r="E13" s="2">
        <v>42740.03</v>
      </c>
      <c r="F13" s="2">
        <v>25807.87</v>
      </c>
      <c r="G13" s="2">
        <v>46977.88</v>
      </c>
      <c r="H13" s="2">
        <v>49756.5</v>
      </c>
    </row>
    <row r="14" spans="1:16" x14ac:dyDescent="0.3">
      <c r="A14" s="2" t="s">
        <v>12</v>
      </c>
      <c r="B14" s="2" t="s">
        <v>20</v>
      </c>
      <c r="C14" s="2">
        <v>10580.99</v>
      </c>
      <c r="D14" s="2">
        <v>41893.040000000001</v>
      </c>
      <c r="E14" s="2">
        <v>37169.17</v>
      </c>
      <c r="F14" s="2">
        <v>47790.15</v>
      </c>
      <c r="G14" s="2">
        <v>10583.28</v>
      </c>
      <c r="H14" s="2">
        <v>24549.33</v>
      </c>
    </row>
    <row r="15" spans="1:16" x14ac:dyDescent="0.3">
      <c r="A15" s="2" t="s">
        <v>8</v>
      </c>
      <c r="B15" s="2" t="s">
        <v>22</v>
      </c>
      <c r="C15" s="2">
        <v>12877.7</v>
      </c>
      <c r="D15" s="2">
        <v>44080.71</v>
      </c>
      <c r="E15" s="2">
        <v>29626.720000000001</v>
      </c>
      <c r="F15" s="2">
        <v>11066.37</v>
      </c>
      <c r="G15" s="2">
        <v>38586.57</v>
      </c>
      <c r="H15" s="2">
        <v>35688.550000000003</v>
      </c>
    </row>
    <row r="16" spans="1:16" x14ac:dyDescent="0.3">
      <c r="A16" s="2" t="s">
        <v>16</v>
      </c>
      <c r="B16" s="2" t="s">
        <v>20</v>
      </c>
      <c r="C16" s="2">
        <v>36250.44</v>
      </c>
      <c r="D16" s="2">
        <v>1826.54</v>
      </c>
      <c r="E16" s="2">
        <v>33416.51</v>
      </c>
      <c r="F16" s="2">
        <v>40961.519999999997</v>
      </c>
      <c r="G16" s="2">
        <v>49539.15</v>
      </c>
      <c r="H16" s="2">
        <v>28645.09</v>
      </c>
    </row>
    <row r="17" spans="1:8" x14ac:dyDescent="0.3">
      <c r="A17" s="2" t="s">
        <v>11</v>
      </c>
      <c r="B17" s="2" t="s">
        <v>22</v>
      </c>
      <c r="C17" s="2">
        <v>549.24</v>
      </c>
      <c r="D17" s="2">
        <v>2171.4</v>
      </c>
      <c r="E17" s="2">
        <v>6553.63</v>
      </c>
      <c r="F17" s="2">
        <v>6651.63</v>
      </c>
      <c r="G17" s="2">
        <v>10211.41</v>
      </c>
      <c r="H17" s="2">
        <v>37371.82</v>
      </c>
    </row>
    <row r="18" spans="1:8" x14ac:dyDescent="0.3">
      <c r="A18" s="2" t="s">
        <v>16</v>
      </c>
      <c r="B18" s="2" t="s">
        <v>20</v>
      </c>
      <c r="C18" s="2">
        <v>37114.870000000003</v>
      </c>
      <c r="D18" s="2">
        <v>18730.46</v>
      </c>
      <c r="E18" s="2">
        <v>5258.76</v>
      </c>
      <c r="F18" s="2">
        <v>45685.86</v>
      </c>
      <c r="G18" s="2">
        <v>7517.36</v>
      </c>
      <c r="H18" s="2">
        <v>32147.01</v>
      </c>
    </row>
    <row r="19" spans="1:8" x14ac:dyDescent="0.3">
      <c r="A19" s="2" t="s">
        <v>12</v>
      </c>
      <c r="B19" s="2" t="s">
        <v>21</v>
      </c>
      <c r="C19" s="2">
        <v>31317.78</v>
      </c>
      <c r="D19" s="2">
        <v>13478.91</v>
      </c>
      <c r="E19" s="2">
        <v>17128.189999999999</v>
      </c>
      <c r="F19" s="2">
        <v>28417.29</v>
      </c>
      <c r="G19" s="2">
        <v>14769.2</v>
      </c>
      <c r="H19" s="2">
        <v>32243.82</v>
      </c>
    </row>
    <row r="20" spans="1:8" x14ac:dyDescent="0.3">
      <c r="A20" s="2" t="s">
        <v>17</v>
      </c>
      <c r="B20" s="2" t="s">
        <v>21</v>
      </c>
      <c r="C20" s="2">
        <v>10345.89</v>
      </c>
      <c r="D20" s="2">
        <v>27372.799999999999</v>
      </c>
      <c r="E20" s="2">
        <v>2313.33</v>
      </c>
      <c r="F20" s="2">
        <v>34926.58</v>
      </c>
      <c r="G20" s="2">
        <v>35931.08</v>
      </c>
      <c r="H20" s="2">
        <v>32964.129999999997</v>
      </c>
    </row>
    <row r="21" spans="1:8" x14ac:dyDescent="0.3">
      <c r="A21" s="2" t="s">
        <v>16</v>
      </c>
      <c r="B21" s="2" t="s">
        <v>20</v>
      </c>
      <c r="C21" s="2">
        <v>19088.150000000001</v>
      </c>
      <c r="D21" s="2">
        <v>37205.83</v>
      </c>
      <c r="E21" s="2">
        <v>38056.400000000001</v>
      </c>
      <c r="F21" s="2">
        <v>9758.83</v>
      </c>
      <c r="G21" s="2">
        <v>48076.2</v>
      </c>
      <c r="H21" s="2">
        <v>13265.52</v>
      </c>
    </row>
    <row r="22" spans="1:8" x14ac:dyDescent="0.3">
      <c r="A22" s="2" t="s">
        <v>15</v>
      </c>
      <c r="B22" s="2" t="s">
        <v>22</v>
      </c>
      <c r="C22" s="2">
        <v>26650.400000000001</v>
      </c>
      <c r="D22" s="2">
        <v>48416.02</v>
      </c>
      <c r="E22" s="2">
        <v>25851.29</v>
      </c>
      <c r="F22" s="2">
        <v>8847.52</v>
      </c>
      <c r="G22" s="2">
        <v>21144.37</v>
      </c>
      <c r="H22" s="2">
        <v>45611.85</v>
      </c>
    </row>
    <row r="23" spans="1:8" x14ac:dyDescent="0.3">
      <c r="A23" s="2" t="s">
        <v>10</v>
      </c>
      <c r="B23" s="2" t="s">
        <v>22</v>
      </c>
      <c r="C23" s="2">
        <v>15349.42</v>
      </c>
      <c r="D23" s="2">
        <v>12824.16</v>
      </c>
      <c r="E23" s="2">
        <v>38200.07</v>
      </c>
      <c r="F23" s="2">
        <v>19198.45</v>
      </c>
      <c r="G23" s="2">
        <v>35719.29</v>
      </c>
      <c r="H23" s="2">
        <v>21145.17</v>
      </c>
    </row>
    <row r="24" spans="1:8" x14ac:dyDescent="0.3">
      <c r="A24" s="2" t="s">
        <v>16</v>
      </c>
      <c r="B24" s="2" t="s">
        <v>20</v>
      </c>
      <c r="C24" s="2">
        <v>29585.55</v>
      </c>
      <c r="D24" s="2">
        <v>5111.3599999999997</v>
      </c>
      <c r="E24" s="2">
        <v>35312.019999999997</v>
      </c>
      <c r="F24" s="2">
        <v>36253.660000000003</v>
      </c>
      <c r="G24" s="2">
        <v>49584.78</v>
      </c>
      <c r="H24" s="2">
        <v>35643.33</v>
      </c>
    </row>
    <row r="25" spans="1:8" x14ac:dyDescent="0.3">
      <c r="A25" s="2" t="s">
        <v>13</v>
      </c>
      <c r="B25" s="2" t="s">
        <v>22</v>
      </c>
      <c r="C25" s="2">
        <v>29268.57</v>
      </c>
      <c r="D25" s="2">
        <v>6175.9</v>
      </c>
      <c r="E25" s="2">
        <v>18291.900000000001</v>
      </c>
      <c r="F25" s="2">
        <v>41435.86</v>
      </c>
      <c r="G25" s="2">
        <v>42623.19</v>
      </c>
      <c r="H25" s="2">
        <v>15399.34</v>
      </c>
    </row>
    <row r="26" spans="1:8" x14ac:dyDescent="0.3">
      <c r="A26" s="2" t="s">
        <v>17</v>
      </c>
      <c r="B26" s="2" t="s">
        <v>22</v>
      </c>
      <c r="C26" s="2">
        <v>11834.6</v>
      </c>
      <c r="D26" s="2">
        <v>30682.58</v>
      </c>
      <c r="E26" s="2">
        <v>39088.76</v>
      </c>
      <c r="F26" s="2">
        <v>45322.400000000001</v>
      </c>
      <c r="G26" s="2">
        <v>9804.26</v>
      </c>
      <c r="H26" s="2">
        <v>2181.7800000000002</v>
      </c>
    </row>
    <row r="27" spans="1:8" x14ac:dyDescent="0.3">
      <c r="A27" s="2" t="s">
        <v>18</v>
      </c>
      <c r="B27" s="2" t="s">
        <v>22</v>
      </c>
      <c r="C27" s="2">
        <v>23252.400000000001</v>
      </c>
      <c r="D27" s="2">
        <v>15507.77</v>
      </c>
      <c r="E27" s="2">
        <v>2842.66</v>
      </c>
      <c r="F27" s="2">
        <v>49028.85</v>
      </c>
      <c r="G27" s="2">
        <v>21316.27</v>
      </c>
      <c r="H27" s="2">
        <v>13970.65</v>
      </c>
    </row>
    <row r="28" spans="1:8" x14ac:dyDescent="0.3">
      <c r="A28" s="2" t="s">
        <v>13</v>
      </c>
      <c r="B28" s="2" t="s">
        <v>22</v>
      </c>
      <c r="C28" s="2">
        <v>6844.87</v>
      </c>
      <c r="D28" s="2">
        <v>28403.34</v>
      </c>
      <c r="E28" s="2">
        <v>34445.56</v>
      </c>
      <c r="F28" s="2">
        <v>4894.09</v>
      </c>
      <c r="G28" s="2">
        <v>46063.68</v>
      </c>
      <c r="H28" s="2">
        <v>39357.14</v>
      </c>
    </row>
    <row r="29" spans="1:8" x14ac:dyDescent="0.3">
      <c r="A29" s="2" t="s">
        <v>10</v>
      </c>
      <c r="B29" s="2" t="s">
        <v>22</v>
      </c>
      <c r="C29" s="2">
        <v>5836.64</v>
      </c>
      <c r="D29" s="2">
        <v>44575.83</v>
      </c>
      <c r="E29" s="2">
        <v>10023.02</v>
      </c>
      <c r="F29" s="2">
        <v>22675.07</v>
      </c>
      <c r="G29" s="2">
        <v>16930.349999999999</v>
      </c>
      <c r="H29" s="2">
        <v>4245.3599999999997</v>
      </c>
    </row>
    <row r="30" spans="1:8" x14ac:dyDescent="0.3">
      <c r="A30" s="2" t="s">
        <v>16</v>
      </c>
      <c r="B30" s="2" t="s">
        <v>20</v>
      </c>
      <c r="C30" s="2">
        <v>6158.44</v>
      </c>
      <c r="D30" s="2">
        <v>18306.87</v>
      </c>
      <c r="E30" s="2">
        <v>4102.5</v>
      </c>
      <c r="F30" s="2">
        <v>21321.17</v>
      </c>
      <c r="G30" s="2">
        <v>48464.13</v>
      </c>
      <c r="H30" s="2">
        <v>33813.699999999997</v>
      </c>
    </row>
    <row r="31" spans="1:8" x14ac:dyDescent="0.3">
      <c r="A31" s="2" t="s">
        <v>10</v>
      </c>
      <c r="B31" s="2" t="s">
        <v>22</v>
      </c>
      <c r="C31" s="2">
        <v>9683.89</v>
      </c>
      <c r="D31" s="2">
        <v>22781</v>
      </c>
      <c r="E31" s="2">
        <v>33833.43</v>
      </c>
      <c r="F31" s="2">
        <v>49111.51</v>
      </c>
      <c r="G31" s="2">
        <v>19650.009999999998</v>
      </c>
      <c r="H31" s="2">
        <v>35317.96</v>
      </c>
    </row>
    <row r="32" spans="1:8" x14ac:dyDescent="0.3">
      <c r="A32" s="2" t="s">
        <v>16</v>
      </c>
      <c r="B32" s="2" t="s">
        <v>20</v>
      </c>
      <c r="C32" s="2">
        <v>16527.95</v>
      </c>
      <c r="D32" s="2">
        <v>33098.89</v>
      </c>
      <c r="E32" s="2">
        <v>12412.37</v>
      </c>
      <c r="F32" s="2">
        <v>3733.06</v>
      </c>
      <c r="G32" s="2">
        <v>22865.24</v>
      </c>
      <c r="H32" s="2">
        <v>22623.21</v>
      </c>
    </row>
    <row r="33" spans="1:8" x14ac:dyDescent="0.3">
      <c r="A33" s="2" t="s">
        <v>16</v>
      </c>
      <c r="B33" s="2" t="s">
        <v>22</v>
      </c>
      <c r="C33" s="2">
        <v>36516.910000000003</v>
      </c>
      <c r="D33" s="2">
        <v>31966.63</v>
      </c>
      <c r="E33" s="2">
        <v>9000.83</v>
      </c>
      <c r="F33" s="2">
        <v>9749.9599999999991</v>
      </c>
      <c r="G33" s="2">
        <v>49288.32</v>
      </c>
      <c r="H33" s="2">
        <v>27864.3</v>
      </c>
    </row>
    <row r="34" spans="1:8" x14ac:dyDescent="0.3">
      <c r="A34" s="2" t="s">
        <v>9</v>
      </c>
      <c r="B34" s="2" t="s">
        <v>22</v>
      </c>
      <c r="C34" s="2">
        <v>43659.38</v>
      </c>
      <c r="D34" s="2">
        <v>21492.85</v>
      </c>
      <c r="E34" s="2">
        <v>36040.28</v>
      </c>
      <c r="F34" s="2">
        <v>8364.39</v>
      </c>
      <c r="G34" s="2">
        <v>22663.26</v>
      </c>
      <c r="H34" s="2">
        <v>36666.269999999997</v>
      </c>
    </row>
    <row r="35" spans="1:8" x14ac:dyDescent="0.3">
      <c r="A35" s="2" t="s">
        <v>14</v>
      </c>
      <c r="B35" s="2" t="s">
        <v>22</v>
      </c>
      <c r="C35" s="2">
        <v>33350.980000000003</v>
      </c>
      <c r="D35" s="2">
        <v>832.33</v>
      </c>
      <c r="E35" s="2">
        <v>46925.54</v>
      </c>
      <c r="F35" s="2">
        <v>46228.19</v>
      </c>
      <c r="G35" s="2">
        <v>26418.76</v>
      </c>
      <c r="H35" s="2">
        <v>25818.75</v>
      </c>
    </row>
    <row r="36" spans="1:8" x14ac:dyDescent="0.3">
      <c r="A36" s="2" t="s">
        <v>14</v>
      </c>
      <c r="B36" s="2" t="s">
        <v>20</v>
      </c>
      <c r="C36" s="2">
        <v>5895.58</v>
      </c>
      <c r="D36" s="2">
        <v>19800.240000000002</v>
      </c>
      <c r="E36" s="2">
        <v>4378.95</v>
      </c>
      <c r="F36" s="2">
        <v>44959.31</v>
      </c>
      <c r="G36" s="2">
        <v>16441.48</v>
      </c>
      <c r="H36" s="2">
        <v>15643.5</v>
      </c>
    </row>
    <row r="37" spans="1:8" x14ac:dyDescent="0.3">
      <c r="A37" s="2" t="s">
        <v>10</v>
      </c>
      <c r="B37" s="2" t="s">
        <v>21</v>
      </c>
      <c r="C37" s="2">
        <v>21538.98</v>
      </c>
      <c r="D37" s="2">
        <v>3006.78</v>
      </c>
      <c r="E37" s="2">
        <v>35188.65</v>
      </c>
      <c r="F37" s="2">
        <v>5321.85</v>
      </c>
      <c r="G37" s="2">
        <v>1519.11</v>
      </c>
      <c r="H37" s="2">
        <v>3801.09</v>
      </c>
    </row>
    <row r="38" spans="1:8" x14ac:dyDescent="0.3">
      <c r="A38" s="2" t="s">
        <v>11</v>
      </c>
      <c r="B38" s="2" t="s">
        <v>22</v>
      </c>
      <c r="C38" s="2">
        <v>6296.95</v>
      </c>
      <c r="D38" s="2">
        <v>6216.31</v>
      </c>
      <c r="E38" s="2">
        <v>26902.62</v>
      </c>
      <c r="F38" s="2">
        <v>35094.639999999999</v>
      </c>
      <c r="G38" s="2">
        <v>49507.11</v>
      </c>
      <c r="H38" s="2">
        <v>8880.3799999999992</v>
      </c>
    </row>
    <row r="39" spans="1:8" x14ac:dyDescent="0.3">
      <c r="A39" s="2" t="s">
        <v>10</v>
      </c>
      <c r="B39" s="2" t="s">
        <v>21</v>
      </c>
      <c r="C39" s="2">
        <v>3891.02</v>
      </c>
      <c r="D39" s="2">
        <v>9722.15</v>
      </c>
      <c r="E39" s="2">
        <v>18197.09</v>
      </c>
      <c r="F39" s="2">
        <v>29150.32</v>
      </c>
      <c r="G39" s="2">
        <v>15649.79</v>
      </c>
      <c r="H39" s="2">
        <v>15280.33</v>
      </c>
    </row>
    <row r="40" spans="1:8" x14ac:dyDescent="0.3">
      <c r="A40" s="2" t="s">
        <v>10</v>
      </c>
      <c r="B40" s="2" t="s">
        <v>22</v>
      </c>
      <c r="C40" s="2">
        <v>13750.3</v>
      </c>
      <c r="D40" s="2">
        <v>28783.4</v>
      </c>
      <c r="E40" s="2">
        <v>12780.12</v>
      </c>
      <c r="F40" s="2">
        <v>16806.59</v>
      </c>
      <c r="G40" s="2">
        <v>10004.68</v>
      </c>
      <c r="H40" s="2">
        <v>27933.919999999998</v>
      </c>
    </row>
    <row r="41" spans="1:8" x14ac:dyDescent="0.3">
      <c r="A41" s="2" t="s">
        <v>8</v>
      </c>
      <c r="B41" s="2" t="s">
        <v>21</v>
      </c>
      <c r="C41" s="2">
        <v>21178.91</v>
      </c>
      <c r="D41" s="2">
        <v>4519</v>
      </c>
      <c r="E41" s="2">
        <v>24824.87</v>
      </c>
      <c r="F41" s="2">
        <v>41593.32</v>
      </c>
      <c r="G41" s="2">
        <v>23812.62</v>
      </c>
      <c r="H41" s="2">
        <v>9498.83</v>
      </c>
    </row>
    <row r="42" spans="1:8" x14ac:dyDescent="0.3">
      <c r="A42" s="2" t="s">
        <v>13</v>
      </c>
      <c r="B42" s="2" t="s">
        <v>20</v>
      </c>
      <c r="C42" s="2">
        <v>44738.03</v>
      </c>
      <c r="D42" s="2">
        <v>40167.660000000003</v>
      </c>
      <c r="E42" s="2">
        <v>25885.360000000001</v>
      </c>
      <c r="F42" s="2">
        <v>12633.69</v>
      </c>
      <c r="G42" s="2">
        <v>8790.07</v>
      </c>
      <c r="H42" s="2">
        <v>43670.52</v>
      </c>
    </row>
    <row r="43" spans="1:8" x14ac:dyDescent="0.3">
      <c r="A43" s="2" t="s">
        <v>8</v>
      </c>
      <c r="B43" s="2" t="s">
        <v>21</v>
      </c>
      <c r="C43" s="2">
        <v>42872.26</v>
      </c>
      <c r="D43" s="2">
        <v>32590.41</v>
      </c>
      <c r="E43" s="2">
        <v>12587.29</v>
      </c>
      <c r="F43" s="2">
        <v>29546.1</v>
      </c>
      <c r="G43" s="2">
        <v>44109.07</v>
      </c>
      <c r="H43" s="2">
        <v>2708.15</v>
      </c>
    </row>
    <row r="44" spans="1:8" x14ac:dyDescent="0.3">
      <c r="A44" s="2" t="s">
        <v>12</v>
      </c>
      <c r="B44" s="2" t="s">
        <v>20</v>
      </c>
      <c r="C44" s="2">
        <v>21045.87</v>
      </c>
      <c r="D44" s="2">
        <v>20301.650000000001</v>
      </c>
      <c r="E44" s="2">
        <v>42808.12</v>
      </c>
      <c r="F44" s="2">
        <v>35080.58</v>
      </c>
      <c r="G44" s="2">
        <v>43794.09</v>
      </c>
      <c r="H44" s="2">
        <v>10439.700000000001</v>
      </c>
    </row>
    <row r="45" spans="1:8" x14ac:dyDescent="0.3">
      <c r="A45" s="2" t="s">
        <v>9</v>
      </c>
      <c r="B45" s="2" t="s">
        <v>21</v>
      </c>
      <c r="C45" s="2">
        <v>32281.71</v>
      </c>
      <c r="D45" s="2">
        <v>2953.37</v>
      </c>
      <c r="E45" s="2">
        <v>45648.61</v>
      </c>
      <c r="F45" s="2">
        <v>2777.26</v>
      </c>
      <c r="G45" s="2">
        <v>23409.1</v>
      </c>
      <c r="H45" s="2">
        <v>42657.66</v>
      </c>
    </row>
    <row r="46" spans="1:8" x14ac:dyDescent="0.3">
      <c r="A46" s="2" t="s">
        <v>9</v>
      </c>
      <c r="B46" s="2" t="s">
        <v>22</v>
      </c>
      <c r="C46" s="2">
        <v>29033.03</v>
      </c>
      <c r="D46" s="2">
        <v>41859.120000000003</v>
      </c>
      <c r="E46" s="2">
        <v>1280.8699999999999</v>
      </c>
      <c r="F46" s="2">
        <v>8415.68</v>
      </c>
      <c r="G46" s="2">
        <v>47305.94</v>
      </c>
      <c r="H46" s="2">
        <v>28358.69</v>
      </c>
    </row>
    <row r="47" spans="1:8" x14ac:dyDescent="0.3">
      <c r="A47" s="2" t="s">
        <v>12</v>
      </c>
      <c r="B47" s="2" t="s">
        <v>21</v>
      </c>
      <c r="C47" s="2">
        <v>44183.3</v>
      </c>
      <c r="D47" s="2">
        <v>10684.56</v>
      </c>
      <c r="E47" s="2">
        <v>5705.09</v>
      </c>
      <c r="F47" s="2">
        <v>21700.93</v>
      </c>
      <c r="G47" s="2">
        <v>32876.239999999998</v>
      </c>
      <c r="H47" s="2">
        <v>507.7</v>
      </c>
    </row>
    <row r="48" spans="1:8" x14ac:dyDescent="0.3">
      <c r="A48" s="2" t="s">
        <v>16</v>
      </c>
      <c r="B48" s="2" t="s">
        <v>21</v>
      </c>
      <c r="C48" s="2">
        <v>12667.13</v>
      </c>
      <c r="D48" s="2">
        <v>11586.68</v>
      </c>
      <c r="E48" s="2">
        <v>10885.4</v>
      </c>
      <c r="F48" s="2">
        <v>35473.43</v>
      </c>
      <c r="G48" s="2">
        <v>24849.53</v>
      </c>
      <c r="H48" s="2">
        <v>12495.8</v>
      </c>
    </row>
    <row r="49" spans="1:8" x14ac:dyDescent="0.3">
      <c r="A49" s="2" t="s">
        <v>18</v>
      </c>
      <c r="B49" s="2" t="s">
        <v>21</v>
      </c>
      <c r="C49" s="2">
        <v>40314.300000000003</v>
      </c>
      <c r="D49" s="2">
        <v>4529.78</v>
      </c>
      <c r="E49" s="2">
        <v>13928.42</v>
      </c>
      <c r="F49" s="2">
        <v>19610.009999999998</v>
      </c>
      <c r="G49" s="2">
        <v>33637.360000000001</v>
      </c>
      <c r="H49" s="2">
        <v>11763.49</v>
      </c>
    </row>
    <row r="50" spans="1:8" x14ac:dyDescent="0.3">
      <c r="A50" s="2" t="s">
        <v>11</v>
      </c>
      <c r="B50" s="2" t="s">
        <v>21</v>
      </c>
      <c r="C50" s="2">
        <v>803.71</v>
      </c>
      <c r="D50" s="2">
        <v>18008.32</v>
      </c>
      <c r="E50" s="2">
        <v>14714.17</v>
      </c>
      <c r="F50" s="2">
        <v>25225.02</v>
      </c>
      <c r="G50" s="2">
        <v>40093.24</v>
      </c>
      <c r="H50" s="2">
        <v>36650.01</v>
      </c>
    </row>
    <row r="51" spans="1:8" x14ac:dyDescent="0.3">
      <c r="A51" s="2" t="s">
        <v>17</v>
      </c>
      <c r="B51" s="2" t="s">
        <v>20</v>
      </c>
      <c r="C51" s="2">
        <v>27467</v>
      </c>
      <c r="D51" s="2">
        <v>45048.800000000003</v>
      </c>
      <c r="E51" s="2">
        <v>20421.78</v>
      </c>
      <c r="F51" s="2">
        <v>32666.77</v>
      </c>
      <c r="G51" s="2">
        <v>37702.89</v>
      </c>
      <c r="H51" s="2">
        <v>11408.51</v>
      </c>
    </row>
    <row r="52" spans="1:8" x14ac:dyDescent="0.3">
      <c r="A52" s="2" t="s">
        <v>12</v>
      </c>
      <c r="B52" s="2" t="s">
        <v>21</v>
      </c>
      <c r="C52" s="2">
        <v>33250.22</v>
      </c>
      <c r="D52" s="2">
        <v>41573.879999999997</v>
      </c>
      <c r="E52" s="2">
        <v>18681.21</v>
      </c>
      <c r="F52" s="2">
        <v>22465.37</v>
      </c>
      <c r="G52" s="2">
        <v>35428.94</v>
      </c>
      <c r="H52" s="2">
        <v>39233.269999999997</v>
      </c>
    </row>
    <row r="53" spans="1:8" x14ac:dyDescent="0.3">
      <c r="A53" s="2" t="s">
        <v>10</v>
      </c>
      <c r="B53" s="2" t="s">
        <v>22</v>
      </c>
      <c r="C53" s="2">
        <v>18457.98</v>
      </c>
      <c r="D53" s="2">
        <v>7692.56</v>
      </c>
      <c r="E53" s="2">
        <v>17239.84</v>
      </c>
      <c r="F53" s="2">
        <v>49532.39</v>
      </c>
      <c r="G53" s="2">
        <v>41836.26</v>
      </c>
      <c r="H53" s="2">
        <v>33256.94</v>
      </c>
    </row>
    <row r="54" spans="1:8" x14ac:dyDescent="0.3">
      <c r="A54" s="2" t="s">
        <v>9</v>
      </c>
      <c r="B54" s="2" t="s">
        <v>20</v>
      </c>
      <c r="C54" s="2">
        <v>14948.91</v>
      </c>
      <c r="D54" s="2">
        <v>43073.39</v>
      </c>
      <c r="E54" s="2">
        <v>38597.769999999997</v>
      </c>
      <c r="F54" s="2">
        <v>5697.8</v>
      </c>
      <c r="G54" s="2">
        <v>14836.4</v>
      </c>
      <c r="H54" s="2">
        <v>48158.67</v>
      </c>
    </row>
    <row r="55" spans="1:8" x14ac:dyDescent="0.3">
      <c r="A55" s="2" t="s">
        <v>10</v>
      </c>
      <c r="B55" s="2" t="s">
        <v>20</v>
      </c>
      <c r="C55" s="2">
        <v>14476.94</v>
      </c>
      <c r="D55" s="2">
        <v>16623.900000000001</v>
      </c>
      <c r="E55" s="2">
        <v>21979.26</v>
      </c>
      <c r="F55" s="2">
        <v>30686.95</v>
      </c>
      <c r="G55" s="2">
        <v>4716.29</v>
      </c>
      <c r="H55" s="2">
        <v>34665.31</v>
      </c>
    </row>
    <row r="56" spans="1:8" x14ac:dyDescent="0.3">
      <c r="A56" s="2" t="s">
        <v>13</v>
      </c>
      <c r="B56" s="2" t="s">
        <v>20</v>
      </c>
      <c r="C56" s="2">
        <v>29043.77</v>
      </c>
      <c r="D56" s="2">
        <v>49134.76</v>
      </c>
      <c r="E56" s="2">
        <v>35285.9</v>
      </c>
      <c r="F56" s="2">
        <v>21011.200000000001</v>
      </c>
      <c r="G56" s="2">
        <v>49782.84</v>
      </c>
      <c r="H56" s="2">
        <v>18247.55</v>
      </c>
    </row>
    <row r="57" spans="1:8" x14ac:dyDescent="0.3">
      <c r="A57" s="2" t="s">
        <v>19</v>
      </c>
      <c r="B57" s="2" t="s">
        <v>22</v>
      </c>
      <c r="C57" s="2">
        <v>15314.45</v>
      </c>
      <c r="D57" s="2">
        <v>30480.63</v>
      </c>
      <c r="E57" s="2">
        <v>23140.63</v>
      </c>
      <c r="F57" s="2">
        <v>37294.21</v>
      </c>
      <c r="G57" s="2">
        <v>42782.58</v>
      </c>
      <c r="H57" s="2">
        <v>15856.98</v>
      </c>
    </row>
    <row r="58" spans="1:8" x14ac:dyDescent="0.3">
      <c r="A58" s="2" t="s">
        <v>13</v>
      </c>
      <c r="B58" s="2" t="s">
        <v>22</v>
      </c>
      <c r="C58" s="2">
        <v>24078.21</v>
      </c>
      <c r="D58" s="2">
        <v>32625.38</v>
      </c>
      <c r="E58" s="2">
        <v>37381.67</v>
      </c>
      <c r="F58" s="2">
        <v>4437.08</v>
      </c>
      <c r="G58" s="2">
        <v>16480.61</v>
      </c>
      <c r="H58" s="2">
        <v>20809.54</v>
      </c>
    </row>
    <row r="59" spans="1:8" x14ac:dyDescent="0.3">
      <c r="A59" s="2" t="s">
        <v>13</v>
      </c>
      <c r="B59" s="2" t="s">
        <v>20</v>
      </c>
      <c r="C59" s="2">
        <v>39780.160000000003</v>
      </c>
      <c r="D59" s="2">
        <v>19066.75</v>
      </c>
      <c r="E59" s="2">
        <v>30447.09</v>
      </c>
      <c r="F59" s="2">
        <v>27479.26</v>
      </c>
      <c r="G59" s="2">
        <v>21396.68</v>
      </c>
      <c r="H59" s="2">
        <v>5989.76</v>
      </c>
    </row>
    <row r="60" spans="1:8" x14ac:dyDescent="0.3">
      <c r="A60" s="2" t="s">
        <v>8</v>
      </c>
      <c r="B60" s="2" t="s">
        <v>22</v>
      </c>
      <c r="C60" s="2">
        <v>9648.59</v>
      </c>
      <c r="D60" s="2">
        <v>39112.01</v>
      </c>
      <c r="E60" s="2">
        <v>3203.25</v>
      </c>
      <c r="F60" s="2">
        <v>6161.28</v>
      </c>
      <c r="G60" s="2">
        <v>39611.440000000002</v>
      </c>
      <c r="H60" s="2">
        <v>1493.55</v>
      </c>
    </row>
    <row r="61" spans="1:8" x14ac:dyDescent="0.3">
      <c r="A61" s="2" t="s">
        <v>13</v>
      </c>
      <c r="B61" s="2" t="s">
        <v>21</v>
      </c>
      <c r="C61" s="2">
        <v>48189.120000000003</v>
      </c>
      <c r="D61" s="2">
        <v>37837.300000000003</v>
      </c>
      <c r="E61" s="2">
        <v>45642.68</v>
      </c>
      <c r="F61" s="2">
        <v>38336.160000000003</v>
      </c>
      <c r="G61" s="2">
        <v>41387.160000000003</v>
      </c>
      <c r="H61" s="2">
        <v>32891.01</v>
      </c>
    </row>
    <row r="62" spans="1:8" x14ac:dyDescent="0.3">
      <c r="A62" s="2" t="s">
        <v>19</v>
      </c>
      <c r="B62" s="2" t="s">
        <v>21</v>
      </c>
      <c r="C62" s="2">
        <v>4122.3999999999996</v>
      </c>
      <c r="D62" s="2">
        <v>44890.43</v>
      </c>
      <c r="E62" s="2">
        <v>25658.5</v>
      </c>
      <c r="F62" s="2">
        <v>3878.1</v>
      </c>
      <c r="G62" s="2">
        <v>7726.6</v>
      </c>
      <c r="H62" s="2">
        <v>41267.14</v>
      </c>
    </row>
    <row r="63" spans="1:8" x14ac:dyDescent="0.3">
      <c r="A63" s="2" t="s">
        <v>19</v>
      </c>
      <c r="B63" s="2" t="s">
        <v>21</v>
      </c>
      <c r="C63" s="2">
        <v>49690.23</v>
      </c>
      <c r="D63" s="2">
        <v>22258.74</v>
      </c>
      <c r="E63" s="2">
        <v>15803.44</v>
      </c>
      <c r="F63" s="2">
        <v>5637.11</v>
      </c>
      <c r="G63" s="2">
        <v>20249.150000000001</v>
      </c>
      <c r="H63" s="2">
        <v>39293.949999999997</v>
      </c>
    </row>
    <row r="64" spans="1:8" x14ac:dyDescent="0.3">
      <c r="A64" s="2" t="s">
        <v>12</v>
      </c>
      <c r="B64" s="2" t="s">
        <v>22</v>
      </c>
      <c r="C64" s="2">
        <v>9087.93</v>
      </c>
      <c r="D64" s="2">
        <v>14175.07</v>
      </c>
      <c r="E64" s="2">
        <v>16498.32</v>
      </c>
      <c r="F64" s="2">
        <v>22884.11</v>
      </c>
      <c r="G64" s="2">
        <v>26542.94</v>
      </c>
      <c r="H64" s="2">
        <v>44202.65</v>
      </c>
    </row>
    <row r="65" spans="1:8" x14ac:dyDescent="0.3">
      <c r="A65" s="2" t="s">
        <v>11</v>
      </c>
      <c r="B65" s="2" t="s">
        <v>21</v>
      </c>
      <c r="C65" s="2">
        <v>3767.44</v>
      </c>
      <c r="D65" s="2">
        <v>32163.37</v>
      </c>
      <c r="E65" s="2">
        <v>31557.66</v>
      </c>
      <c r="F65" s="2">
        <v>3937.29</v>
      </c>
      <c r="G65" s="2">
        <v>22068.59</v>
      </c>
      <c r="H65" s="2">
        <v>730.92</v>
      </c>
    </row>
    <row r="66" spans="1:8" x14ac:dyDescent="0.3">
      <c r="A66" s="2" t="s">
        <v>8</v>
      </c>
      <c r="B66" s="2" t="s">
        <v>22</v>
      </c>
      <c r="C66" s="2">
        <v>14379.83</v>
      </c>
      <c r="D66" s="2">
        <v>37141.589999999997</v>
      </c>
      <c r="E66" s="2">
        <v>10431.950000000001</v>
      </c>
      <c r="F66" s="2">
        <v>4614.42</v>
      </c>
      <c r="G66" s="2">
        <v>48313.81</v>
      </c>
      <c r="H66" s="2">
        <v>33493.279999999999</v>
      </c>
    </row>
    <row r="67" spans="1:8" x14ac:dyDescent="0.3">
      <c r="A67" s="2" t="s">
        <v>12</v>
      </c>
      <c r="B67" s="2" t="s">
        <v>22</v>
      </c>
      <c r="C67" s="2">
        <v>8083.79</v>
      </c>
      <c r="D67" s="2">
        <v>24999.33</v>
      </c>
      <c r="E67" s="2">
        <v>44446.77</v>
      </c>
      <c r="F67" s="2">
        <v>25327.81</v>
      </c>
      <c r="G67" s="2">
        <v>14398.45</v>
      </c>
      <c r="H67" s="2">
        <v>12960.62</v>
      </c>
    </row>
    <row r="68" spans="1:8" x14ac:dyDescent="0.3">
      <c r="A68" s="2" t="s">
        <v>9</v>
      </c>
      <c r="B68" s="2" t="s">
        <v>20</v>
      </c>
      <c r="C68" s="2">
        <v>31887.68</v>
      </c>
      <c r="D68" s="2">
        <v>36645.94</v>
      </c>
      <c r="E68" s="2">
        <v>17015.259999999998</v>
      </c>
      <c r="F68" s="2">
        <v>20336.32</v>
      </c>
      <c r="G68" s="2">
        <v>1650.37</v>
      </c>
      <c r="H68" s="2">
        <v>40610.620000000003</v>
      </c>
    </row>
    <row r="69" spans="1:8" x14ac:dyDescent="0.3">
      <c r="A69" s="2" t="s">
        <v>16</v>
      </c>
      <c r="B69" s="2" t="s">
        <v>20</v>
      </c>
      <c r="C69" s="2">
        <v>32046.66</v>
      </c>
      <c r="D69" s="2">
        <v>20627.2</v>
      </c>
      <c r="E69" s="2">
        <v>30562.34</v>
      </c>
      <c r="F69" s="2">
        <v>31991.19</v>
      </c>
      <c r="G69" s="2">
        <v>22969.58</v>
      </c>
      <c r="H69" s="2">
        <v>42974.57</v>
      </c>
    </row>
    <row r="70" spans="1:8" x14ac:dyDescent="0.3">
      <c r="A70" s="2" t="s">
        <v>17</v>
      </c>
      <c r="B70" s="2" t="s">
        <v>21</v>
      </c>
      <c r="C70" s="2">
        <v>2639.06</v>
      </c>
      <c r="D70" s="2">
        <v>17345.150000000001</v>
      </c>
      <c r="E70" s="2">
        <v>25165.75</v>
      </c>
      <c r="F70" s="2">
        <v>10706.9</v>
      </c>
      <c r="G70" s="2">
        <v>41543.71</v>
      </c>
      <c r="H70" s="2">
        <v>9259.23</v>
      </c>
    </row>
    <row r="71" spans="1:8" x14ac:dyDescent="0.3">
      <c r="A71" s="2" t="s">
        <v>17</v>
      </c>
      <c r="B71" s="2" t="s">
        <v>20</v>
      </c>
      <c r="C71" s="2">
        <v>38691.300000000003</v>
      </c>
      <c r="D71" s="2">
        <v>2059.9899999999998</v>
      </c>
      <c r="E71" s="2">
        <v>6374.81</v>
      </c>
      <c r="F71" s="2">
        <v>9583.68</v>
      </c>
      <c r="G71" s="2">
        <v>7142.86</v>
      </c>
      <c r="H71" s="2">
        <v>25811.45</v>
      </c>
    </row>
    <row r="72" spans="1:8" x14ac:dyDescent="0.3">
      <c r="A72" s="2" t="s">
        <v>18</v>
      </c>
      <c r="B72" s="2" t="s">
        <v>22</v>
      </c>
      <c r="C72" s="2">
        <v>13654.17</v>
      </c>
      <c r="D72" s="2">
        <v>11293.26</v>
      </c>
      <c r="E72" s="2">
        <v>38409.03</v>
      </c>
      <c r="F72" s="2">
        <v>10774.95</v>
      </c>
      <c r="G72" s="2">
        <v>11433.94</v>
      </c>
      <c r="H72" s="2">
        <v>32596.74</v>
      </c>
    </row>
    <row r="73" spans="1:8" x14ac:dyDescent="0.3">
      <c r="A73" s="2" t="s">
        <v>18</v>
      </c>
      <c r="B73" s="2" t="s">
        <v>20</v>
      </c>
      <c r="C73" s="2">
        <v>2705.94</v>
      </c>
      <c r="D73" s="2">
        <v>48678.39</v>
      </c>
      <c r="E73" s="2">
        <v>1593.27</v>
      </c>
      <c r="F73" s="2">
        <v>12881.19</v>
      </c>
      <c r="G73" s="2">
        <v>11827.95</v>
      </c>
      <c r="H73" s="2">
        <v>30625.05</v>
      </c>
    </row>
    <row r="74" spans="1:8" x14ac:dyDescent="0.3">
      <c r="A74" s="2" t="s">
        <v>14</v>
      </c>
      <c r="B74" s="2" t="s">
        <v>20</v>
      </c>
      <c r="C74" s="2">
        <v>23579.55</v>
      </c>
      <c r="D74" s="2">
        <v>39899.94</v>
      </c>
      <c r="E74" s="2">
        <v>28465.919999999998</v>
      </c>
      <c r="F74" s="2">
        <v>3452.38</v>
      </c>
      <c r="G74" s="2">
        <v>19273.900000000001</v>
      </c>
      <c r="H74" s="2">
        <v>11616.94</v>
      </c>
    </row>
    <row r="75" spans="1:8" x14ac:dyDescent="0.3">
      <c r="A75" s="2" t="s">
        <v>13</v>
      </c>
      <c r="B75" s="2" t="s">
        <v>22</v>
      </c>
      <c r="C75" s="2">
        <v>45692.160000000003</v>
      </c>
      <c r="D75" s="2">
        <v>45956.51</v>
      </c>
      <c r="E75" s="2">
        <v>17415.36</v>
      </c>
      <c r="F75" s="2">
        <v>9461.98</v>
      </c>
      <c r="G75" s="2">
        <v>34767.360000000001</v>
      </c>
      <c r="H75" s="2">
        <v>47412.61</v>
      </c>
    </row>
    <row r="76" spans="1:8" x14ac:dyDescent="0.3">
      <c r="A76" s="2" t="s">
        <v>19</v>
      </c>
      <c r="B76" s="2" t="s">
        <v>22</v>
      </c>
      <c r="C76" s="2">
        <v>39147.160000000003</v>
      </c>
      <c r="D76" s="2">
        <v>38776.339999999997</v>
      </c>
      <c r="E76" s="2">
        <v>7588.61</v>
      </c>
      <c r="F76" s="2">
        <v>23063.599999999999</v>
      </c>
      <c r="G76" s="2">
        <v>17739.939999999999</v>
      </c>
      <c r="H76" s="2">
        <v>47951.71</v>
      </c>
    </row>
    <row r="77" spans="1:8" x14ac:dyDescent="0.3">
      <c r="A77" s="2" t="s">
        <v>9</v>
      </c>
      <c r="B77" s="2" t="s">
        <v>21</v>
      </c>
      <c r="C77" s="2">
        <v>3459.25</v>
      </c>
      <c r="D77" s="2">
        <v>19406.150000000001</v>
      </c>
      <c r="E77" s="2">
        <v>10427.629999999999</v>
      </c>
      <c r="F77" s="2">
        <v>49810.01</v>
      </c>
      <c r="G77" s="2">
        <v>30874</v>
      </c>
      <c r="H77" s="2">
        <v>10154.4</v>
      </c>
    </row>
    <row r="78" spans="1:8" x14ac:dyDescent="0.3">
      <c r="A78" s="2" t="s">
        <v>10</v>
      </c>
      <c r="B78" s="2" t="s">
        <v>22</v>
      </c>
      <c r="C78" s="2">
        <v>36116.050000000003</v>
      </c>
      <c r="D78" s="2">
        <v>43885.599999999999</v>
      </c>
      <c r="E78" s="2">
        <v>34931.050000000003</v>
      </c>
      <c r="F78" s="2">
        <v>34150.400000000001</v>
      </c>
      <c r="G78" s="2">
        <v>36843.61</v>
      </c>
      <c r="H78" s="2">
        <v>42895.11</v>
      </c>
    </row>
    <row r="79" spans="1:8" x14ac:dyDescent="0.3">
      <c r="A79" s="2" t="s">
        <v>17</v>
      </c>
      <c r="B79" s="2" t="s">
        <v>21</v>
      </c>
      <c r="C79" s="2">
        <v>1406.91</v>
      </c>
      <c r="D79" s="2">
        <v>40507.08</v>
      </c>
      <c r="E79" s="2">
        <v>30497.49</v>
      </c>
      <c r="F79" s="2">
        <v>21996.44</v>
      </c>
      <c r="G79" s="2">
        <v>34919.56</v>
      </c>
      <c r="H79" s="2">
        <v>49788.42</v>
      </c>
    </row>
    <row r="80" spans="1:8" x14ac:dyDescent="0.3">
      <c r="A80" s="2" t="s">
        <v>15</v>
      </c>
      <c r="B80" s="2" t="s">
        <v>20</v>
      </c>
      <c r="C80" s="2">
        <v>1779.19</v>
      </c>
      <c r="D80" s="2">
        <v>6758.26</v>
      </c>
      <c r="E80" s="2">
        <v>31487.63</v>
      </c>
      <c r="F80" s="2">
        <v>8172.89</v>
      </c>
      <c r="G80" s="2">
        <v>20754.75</v>
      </c>
      <c r="H80" s="2">
        <v>20996.03</v>
      </c>
    </row>
    <row r="81" spans="1:8" x14ac:dyDescent="0.3">
      <c r="A81" s="2" t="s">
        <v>9</v>
      </c>
      <c r="B81" s="2" t="s">
        <v>20</v>
      </c>
      <c r="C81" s="2">
        <v>10824.12</v>
      </c>
      <c r="D81" s="2">
        <v>14206.1</v>
      </c>
      <c r="E81" s="2">
        <v>10976.71</v>
      </c>
      <c r="F81" s="2">
        <v>35281.47</v>
      </c>
      <c r="G81" s="2">
        <v>32816.9</v>
      </c>
      <c r="H81" s="2">
        <v>29578.07</v>
      </c>
    </row>
    <row r="82" spans="1:8" x14ac:dyDescent="0.3">
      <c r="A82" s="2" t="s">
        <v>19</v>
      </c>
      <c r="B82" s="2" t="s">
        <v>22</v>
      </c>
      <c r="C82" s="2">
        <v>22239.03</v>
      </c>
      <c r="D82" s="2">
        <v>22049.97</v>
      </c>
      <c r="E82" s="2">
        <v>37265.19</v>
      </c>
      <c r="F82" s="2">
        <v>27070.560000000001</v>
      </c>
      <c r="G82" s="2">
        <v>47548.19</v>
      </c>
      <c r="H82" s="2">
        <v>33779.58</v>
      </c>
    </row>
    <row r="83" spans="1:8" x14ac:dyDescent="0.3">
      <c r="A83" s="2" t="s">
        <v>15</v>
      </c>
      <c r="B83" s="2" t="s">
        <v>20</v>
      </c>
      <c r="C83" s="2">
        <v>10144.66</v>
      </c>
      <c r="D83" s="2">
        <v>1633.81</v>
      </c>
      <c r="E83" s="2">
        <v>33454.17</v>
      </c>
      <c r="F83" s="2">
        <v>26678.15</v>
      </c>
      <c r="G83" s="2">
        <v>27616.28</v>
      </c>
      <c r="H83" s="2">
        <v>35094.25</v>
      </c>
    </row>
    <row r="84" spans="1:8" x14ac:dyDescent="0.3">
      <c r="A84" s="2" t="s">
        <v>16</v>
      </c>
      <c r="B84" s="2" t="s">
        <v>22</v>
      </c>
      <c r="C84" s="2">
        <v>9403.4500000000007</v>
      </c>
      <c r="D84" s="2">
        <v>48571.21</v>
      </c>
      <c r="E84" s="2">
        <v>43763.59</v>
      </c>
      <c r="F84" s="2">
        <v>8176.4</v>
      </c>
      <c r="G84" s="2">
        <v>18596.330000000002</v>
      </c>
      <c r="H84" s="2">
        <v>49280.07</v>
      </c>
    </row>
    <row r="85" spans="1:8" x14ac:dyDescent="0.3">
      <c r="A85" s="2" t="s">
        <v>19</v>
      </c>
      <c r="B85" s="2" t="s">
        <v>20</v>
      </c>
      <c r="C85" s="2">
        <v>3886.39</v>
      </c>
      <c r="D85" s="2">
        <v>9552.64</v>
      </c>
      <c r="E85" s="2">
        <v>9119.7900000000009</v>
      </c>
      <c r="F85" s="2">
        <v>37891.760000000002</v>
      </c>
      <c r="G85" s="2">
        <v>47964.98</v>
      </c>
      <c r="H85" s="2">
        <v>11457.13</v>
      </c>
    </row>
    <row r="86" spans="1:8" x14ac:dyDescent="0.3">
      <c r="A86" s="2" t="s">
        <v>19</v>
      </c>
      <c r="B86" s="2" t="s">
        <v>21</v>
      </c>
      <c r="C86" s="2">
        <v>18581.509999999998</v>
      </c>
      <c r="D86" s="2">
        <v>36563.58</v>
      </c>
      <c r="E86" s="2">
        <v>16450.900000000001</v>
      </c>
      <c r="F86" s="2">
        <v>42822.57</v>
      </c>
      <c r="G86" s="2">
        <v>45101.96</v>
      </c>
      <c r="H86" s="2">
        <v>37592.06</v>
      </c>
    </row>
    <row r="87" spans="1:8" x14ac:dyDescent="0.3">
      <c r="A87" s="2" t="s">
        <v>16</v>
      </c>
      <c r="B87" s="2" t="s">
        <v>22</v>
      </c>
      <c r="C87" s="2">
        <v>17288.96</v>
      </c>
      <c r="D87" s="2">
        <v>9727.2000000000007</v>
      </c>
      <c r="E87" s="2">
        <v>37292.699999999997</v>
      </c>
      <c r="F87" s="2">
        <v>29309.64</v>
      </c>
      <c r="G87" s="2">
        <v>19392.580000000002</v>
      </c>
      <c r="H87" s="2">
        <v>43665.23</v>
      </c>
    </row>
    <row r="88" spans="1:8" x14ac:dyDescent="0.3">
      <c r="A88" s="2" t="s">
        <v>17</v>
      </c>
      <c r="B88" s="2" t="s">
        <v>21</v>
      </c>
      <c r="C88" s="2">
        <v>42364.28</v>
      </c>
      <c r="D88" s="2">
        <v>18091.8</v>
      </c>
      <c r="E88" s="2">
        <v>41210.86</v>
      </c>
      <c r="F88" s="2">
        <v>34775.339999999997</v>
      </c>
      <c r="G88" s="2">
        <v>19535.71</v>
      </c>
      <c r="H88" s="2">
        <v>26509.919999999998</v>
      </c>
    </row>
    <row r="89" spans="1:8" x14ac:dyDescent="0.3">
      <c r="A89" s="2" t="s">
        <v>15</v>
      </c>
      <c r="B89" s="2" t="s">
        <v>20</v>
      </c>
      <c r="C89" s="2">
        <v>4607.8999999999996</v>
      </c>
      <c r="D89" s="2">
        <v>27450.17</v>
      </c>
      <c r="E89" s="2">
        <v>12138.34</v>
      </c>
      <c r="F89" s="2">
        <v>22523.119999999999</v>
      </c>
      <c r="G89" s="2">
        <v>46374.6</v>
      </c>
      <c r="H89" s="2">
        <v>18573.11</v>
      </c>
    </row>
    <row r="90" spans="1:8" x14ac:dyDescent="0.3">
      <c r="A90" s="2" t="s">
        <v>14</v>
      </c>
      <c r="B90" s="2" t="s">
        <v>20</v>
      </c>
      <c r="C90" s="2">
        <v>29059.69</v>
      </c>
      <c r="D90" s="2">
        <v>22267.69</v>
      </c>
      <c r="E90" s="2">
        <v>1584.37</v>
      </c>
      <c r="F90" s="2">
        <v>2730.79</v>
      </c>
      <c r="G90" s="2">
        <v>23952.52</v>
      </c>
      <c r="H90" s="2">
        <v>19492.95</v>
      </c>
    </row>
    <row r="91" spans="1:8" x14ac:dyDescent="0.3">
      <c r="A91" s="2" t="s">
        <v>19</v>
      </c>
      <c r="B91" s="2" t="s">
        <v>21</v>
      </c>
      <c r="C91" s="2">
        <v>3623.23</v>
      </c>
      <c r="D91" s="2">
        <v>5247.49</v>
      </c>
      <c r="E91" s="2">
        <v>31659.3</v>
      </c>
      <c r="F91" s="2">
        <v>34245.480000000003</v>
      </c>
      <c r="G91" s="2">
        <v>48063.32</v>
      </c>
      <c r="H91" s="2">
        <v>31303.43</v>
      </c>
    </row>
    <row r="92" spans="1:8" x14ac:dyDescent="0.3">
      <c r="A92" s="2" t="s">
        <v>14</v>
      </c>
      <c r="B92" s="2" t="s">
        <v>21</v>
      </c>
      <c r="C92" s="2">
        <v>35746.639999999999</v>
      </c>
      <c r="D92" s="2">
        <v>38595.89</v>
      </c>
      <c r="E92" s="2">
        <v>40071.589999999997</v>
      </c>
      <c r="F92" s="2">
        <v>42229.17</v>
      </c>
      <c r="G92" s="2">
        <v>16279.93</v>
      </c>
      <c r="H92" s="2">
        <v>10882.32</v>
      </c>
    </row>
    <row r="93" spans="1:8" x14ac:dyDescent="0.3">
      <c r="A93" s="2" t="s">
        <v>14</v>
      </c>
      <c r="B93" s="2" t="s">
        <v>21</v>
      </c>
      <c r="C93" s="2">
        <v>11508.59</v>
      </c>
      <c r="D93" s="2">
        <v>34116.589999999997</v>
      </c>
      <c r="E93" s="2">
        <v>20448.919999999998</v>
      </c>
      <c r="F93" s="2">
        <v>29836.85</v>
      </c>
      <c r="G93" s="2">
        <v>40066.51</v>
      </c>
      <c r="H93" s="2">
        <v>39724.65</v>
      </c>
    </row>
    <row r="94" spans="1:8" x14ac:dyDescent="0.3">
      <c r="A94" s="2" t="s">
        <v>13</v>
      </c>
      <c r="B94" s="2" t="s">
        <v>20</v>
      </c>
      <c r="C94" s="2">
        <v>28257.31</v>
      </c>
      <c r="D94" s="2">
        <v>20126.189999999999</v>
      </c>
      <c r="E94" s="2">
        <v>38033.519999999997</v>
      </c>
      <c r="F94" s="2">
        <v>38360.230000000003</v>
      </c>
      <c r="G94" s="2">
        <v>49604.52</v>
      </c>
      <c r="H94" s="2">
        <v>42640.33</v>
      </c>
    </row>
    <row r="95" spans="1:8" x14ac:dyDescent="0.3">
      <c r="A95" s="2" t="s">
        <v>10</v>
      </c>
      <c r="B95" s="2" t="s">
        <v>22</v>
      </c>
      <c r="C95" s="2">
        <v>39602.42</v>
      </c>
      <c r="D95" s="2">
        <v>2169.16</v>
      </c>
      <c r="E95" s="2">
        <v>7992.33</v>
      </c>
      <c r="F95" s="2">
        <v>14019.8</v>
      </c>
      <c r="G95" s="2">
        <v>31816.400000000001</v>
      </c>
      <c r="H95" s="2">
        <v>35323.199999999997</v>
      </c>
    </row>
    <row r="96" spans="1:8" x14ac:dyDescent="0.3">
      <c r="A96" s="2" t="s">
        <v>8</v>
      </c>
      <c r="B96" s="2" t="s">
        <v>20</v>
      </c>
      <c r="C96" s="2">
        <v>3046.31</v>
      </c>
      <c r="D96" s="2">
        <v>35140.1</v>
      </c>
      <c r="E96" s="2">
        <v>28891.15</v>
      </c>
      <c r="F96" s="2">
        <v>32696.61</v>
      </c>
      <c r="G96" s="2">
        <v>11966.39</v>
      </c>
      <c r="H96" s="2">
        <v>21200.97</v>
      </c>
    </row>
    <row r="97" spans="1:8" x14ac:dyDescent="0.3">
      <c r="A97" s="2" t="s">
        <v>13</v>
      </c>
      <c r="B97" s="2" t="s">
        <v>22</v>
      </c>
      <c r="C97" s="2">
        <v>12843.08</v>
      </c>
      <c r="D97" s="2">
        <v>26984.15</v>
      </c>
      <c r="E97" s="2">
        <v>42839.6</v>
      </c>
      <c r="F97" s="2">
        <v>3876.57</v>
      </c>
      <c r="G97" s="2">
        <v>20733.62</v>
      </c>
      <c r="H97" s="2">
        <v>46674.96</v>
      </c>
    </row>
    <row r="98" spans="1:8" x14ac:dyDescent="0.3">
      <c r="A98" s="2" t="s">
        <v>18</v>
      </c>
      <c r="B98" s="2" t="s">
        <v>22</v>
      </c>
      <c r="C98" s="2">
        <v>36146.82</v>
      </c>
      <c r="D98" s="2">
        <v>35482.97</v>
      </c>
      <c r="E98" s="2">
        <v>49735.54</v>
      </c>
      <c r="F98" s="2">
        <v>7035.13</v>
      </c>
      <c r="G98" s="2">
        <v>25606.99</v>
      </c>
      <c r="H98" s="2">
        <v>48309.19</v>
      </c>
    </row>
    <row r="99" spans="1:8" x14ac:dyDescent="0.3">
      <c r="A99" s="2" t="s">
        <v>19</v>
      </c>
      <c r="B99" s="2" t="s">
        <v>20</v>
      </c>
      <c r="C99" s="2">
        <v>16817.98</v>
      </c>
      <c r="D99" s="2">
        <v>39344.82</v>
      </c>
      <c r="E99" s="2">
        <v>7352.93</v>
      </c>
      <c r="F99" s="2">
        <v>22479.32</v>
      </c>
      <c r="G99" s="2">
        <v>4401.01</v>
      </c>
      <c r="H99" s="2">
        <v>27814.77</v>
      </c>
    </row>
    <row r="100" spans="1:8" x14ac:dyDescent="0.3">
      <c r="A100" s="2" t="s">
        <v>8</v>
      </c>
      <c r="B100" s="2" t="s">
        <v>21</v>
      </c>
      <c r="C100" s="2">
        <v>6650.66</v>
      </c>
      <c r="D100" s="2">
        <v>8279.66</v>
      </c>
      <c r="E100" s="2">
        <v>16404.939999999999</v>
      </c>
      <c r="F100" s="2">
        <v>48426.52</v>
      </c>
      <c r="G100" s="2">
        <v>32134.01</v>
      </c>
      <c r="H100" s="2">
        <v>2030.54</v>
      </c>
    </row>
    <row r="101" spans="1:8" x14ac:dyDescent="0.3">
      <c r="A101" s="2" t="s">
        <v>13</v>
      </c>
      <c r="B101" s="2" t="s">
        <v>21</v>
      </c>
      <c r="C101" s="2">
        <v>39967.57</v>
      </c>
      <c r="D101" s="2">
        <v>49068.31</v>
      </c>
      <c r="E101" s="2">
        <v>43545.599999999999</v>
      </c>
      <c r="F101" s="2">
        <v>6603.1</v>
      </c>
      <c r="G101" s="2">
        <v>12768.36</v>
      </c>
      <c r="H101" s="2">
        <v>32030.62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3AE49-67D9-48C1-B08D-3B45FC55465A}">
  <dimension ref="B2:E14"/>
  <sheetViews>
    <sheetView showGridLines="0" workbookViewId="0"/>
  </sheetViews>
  <sheetFormatPr defaultRowHeight="14.4" x14ac:dyDescent="0.3"/>
  <cols>
    <col min="2" max="3" width="18.77734375" customWidth="1"/>
  </cols>
  <sheetData>
    <row r="2" spans="2:5" x14ac:dyDescent="0.3">
      <c r="B2" s="15" t="s">
        <v>0</v>
      </c>
      <c r="C2" s="15" t="s">
        <v>34</v>
      </c>
    </row>
    <row r="3" spans="2:5" x14ac:dyDescent="0.3">
      <c r="B3" s="15" t="s">
        <v>10</v>
      </c>
      <c r="C3" s="16">
        <v>329378366.24000001</v>
      </c>
      <c r="E3" t="e" cm="1" vm="2">
        <f t="array" ref="E3">_xlfn._xlws.PY(2,1,B2:C14)</f>
        <v>#VALUE!</v>
      </c>
    </row>
    <row r="4" spans="2:5" x14ac:dyDescent="0.3">
      <c r="B4" s="15" t="s">
        <v>13</v>
      </c>
      <c r="C4" s="16">
        <v>84965307.840000004</v>
      </c>
    </row>
    <row r="5" spans="2:5" x14ac:dyDescent="0.3">
      <c r="B5" s="15" t="s">
        <v>14</v>
      </c>
      <c r="C5" s="16">
        <v>86118860.519999996</v>
      </c>
    </row>
    <row r="6" spans="2:5" x14ac:dyDescent="0.3">
      <c r="B6" s="15" t="s">
        <v>9</v>
      </c>
      <c r="C6" s="16">
        <v>79560694.799999997</v>
      </c>
    </row>
    <row r="7" spans="2:5" x14ac:dyDescent="0.3">
      <c r="B7" s="15" t="s">
        <v>16</v>
      </c>
      <c r="C7" s="16">
        <v>139311087.30000001</v>
      </c>
    </row>
    <row r="8" spans="2:5" x14ac:dyDescent="0.3">
      <c r="B8" s="15" t="s">
        <v>17</v>
      </c>
      <c r="C8" s="16">
        <v>91741986</v>
      </c>
    </row>
    <row r="9" spans="2:5" x14ac:dyDescent="0.3">
      <c r="B9" s="15" t="s">
        <v>11</v>
      </c>
      <c r="C9" s="16">
        <v>71971698.959999993</v>
      </c>
    </row>
    <row r="10" spans="2:5" x14ac:dyDescent="0.3">
      <c r="B10" s="15" t="s">
        <v>15</v>
      </c>
      <c r="C10" s="16">
        <v>151876720</v>
      </c>
    </row>
    <row r="11" spans="2:5" x14ac:dyDescent="0.3">
      <c r="B11" s="15" t="s">
        <v>12</v>
      </c>
      <c r="C11" s="16">
        <v>44672868.240000002</v>
      </c>
    </row>
    <row r="12" spans="2:5" x14ac:dyDescent="0.3">
      <c r="B12" s="15" t="s">
        <v>19</v>
      </c>
      <c r="C12" s="16">
        <v>177555920.40000001</v>
      </c>
    </row>
    <row r="13" spans="2:5" x14ac:dyDescent="0.3">
      <c r="B13" s="15" t="s">
        <v>8</v>
      </c>
      <c r="C13" s="16">
        <v>225925186.41</v>
      </c>
    </row>
    <row r="14" spans="2:5" x14ac:dyDescent="0.3">
      <c r="B14" s="15" t="s">
        <v>18</v>
      </c>
      <c r="C14" s="16">
        <v>84740976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CC9F0-AE15-48FA-881F-F583624C534F}">
  <dimension ref="B3:B5"/>
  <sheetViews>
    <sheetView zoomScale="70" zoomScaleNormal="70" workbookViewId="0">
      <selection activeCell="Z21" sqref="Z21"/>
    </sheetView>
  </sheetViews>
  <sheetFormatPr defaultRowHeight="14.4" x14ac:dyDescent="0.3"/>
  <sheetData>
    <row r="3" spans="2:2" x14ac:dyDescent="0.3">
      <c r="B3" t="e" cm="1" vm="3">
        <f t="array" ref="B3">_xlfn._xlws.PY(3,1)</f>
        <v>#VALUE!</v>
      </c>
    </row>
    <row r="5" spans="2:2" x14ac:dyDescent="0.3">
      <c r="B5" t="e" cm="1" vm="4">
        <f t="array" ref="B5">_xlfn._xlws.PY(4,1)</f>
        <v>#VALUE!</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4F052-9414-4577-ADA3-CD3603D0308E}">
  <dimension ref="B2"/>
  <sheetViews>
    <sheetView topLeftCell="A31" zoomScaleNormal="100" workbookViewId="0">
      <selection activeCell="S48" sqref="S48"/>
    </sheetView>
  </sheetViews>
  <sheetFormatPr defaultRowHeight="14.4" x14ac:dyDescent="0.3"/>
  <sheetData>
    <row r="2" spans="2:2" x14ac:dyDescent="0.3">
      <c r="B2" t="e" cm="1" vm="5">
        <f t="array" ref="B2">_xlfn._xlws.PY(5,0)</f>
        <v>#VALUE!</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BEADC-68B6-4DD3-B4AB-3E0A6C5F1357}">
  <dimension ref="B2:C10"/>
  <sheetViews>
    <sheetView workbookViewId="0">
      <selection activeCell="I31" sqref="I31"/>
    </sheetView>
  </sheetViews>
  <sheetFormatPr defaultRowHeight="14.4" x14ac:dyDescent="0.3"/>
  <sheetData>
    <row r="2" spans="2:3" x14ac:dyDescent="0.3">
      <c r="B2" cm="1" vm="6">
        <f t="array" ref="B2">_xlfn._xlws.PY(6,1)</f>
        <v>0</v>
      </c>
    </row>
    <row r="4" spans="2:3" x14ac:dyDescent="0.3">
      <c r="B4" t="str" cm="1">
        <f t="array" ref="B4:C10">_xlfn._xlws.PY(7,0)</f>
        <v/>
      </c>
      <c r="C4" t="str">
        <v>predicted_mean</v>
      </c>
    </row>
    <row r="5" spans="2:3" x14ac:dyDescent="0.3">
      <c r="B5">
        <v>10</v>
      </c>
      <c r="C5">
        <v>340724.61573741492</v>
      </c>
    </row>
    <row r="6" spans="2:3" x14ac:dyDescent="0.3">
      <c r="B6">
        <v>11</v>
      </c>
      <c r="C6">
        <v>350896.11215419043</v>
      </c>
    </row>
    <row r="7" spans="2:3" x14ac:dyDescent="0.3">
      <c r="B7">
        <v>12</v>
      </c>
      <c r="C7">
        <v>360543.01623817917</v>
      </c>
    </row>
    <row r="8" spans="2:3" x14ac:dyDescent="0.3">
      <c r="B8">
        <v>13</v>
      </c>
      <c r="C8">
        <v>369692.38370511285</v>
      </c>
    </row>
    <row r="9" spans="2:3" x14ac:dyDescent="0.3">
      <c r="B9">
        <v>14</v>
      </c>
      <c r="C9">
        <v>378369.87487908668</v>
      </c>
    </row>
    <row r="10" spans="2:3" x14ac:dyDescent="0.3">
      <c r="B10">
        <v>15</v>
      </c>
      <c r="C10">
        <v>386599.82665952703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ED0A8-78F2-41F8-A977-DB2C7D58C1D9}">
  <dimension ref="B2"/>
  <sheetViews>
    <sheetView zoomScale="70" zoomScaleNormal="70" workbookViewId="0">
      <selection activeCell="L30" sqref="L30"/>
    </sheetView>
  </sheetViews>
  <sheetFormatPr defaultRowHeight="14.4" x14ac:dyDescent="0.3"/>
  <sheetData>
    <row r="2" spans="2:2" x14ac:dyDescent="0.3">
      <c r="B2" t="e" cm="1" vm="7">
        <f t="array" ref="B2">_xlfn._xlws.PY(8,1)</f>
        <v>#VALUE!</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2C09F-39AE-475B-93BB-8FA9AD4CE5EC}">
  <dimension ref="B2"/>
  <sheetViews>
    <sheetView workbookViewId="0">
      <selection activeCell="L30" sqref="L30"/>
    </sheetView>
  </sheetViews>
  <sheetFormatPr defaultRowHeight="14.4" x14ac:dyDescent="0.3"/>
  <sheetData>
    <row r="2" spans="2:2" x14ac:dyDescent="0.3">
      <c r="B2" t="e" cm="1" vm="8">
        <f t="array" ref="B2">_xlfn._xlws.PY(9,1)</f>
        <v>#VALUE!</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15493-54DF-4A31-97D2-30A3C5866AB2}">
  <dimension ref="B2"/>
  <sheetViews>
    <sheetView topLeftCell="A8" zoomScale="70" zoomScaleNormal="70" workbookViewId="0">
      <selection activeCell="L30" sqref="L30"/>
    </sheetView>
  </sheetViews>
  <sheetFormatPr defaultRowHeight="14.4" x14ac:dyDescent="0.3"/>
  <sheetData>
    <row r="2" spans="2:2" x14ac:dyDescent="0.3">
      <c r="B2" t="e" cm="1" vm="9">
        <f t="array" ref="B2">_xlfn._xlws.PY(10,1)</f>
        <v>#VALUE!</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EF5EF-BCDC-4671-A38E-8EED0A5A3BF0}">
  <dimension ref="A1:K153"/>
  <sheetViews>
    <sheetView zoomScale="70" zoomScaleNormal="70" workbookViewId="0">
      <selection activeCell="G4" sqref="G4"/>
    </sheetView>
  </sheetViews>
  <sheetFormatPr defaultRowHeight="14.4" x14ac:dyDescent="0.3"/>
  <cols>
    <col min="1" max="1" width="17.21875" bestFit="1" customWidth="1"/>
    <col min="2" max="2" width="13.77734375" bestFit="1" customWidth="1"/>
    <col min="3" max="3" width="14.109375" bestFit="1" customWidth="1"/>
    <col min="4" max="4" width="13.5546875" bestFit="1" customWidth="1"/>
    <col min="5" max="5" width="9.5546875" bestFit="1" customWidth="1"/>
    <col min="7" max="11" width="22.21875" customWidth="1"/>
  </cols>
  <sheetData>
    <row r="1" spans="1:11" ht="23.4" x14ac:dyDescent="0.45">
      <c r="A1" s="3" t="s">
        <v>35</v>
      </c>
    </row>
    <row r="2" spans="1:11" x14ac:dyDescent="0.3">
      <c r="A2" t="s">
        <v>24</v>
      </c>
      <c r="B2" t="s">
        <v>25</v>
      </c>
      <c r="C2" t="s">
        <v>26</v>
      </c>
      <c r="D2" t="s">
        <v>27</v>
      </c>
      <c r="E2" t="s">
        <v>28</v>
      </c>
      <c r="G2" t="e" cm="1" vm="10">
        <f t="array" ref="G2">_xlfn._xlws.PY(11,1,IrisDataSet2[#All])</f>
        <v>#VALUE!</v>
      </c>
    </row>
    <row r="3" spans="1:11" x14ac:dyDescent="0.3">
      <c r="A3">
        <v>5.0999999999999996</v>
      </c>
      <c r="B3">
        <v>3.5</v>
      </c>
      <c r="C3">
        <v>1.4</v>
      </c>
      <c r="D3">
        <v>0.2</v>
      </c>
      <c r="E3" t="s">
        <v>29</v>
      </c>
    </row>
    <row r="4" spans="1:11" x14ac:dyDescent="0.3">
      <c r="A4">
        <v>4.9000000000000004</v>
      </c>
      <c r="B4">
        <v>3</v>
      </c>
      <c r="C4">
        <v>1.4</v>
      </c>
      <c r="D4">
        <v>0.2</v>
      </c>
      <c r="E4" t="s">
        <v>29</v>
      </c>
      <c r="G4" t="str" cm="1">
        <f t="array" ref="G4:K12">_xlfn._xlws.PY(12,0)</f>
        <v/>
      </c>
      <c r="H4" t="str">
        <v>sepal_length</v>
      </c>
      <c r="I4" t="str">
        <v>sepal_width</v>
      </c>
      <c r="J4" t="str">
        <v>petal_length</v>
      </c>
      <c r="K4" t="str">
        <v>petal_width</v>
      </c>
    </row>
    <row r="5" spans="1:11" x14ac:dyDescent="0.3">
      <c r="A5">
        <v>4.7</v>
      </c>
      <c r="B5">
        <v>3.2</v>
      </c>
      <c r="C5">
        <v>1.3</v>
      </c>
      <c r="D5">
        <v>0.2</v>
      </c>
      <c r="E5" t="s">
        <v>29</v>
      </c>
      <c r="G5" t="str">
        <v>count</v>
      </c>
      <c r="H5">
        <v>150</v>
      </c>
      <c r="I5">
        <v>150</v>
      </c>
      <c r="J5">
        <v>150</v>
      </c>
      <c r="K5">
        <v>150</v>
      </c>
    </row>
    <row r="6" spans="1:11" x14ac:dyDescent="0.3">
      <c r="A6">
        <v>4.5999999999999996</v>
      </c>
      <c r="B6">
        <v>3.1</v>
      </c>
      <c r="C6">
        <v>1.5</v>
      </c>
      <c r="D6">
        <v>0.2</v>
      </c>
      <c r="E6" t="s">
        <v>29</v>
      </c>
      <c r="G6" t="str">
        <v>mean</v>
      </c>
      <c r="H6">
        <v>5.8433333333333337</v>
      </c>
      <c r="I6">
        <v>3.0540000000000003</v>
      </c>
      <c r="J6">
        <v>3.7586666666666662</v>
      </c>
      <c r="K6">
        <v>1.1986666666666668</v>
      </c>
    </row>
    <row r="7" spans="1:11" x14ac:dyDescent="0.3">
      <c r="A7">
        <v>5</v>
      </c>
      <c r="B7">
        <v>3.6</v>
      </c>
      <c r="C7">
        <v>1.4</v>
      </c>
      <c r="D7">
        <v>0.2</v>
      </c>
      <c r="E7" t="s">
        <v>29</v>
      </c>
      <c r="G7" t="str">
        <v>std</v>
      </c>
      <c r="H7">
        <v>0.82806612797786294</v>
      </c>
      <c r="I7">
        <v>0.43359431136217369</v>
      </c>
      <c r="J7">
        <v>1.7644204199522617</v>
      </c>
      <c r="K7">
        <v>0.76316074170084136</v>
      </c>
    </row>
    <row r="8" spans="1:11" x14ac:dyDescent="0.3">
      <c r="A8">
        <v>5.4</v>
      </c>
      <c r="B8">
        <v>3.9</v>
      </c>
      <c r="C8">
        <v>1.7</v>
      </c>
      <c r="D8">
        <v>0.4</v>
      </c>
      <c r="E8" t="s">
        <v>29</v>
      </c>
      <c r="G8" t="str">
        <v>min</v>
      </c>
      <c r="H8">
        <v>4.3</v>
      </c>
      <c r="I8">
        <v>2</v>
      </c>
      <c r="J8">
        <v>1</v>
      </c>
      <c r="K8">
        <v>0.1</v>
      </c>
    </row>
    <row r="9" spans="1:11" x14ac:dyDescent="0.3">
      <c r="A9">
        <v>4.5999999999999996</v>
      </c>
      <c r="B9">
        <v>3.4</v>
      </c>
      <c r="C9">
        <v>1.4</v>
      </c>
      <c r="D9">
        <v>0.3</v>
      </c>
      <c r="E9" t="s">
        <v>29</v>
      </c>
      <c r="G9" t="str">
        <v>25%</v>
      </c>
      <c r="H9">
        <v>5.0999999999999996</v>
      </c>
      <c r="I9">
        <v>2.8</v>
      </c>
      <c r="J9">
        <v>1.6</v>
      </c>
      <c r="K9">
        <v>0.3</v>
      </c>
    </row>
    <row r="10" spans="1:11" x14ac:dyDescent="0.3">
      <c r="A10">
        <v>5</v>
      </c>
      <c r="B10">
        <v>3.4</v>
      </c>
      <c r="C10">
        <v>1.5</v>
      </c>
      <c r="D10">
        <v>0.2</v>
      </c>
      <c r="E10" t="s">
        <v>29</v>
      </c>
      <c r="G10" t="str">
        <v>50%</v>
      </c>
      <c r="H10">
        <v>5.8</v>
      </c>
      <c r="I10">
        <v>3</v>
      </c>
      <c r="J10">
        <v>4.3499999999999996</v>
      </c>
      <c r="K10">
        <v>1.3</v>
      </c>
    </row>
    <row r="11" spans="1:11" x14ac:dyDescent="0.3">
      <c r="A11">
        <v>4.4000000000000004</v>
      </c>
      <c r="B11">
        <v>2.9</v>
      </c>
      <c r="C11">
        <v>1.4</v>
      </c>
      <c r="D11">
        <v>0.2</v>
      </c>
      <c r="E11" t="s">
        <v>29</v>
      </c>
      <c r="G11" t="str">
        <v>75%</v>
      </c>
      <c r="H11">
        <v>6.4</v>
      </c>
      <c r="I11">
        <v>3.3</v>
      </c>
      <c r="J11">
        <v>5.0999999999999996</v>
      </c>
      <c r="K11">
        <v>1.8</v>
      </c>
    </row>
    <row r="12" spans="1:11" x14ac:dyDescent="0.3">
      <c r="A12">
        <v>4.9000000000000004</v>
      </c>
      <c r="B12">
        <v>3.1</v>
      </c>
      <c r="C12">
        <v>1.5</v>
      </c>
      <c r="D12">
        <v>0.1</v>
      </c>
      <c r="E12" t="s">
        <v>29</v>
      </c>
      <c r="G12" t="str">
        <v>max</v>
      </c>
      <c r="H12">
        <v>7.9</v>
      </c>
      <c r="I12">
        <v>4.4000000000000004</v>
      </c>
      <c r="J12">
        <v>6.9</v>
      </c>
      <c r="K12">
        <v>2.5</v>
      </c>
    </row>
    <row r="13" spans="1:11" ht="15" thickBot="1" x14ac:dyDescent="0.35">
      <c r="A13">
        <v>5.4</v>
      </c>
      <c r="B13">
        <v>3.7</v>
      </c>
      <c r="C13">
        <v>1.5</v>
      </c>
      <c r="D13">
        <v>0.2</v>
      </c>
      <c r="E13" t="s">
        <v>29</v>
      </c>
    </row>
    <row r="14" spans="1:11" x14ac:dyDescent="0.3">
      <c r="A14">
        <v>4.8</v>
      </c>
      <c r="B14">
        <v>3.4</v>
      </c>
      <c r="C14">
        <v>1.6</v>
      </c>
      <c r="D14">
        <v>0.2</v>
      </c>
      <c r="E14" t="s">
        <v>29</v>
      </c>
      <c r="G14" s="9" t="s">
        <v>33</v>
      </c>
      <c r="H14" s="8"/>
      <c r="I14" s="8"/>
      <c r="J14" s="12"/>
    </row>
    <row r="15" spans="1:11" x14ac:dyDescent="0.3">
      <c r="A15">
        <v>4.8</v>
      </c>
      <c r="B15">
        <v>3</v>
      </c>
      <c r="C15">
        <v>1.4</v>
      </c>
      <c r="D15">
        <v>0.1</v>
      </c>
      <c r="E15" t="s">
        <v>29</v>
      </c>
      <c r="G15" s="10"/>
      <c r="H15" s="6"/>
      <c r="I15" s="6"/>
      <c r="J15" s="13"/>
    </row>
    <row r="16" spans="1:11" x14ac:dyDescent="0.3">
      <c r="A16">
        <v>4.3</v>
      </c>
      <c r="B16">
        <v>3</v>
      </c>
      <c r="C16">
        <v>1.1000000000000001</v>
      </c>
      <c r="D16">
        <v>0.1</v>
      </c>
      <c r="E16" t="s">
        <v>29</v>
      </c>
      <c r="G16" s="10"/>
      <c r="H16" s="6"/>
      <c r="I16" s="6"/>
      <c r="J16" s="13"/>
    </row>
    <row r="17" spans="1:10" x14ac:dyDescent="0.3">
      <c r="A17">
        <v>5.8</v>
      </c>
      <c r="B17">
        <v>4</v>
      </c>
      <c r="C17">
        <v>1.2</v>
      </c>
      <c r="D17">
        <v>0.2</v>
      </c>
      <c r="E17" t="s">
        <v>29</v>
      </c>
      <c r="G17" s="10"/>
      <c r="H17" s="6"/>
      <c r="I17" s="6"/>
      <c r="J17" s="13"/>
    </row>
    <row r="18" spans="1:10" x14ac:dyDescent="0.3">
      <c r="A18">
        <v>5.7</v>
      </c>
      <c r="B18">
        <v>4.4000000000000004</v>
      </c>
      <c r="C18">
        <v>1.5</v>
      </c>
      <c r="D18">
        <v>0.4</v>
      </c>
      <c r="E18" t="s">
        <v>29</v>
      </c>
      <c r="G18" s="10"/>
      <c r="H18" s="6"/>
      <c r="I18" s="6"/>
      <c r="J18" s="13"/>
    </row>
    <row r="19" spans="1:10" x14ac:dyDescent="0.3">
      <c r="A19">
        <v>5.4</v>
      </c>
      <c r="B19">
        <v>3.9</v>
      </c>
      <c r="C19">
        <v>1.3</v>
      </c>
      <c r="D19">
        <v>0.4</v>
      </c>
      <c r="E19" t="s">
        <v>29</v>
      </c>
      <c r="G19" s="10"/>
      <c r="H19" s="6"/>
      <c r="I19" s="6"/>
      <c r="J19" s="13"/>
    </row>
    <row r="20" spans="1:10" x14ac:dyDescent="0.3">
      <c r="A20">
        <v>5.0999999999999996</v>
      </c>
      <c r="B20">
        <v>3.5</v>
      </c>
      <c r="C20">
        <v>1.4</v>
      </c>
      <c r="D20">
        <v>0.3</v>
      </c>
      <c r="E20" t="s">
        <v>29</v>
      </c>
      <c r="G20" s="10"/>
      <c r="H20" s="6"/>
      <c r="I20" s="6"/>
      <c r="J20" s="13"/>
    </row>
    <row r="21" spans="1:10" ht="15" thickBot="1" x14ac:dyDescent="0.35">
      <c r="A21">
        <v>5.7</v>
      </c>
      <c r="B21">
        <v>3.8</v>
      </c>
      <c r="C21">
        <v>1.7</v>
      </c>
      <c r="D21">
        <v>0.3</v>
      </c>
      <c r="E21" t="s">
        <v>29</v>
      </c>
      <c r="G21" s="11"/>
      <c r="H21" s="7"/>
      <c r="I21" s="7"/>
      <c r="J21" s="14"/>
    </row>
    <row r="22" spans="1:10" x14ac:dyDescent="0.3">
      <c r="A22">
        <v>5.0999999999999996</v>
      </c>
      <c r="B22">
        <v>3.8</v>
      </c>
      <c r="C22">
        <v>1.5</v>
      </c>
      <c r="D22">
        <v>0.3</v>
      </c>
      <c r="E22" t="s">
        <v>29</v>
      </c>
    </row>
    <row r="23" spans="1:10" x14ac:dyDescent="0.3">
      <c r="A23">
        <v>5.4</v>
      </c>
      <c r="B23">
        <v>3.4</v>
      </c>
      <c r="C23">
        <v>1.7</v>
      </c>
      <c r="D23">
        <v>0.2</v>
      </c>
      <c r="E23" t="s">
        <v>29</v>
      </c>
    </row>
    <row r="24" spans="1:10" x14ac:dyDescent="0.3">
      <c r="A24">
        <v>5.0999999999999996</v>
      </c>
      <c r="B24">
        <v>3.7</v>
      </c>
      <c r="C24">
        <v>1.5</v>
      </c>
      <c r="D24">
        <v>0.4</v>
      </c>
      <c r="E24" t="s">
        <v>29</v>
      </c>
    </row>
    <row r="25" spans="1:10" x14ac:dyDescent="0.3">
      <c r="A25">
        <v>4.5999999999999996</v>
      </c>
      <c r="B25">
        <v>3.6</v>
      </c>
      <c r="C25">
        <v>1</v>
      </c>
      <c r="D25">
        <v>0.2</v>
      </c>
      <c r="E25" t="s">
        <v>29</v>
      </c>
    </row>
    <row r="26" spans="1:10" x14ac:dyDescent="0.3">
      <c r="A26">
        <v>5.0999999999999996</v>
      </c>
      <c r="B26">
        <v>3.3</v>
      </c>
      <c r="C26">
        <v>1.7</v>
      </c>
      <c r="D26">
        <v>0.5</v>
      </c>
      <c r="E26" t="s">
        <v>29</v>
      </c>
    </row>
    <row r="27" spans="1:10" x14ac:dyDescent="0.3">
      <c r="A27">
        <v>4.8</v>
      </c>
      <c r="B27">
        <v>3.4</v>
      </c>
      <c r="C27">
        <v>1.9</v>
      </c>
      <c r="D27">
        <v>0.2</v>
      </c>
      <c r="E27" t="s">
        <v>29</v>
      </c>
    </row>
    <row r="28" spans="1:10" x14ac:dyDescent="0.3">
      <c r="A28">
        <v>5</v>
      </c>
      <c r="B28">
        <v>3</v>
      </c>
      <c r="C28">
        <v>1.6</v>
      </c>
      <c r="D28">
        <v>0.2</v>
      </c>
      <c r="E28" t="s">
        <v>29</v>
      </c>
    </row>
    <row r="29" spans="1:10" x14ac:dyDescent="0.3">
      <c r="A29">
        <v>5</v>
      </c>
      <c r="B29">
        <v>3.4</v>
      </c>
      <c r="C29">
        <v>1.6</v>
      </c>
      <c r="D29">
        <v>0.4</v>
      </c>
      <c r="E29" t="s">
        <v>29</v>
      </c>
    </row>
    <row r="30" spans="1:10" x14ac:dyDescent="0.3">
      <c r="A30">
        <v>5.2</v>
      </c>
      <c r="B30">
        <v>3.5</v>
      </c>
      <c r="C30">
        <v>1.5</v>
      </c>
      <c r="D30">
        <v>0.2</v>
      </c>
      <c r="E30" t="s">
        <v>29</v>
      </c>
    </row>
    <row r="31" spans="1:10" x14ac:dyDescent="0.3">
      <c r="A31">
        <v>5.2</v>
      </c>
      <c r="B31">
        <v>3.4</v>
      </c>
      <c r="C31">
        <v>1.4</v>
      </c>
      <c r="D31">
        <v>0.2</v>
      </c>
      <c r="E31" t="s">
        <v>29</v>
      </c>
    </row>
    <row r="32" spans="1:10" x14ac:dyDescent="0.3">
      <c r="A32">
        <v>4.7</v>
      </c>
      <c r="B32">
        <v>3.2</v>
      </c>
      <c r="C32">
        <v>1.6</v>
      </c>
      <c r="D32">
        <v>0.2</v>
      </c>
      <c r="E32" t="s">
        <v>29</v>
      </c>
    </row>
    <row r="33" spans="1:5" x14ac:dyDescent="0.3">
      <c r="A33">
        <v>4.8</v>
      </c>
      <c r="B33">
        <v>3.1</v>
      </c>
      <c r="C33">
        <v>1.6</v>
      </c>
      <c r="D33">
        <v>0.2</v>
      </c>
      <c r="E33" t="s">
        <v>29</v>
      </c>
    </row>
    <row r="34" spans="1:5" x14ac:dyDescent="0.3">
      <c r="A34">
        <v>5.4</v>
      </c>
      <c r="B34">
        <v>3.4</v>
      </c>
      <c r="C34">
        <v>1.5</v>
      </c>
      <c r="D34">
        <v>0.4</v>
      </c>
      <c r="E34" t="s">
        <v>29</v>
      </c>
    </row>
    <row r="35" spans="1:5" x14ac:dyDescent="0.3">
      <c r="A35">
        <v>5.2</v>
      </c>
      <c r="B35">
        <v>4.0999999999999996</v>
      </c>
      <c r="C35">
        <v>1.5</v>
      </c>
      <c r="D35">
        <v>0.1</v>
      </c>
      <c r="E35" t="s">
        <v>29</v>
      </c>
    </row>
    <row r="36" spans="1:5" x14ac:dyDescent="0.3">
      <c r="A36">
        <v>5.5</v>
      </c>
      <c r="B36">
        <v>4.2</v>
      </c>
      <c r="C36">
        <v>1.4</v>
      </c>
      <c r="D36">
        <v>0.2</v>
      </c>
      <c r="E36" t="s">
        <v>29</v>
      </c>
    </row>
    <row r="37" spans="1:5" x14ac:dyDescent="0.3">
      <c r="A37">
        <v>4.9000000000000004</v>
      </c>
      <c r="B37">
        <v>3.1</v>
      </c>
      <c r="C37">
        <v>1.5</v>
      </c>
      <c r="D37">
        <v>0.1</v>
      </c>
      <c r="E37" t="s">
        <v>29</v>
      </c>
    </row>
    <row r="38" spans="1:5" x14ac:dyDescent="0.3">
      <c r="A38">
        <v>5</v>
      </c>
      <c r="B38">
        <v>3.2</v>
      </c>
      <c r="C38">
        <v>1.2</v>
      </c>
      <c r="D38">
        <v>0.2</v>
      </c>
      <c r="E38" t="s">
        <v>29</v>
      </c>
    </row>
    <row r="39" spans="1:5" x14ac:dyDescent="0.3">
      <c r="A39">
        <v>5.5</v>
      </c>
      <c r="B39">
        <v>3.5</v>
      </c>
      <c r="C39">
        <v>1.3</v>
      </c>
      <c r="D39">
        <v>0.2</v>
      </c>
      <c r="E39" t="s">
        <v>29</v>
      </c>
    </row>
    <row r="40" spans="1:5" x14ac:dyDescent="0.3">
      <c r="A40">
        <v>4.9000000000000004</v>
      </c>
      <c r="B40">
        <v>3.1</v>
      </c>
      <c r="C40">
        <v>1.5</v>
      </c>
      <c r="D40">
        <v>0.1</v>
      </c>
      <c r="E40" t="s">
        <v>29</v>
      </c>
    </row>
    <row r="41" spans="1:5" x14ac:dyDescent="0.3">
      <c r="A41">
        <v>4.4000000000000004</v>
      </c>
      <c r="B41">
        <v>3</v>
      </c>
      <c r="C41">
        <v>1.3</v>
      </c>
      <c r="D41">
        <v>0.2</v>
      </c>
      <c r="E41" t="s">
        <v>29</v>
      </c>
    </row>
    <row r="42" spans="1:5" x14ac:dyDescent="0.3">
      <c r="A42">
        <v>5.0999999999999996</v>
      </c>
      <c r="B42">
        <v>3.4</v>
      </c>
      <c r="C42">
        <v>1.5</v>
      </c>
      <c r="D42">
        <v>0.2</v>
      </c>
      <c r="E42" t="s">
        <v>29</v>
      </c>
    </row>
    <row r="43" spans="1:5" x14ac:dyDescent="0.3">
      <c r="A43">
        <v>5</v>
      </c>
      <c r="B43">
        <v>3.5</v>
      </c>
      <c r="C43">
        <v>1.3</v>
      </c>
      <c r="D43">
        <v>0.3</v>
      </c>
      <c r="E43" t="s">
        <v>29</v>
      </c>
    </row>
    <row r="44" spans="1:5" x14ac:dyDescent="0.3">
      <c r="A44">
        <v>4.5</v>
      </c>
      <c r="B44">
        <v>2.2999999999999998</v>
      </c>
      <c r="C44">
        <v>1.3</v>
      </c>
      <c r="D44">
        <v>0.3</v>
      </c>
      <c r="E44" t="s">
        <v>29</v>
      </c>
    </row>
    <row r="45" spans="1:5" x14ac:dyDescent="0.3">
      <c r="A45">
        <v>4.4000000000000004</v>
      </c>
      <c r="B45">
        <v>3.2</v>
      </c>
      <c r="C45">
        <v>1.3</v>
      </c>
      <c r="D45">
        <v>0.2</v>
      </c>
      <c r="E45" t="s">
        <v>29</v>
      </c>
    </row>
    <row r="46" spans="1:5" x14ac:dyDescent="0.3">
      <c r="A46">
        <v>5</v>
      </c>
      <c r="B46">
        <v>3.5</v>
      </c>
      <c r="C46">
        <v>1.6</v>
      </c>
      <c r="D46">
        <v>0.6</v>
      </c>
      <c r="E46" t="s">
        <v>29</v>
      </c>
    </row>
    <row r="47" spans="1:5" x14ac:dyDescent="0.3">
      <c r="A47">
        <v>5.0999999999999996</v>
      </c>
      <c r="B47">
        <v>3.8</v>
      </c>
      <c r="C47">
        <v>1.9</v>
      </c>
      <c r="D47">
        <v>0.4</v>
      </c>
      <c r="E47" t="s">
        <v>29</v>
      </c>
    </row>
    <row r="48" spans="1:5" x14ac:dyDescent="0.3">
      <c r="A48">
        <v>4.8</v>
      </c>
      <c r="B48">
        <v>3</v>
      </c>
      <c r="C48">
        <v>1.4</v>
      </c>
      <c r="D48">
        <v>0.3</v>
      </c>
      <c r="E48" t="s">
        <v>29</v>
      </c>
    </row>
    <row r="49" spans="1:5" x14ac:dyDescent="0.3">
      <c r="A49">
        <v>5.0999999999999996</v>
      </c>
      <c r="B49">
        <v>3.8</v>
      </c>
      <c r="C49">
        <v>1.6</v>
      </c>
      <c r="D49">
        <v>0.2</v>
      </c>
      <c r="E49" t="s">
        <v>29</v>
      </c>
    </row>
    <row r="50" spans="1:5" x14ac:dyDescent="0.3">
      <c r="A50">
        <v>4.5999999999999996</v>
      </c>
      <c r="B50">
        <v>3.2</v>
      </c>
      <c r="C50">
        <v>1.4</v>
      </c>
      <c r="D50">
        <v>0.2</v>
      </c>
      <c r="E50" t="s">
        <v>29</v>
      </c>
    </row>
    <row r="51" spans="1:5" x14ac:dyDescent="0.3">
      <c r="A51">
        <v>5.3</v>
      </c>
      <c r="B51">
        <v>3.7</v>
      </c>
      <c r="C51">
        <v>1.5</v>
      </c>
      <c r="D51">
        <v>0.2</v>
      </c>
      <c r="E51" t="s">
        <v>29</v>
      </c>
    </row>
    <row r="52" spans="1:5" x14ac:dyDescent="0.3">
      <c r="A52">
        <v>5</v>
      </c>
      <c r="B52">
        <v>3.3</v>
      </c>
      <c r="C52">
        <v>1.4</v>
      </c>
      <c r="D52">
        <v>0.2</v>
      </c>
      <c r="E52" t="s">
        <v>29</v>
      </c>
    </row>
    <row r="53" spans="1:5" x14ac:dyDescent="0.3">
      <c r="A53">
        <v>7</v>
      </c>
      <c r="B53">
        <v>3.2</v>
      </c>
      <c r="C53">
        <v>4.7</v>
      </c>
      <c r="D53">
        <v>1.4</v>
      </c>
      <c r="E53" t="s">
        <v>30</v>
      </c>
    </row>
    <row r="54" spans="1:5" x14ac:dyDescent="0.3">
      <c r="A54">
        <v>6.4</v>
      </c>
      <c r="B54">
        <v>3.2</v>
      </c>
      <c r="C54">
        <v>4.5</v>
      </c>
      <c r="D54">
        <v>1.5</v>
      </c>
      <c r="E54" t="s">
        <v>30</v>
      </c>
    </row>
    <row r="55" spans="1:5" x14ac:dyDescent="0.3">
      <c r="A55">
        <v>6.9</v>
      </c>
      <c r="B55">
        <v>3.1</v>
      </c>
      <c r="C55">
        <v>4.9000000000000004</v>
      </c>
      <c r="D55">
        <v>1.5</v>
      </c>
      <c r="E55" t="s">
        <v>30</v>
      </c>
    </row>
    <row r="56" spans="1:5" x14ac:dyDescent="0.3">
      <c r="A56">
        <v>5.5</v>
      </c>
      <c r="B56">
        <v>2.2999999999999998</v>
      </c>
      <c r="C56">
        <v>4</v>
      </c>
      <c r="D56">
        <v>1.3</v>
      </c>
      <c r="E56" t="s">
        <v>30</v>
      </c>
    </row>
    <row r="57" spans="1:5" x14ac:dyDescent="0.3">
      <c r="A57">
        <v>6.5</v>
      </c>
      <c r="B57">
        <v>2.8</v>
      </c>
      <c r="C57">
        <v>4.5999999999999996</v>
      </c>
      <c r="D57">
        <v>1.5</v>
      </c>
      <c r="E57" t="s">
        <v>30</v>
      </c>
    </row>
    <row r="58" spans="1:5" x14ac:dyDescent="0.3">
      <c r="A58">
        <v>5.7</v>
      </c>
      <c r="B58">
        <v>2.8</v>
      </c>
      <c r="C58">
        <v>4.5</v>
      </c>
      <c r="D58">
        <v>1.3</v>
      </c>
      <c r="E58" t="s">
        <v>30</v>
      </c>
    </row>
    <row r="59" spans="1:5" x14ac:dyDescent="0.3">
      <c r="A59">
        <v>6.3</v>
      </c>
      <c r="B59">
        <v>3.3</v>
      </c>
      <c r="C59">
        <v>4.7</v>
      </c>
      <c r="D59">
        <v>1.6</v>
      </c>
      <c r="E59" t="s">
        <v>30</v>
      </c>
    </row>
    <row r="60" spans="1:5" x14ac:dyDescent="0.3">
      <c r="A60">
        <v>4.9000000000000004</v>
      </c>
      <c r="B60">
        <v>2.4</v>
      </c>
      <c r="C60">
        <v>3.3</v>
      </c>
      <c r="D60">
        <v>1</v>
      </c>
      <c r="E60" t="s">
        <v>30</v>
      </c>
    </row>
    <row r="61" spans="1:5" x14ac:dyDescent="0.3">
      <c r="A61">
        <v>6.6</v>
      </c>
      <c r="B61">
        <v>2.9</v>
      </c>
      <c r="C61">
        <v>4.5999999999999996</v>
      </c>
      <c r="D61">
        <v>1.3</v>
      </c>
      <c r="E61" t="s">
        <v>30</v>
      </c>
    </row>
    <row r="62" spans="1:5" x14ac:dyDescent="0.3">
      <c r="A62">
        <v>5.2</v>
      </c>
      <c r="B62">
        <v>2.7</v>
      </c>
      <c r="C62">
        <v>3.9</v>
      </c>
      <c r="D62">
        <v>1.4</v>
      </c>
      <c r="E62" t="s">
        <v>30</v>
      </c>
    </row>
    <row r="63" spans="1:5" x14ac:dyDescent="0.3">
      <c r="A63">
        <v>5</v>
      </c>
      <c r="B63">
        <v>2</v>
      </c>
      <c r="C63">
        <v>3.5</v>
      </c>
      <c r="D63">
        <v>1</v>
      </c>
      <c r="E63" t="s">
        <v>30</v>
      </c>
    </row>
    <row r="64" spans="1:5" x14ac:dyDescent="0.3">
      <c r="A64">
        <v>5.9</v>
      </c>
      <c r="B64">
        <v>3</v>
      </c>
      <c r="C64">
        <v>4.2</v>
      </c>
      <c r="D64">
        <v>1.5</v>
      </c>
      <c r="E64" t="s">
        <v>30</v>
      </c>
    </row>
    <row r="65" spans="1:5" x14ac:dyDescent="0.3">
      <c r="A65">
        <v>6</v>
      </c>
      <c r="B65">
        <v>2.2000000000000002</v>
      </c>
      <c r="C65">
        <v>4</v>
      </c>
      <c r="D65">
        <v>1</v>
      </c>
      <c r="E65" t="s">
        <v>30</v>
      </c>
    </row>
    <row r="66" spans="1:5" x14ac:dyDescent="0.3">
      <c r="A66">
        <v>6.1</v>
      </c>
      <c r="B66">
        <v>2.9</v>
      </c>
      <c r="C66">
        <v>4.7</v>
      </c>
      <c r="D66">
        <v>1.4</v>
      </c>
      <c r="E66" t="s">
        <v>30</v>
      </c>
    </row>
    <row r="67" spans="1:5" x14ac:dyDescent="0.3">
      <c r="A67">
        <v>5.6</v>
      </c>
      <c r="B67">
        <v>2.9</v>
      </c>
      <c r="C67">
        <v>3.6</v>
      </c>
      <c r="D67">
        <v>1.3</v>
      </c>
      <c r="E67" t="s">
        <v>30</v>
      </c>
    </row>
    <row r="68" spans="1:5" x14ac:dyDescent="0.3">
      <c r="A68">
        <v>6.7</v>
      </c>
      <c r="B68">
        <v>3.1</v>
      </c>
      <c r="C68">
        <v>4.4000000000000004</v>
      </c>
      <c r="D68">
        <v>1.4</v>
      </c>
      <c r="E68" t="s">
        <v>30</v>
      </c>
    </row>
    <row r="69" spans="1:5" x14ac:dyDescent="0.3">
      <c r="A69">
        <v>5.6</v>
      </c>
      <c r="B69">
        <v>3</v>
      </c>
      <c r="C69">
        <v>4.5</v>
      </c>
      <c r="D69">
        <v>1.5</v>
      </c>
      <c r="E69" t="s">
        <v>30</v>
      </c>
    </row>
    <row r="70" spans="1:5" x14ac:dyDescent="0.3">
      <c r="A70">
        <v>5.8</v>
      </c>
      <c r="B70">
        <v>2.7</v>
      </c>
      <c r="C70">
        <v>4.0999999999999996</v>
      </c>
      <c r="D70">
        <v>1</v>
      </c>
      <c r="E70" t="s">
        <v>30</v>
      </c>
    </row>
    <row r="71" spans="1:5" x14ac:dyDescent="0.3">
      <c r="A71">
        <v>6.2</v>
      </c>
      <c r="B71">
        <v>2.2000000000000002</v>
      </c>
      <c r="C71">
        <v>4.5</v>
      </c>
      <c r="D71">
        <v>1.5</v>
      </c>
      <c r="E71" t="s">
        <v>30</v>
      </c>
    </row>
    <row r="72" spans="1:5" x14ac:dyDescent="0.3">
      <c r="A72">
        <v>5.6</v>
      </c>
      <c r="B72">
        <v>2.5</v>
      </c>
      <c r="C72">
        <v>3.9</v>
      </c>
      <c r="D72">
        <v>1.1000000000000001</v>
      </c>
      <c r="E72" t="s">
        <v>30</v>
      </c>
    </row>
    <row r="73" spans="1:5" x14ac:dyDescent="0.3">
      <c r="A73">
        <v>5.9</v>
      </c>
      <c r="B73">
        <v>3.2</v>
      </c>
      <c r="C73">
        <v>4.8</v>
      </c>
      <c r="D73">
        <v>1.8</v>
      </c>
      <c r="E73" t="s">
        <v>30</v>
      </c>
    </row>
    <row r="74" spans="1:5" x14ac:dyDescent="0.3">
      <c r="A74">
        <v>6.1</v>
      </c>
      <c r="B74">
        <v>2.8</v>
      </c>
      <c r="C74">
        <v>4</v>
      </c>
      <c r="D74">
        <v>1.3</v>
      </c>
      <c r="E74" t="s">
        <v>30</v>
      </c>
    </row>
    <row r="75" spans="1:5" x14ac:dyDescent="0.3">
      <c r="A75">
        <v>6.3</v>
      </c>
      <c r="B75">
        <v>2.5</v>
      </c>
      <c r="C75">
        <v>4.9000000000000004</v>
      </c>
      <c r="D75">
        <v>1.5</v>
      </c>
      <c r="E75" t="s">
        <v>30</v>
      </c>
    </row>
    <row r="76" spans="1:5" x14ac:dyDescent="0.3">
      <c r="A76">
        <v>6.1</v>
      </c>
      <c r="B76">
        <v>2.8</v>
      </c>
      <c r="C76">
        <v>4.7</v>
      </c>
      <c r="D76">
        <v>1.2</v>
      </c>
      <c r="E76" t="s">
        <v>30</v>
      </c>
    </row>
    <row r="77" spans="1:5" x14ac:dyDescent="0.3">
      <c r="A77">
        <v>6.4</v>
      </c>
      <c r="B77">
        <v>2.9</v>
      </c>
      <c r="C77">
        <v>4.3</v>
      </c>
      <c r="D77">
        <v>1.3</v>
      </c>
      <c r="E77" t="s">
        <v>30</v>
      </c>
    </row>
    <row r="78" spans="1:5" x14ac:dyDescent="0.3">
      <c r="A78">
        <v>6.6</v>
      </c>
      <c r="B78">
        <v>3</v>
      </c>
      <c r="C78">
        <v>4.4000000000000004</v>
      </c>
      <c r="D78">
        <v>1.4</v>
      </c>
      <c r="E78" t="s">
        <v>30</v>
      </c>
    </row>
    <row r="79" spans="1:5" x14ac:dyDescent="0.3">
      <c r="A79">
        <v>6.8</v>
      </c>
      <c r="B79">
        <v>2.8</v>
      </c>
      <c r="C79">
        <v>4.8</v>
      </c>
      <c r="D79">
        <v>1.4</v>
      </c>
      <c r="E79" t="s">
        <v>30</v>
      </c>
    </row>
    <row r="80" spans="1:5" x14ac:dyDescent="0.3">
      <c r="A80">
        <v>6.7</v>
      </c>
      <c r="B80">
        <v>3</v>
      </c>
      <c r="C80">
        <v>5</v>
      </c>
      <c r="D80">
        <v>1.7</v>
      </c>
      <c r="E80" t="s">
        <v>30</v>
      </c>
    </row>
    <row r="81" spans="1:5" x14ac:dyDescent="0.3">
      <c r="A81">
        <v>6</v>
      </c>
      <c r="B81">
        <v>2.9</v>
      </c>
      <c r="C81">
        <v>4.5</v>
      </c>
      <c r="D81">
        <v>1.5</v>
      </c>
      <c r="E81" t="s">
        <v>30</v>
      </c>
    </row>
    <row r="82" spans="1:5" x14ac:dyDescent="0.3">
      <c r="A82">
        <v>5.7</v>
      </c>
      <c r="B82">
        <v>2.6</v>
      </c>
      <c r="C82">
        <v>3.5</v>
      </c>
      <c r="D82">
        <v>1</v>
      </c>
      <c r="E82" t="s">
        <v>30</v>
      </c>
    </row>
    <row r="83" spans="1:5" x14ac:dyDescent="0.3">
      <c r="A83">
        <v>5.5</v>
      </c>
      <c r="B83">
        <v>2.4</v>
      </c>
      <c r="C83">
        <v>3.8</v>
      </c>
      <c r="D83">
        <v>1.1000000000000001</v>
      </c>
      <c r="E83" t="s">
        <v>30</v>
      </c>
    </row>
    <row r="84" spans="1:5" x14ac:dyDescent="0.3">
      <c r="A84">
        <v>5.5</v>
      </c>
      <c r="B84">
        <v>2.4</v>
      </c>
      <c r="C84">
        <v>3.7</v>
      </c>
      <c r="D84">
        <v>1</v>
      </c>
      <c r="E84" t="s">
        <v>30</v>
      </c>
    </row>
    <row r="85" spans="1:5" x14ac:dyDescent="0.3">
      <c r="A85">
        <v>5.8</v>
      </c>
      <c r="B85">
        <v>2.7</v>
      </c>
      <c r="C85">
        <v>3.9</v>
      </c>
      <c r="D85">
        <v>1.2</v>
      </c>
      <c r="E85" t="s">
        <v>30</v>
      </c>
    </row>
    <row r="86" spans="1:5" x14ac:dyDescent="0.3">
      <c r="A86">
        <v>6</v>
      </c>
      <c r="B86">
        <v>2.7</v>
      </c>
      <c r="C86">
        <v>5.0999999999999996</v>
      </c>
      <c r="D86">
        <v>1.6</v>
      </c>
      <c r="E86" t="s">
        <v>30</v>
      </c>
    </row>
    <row r="87" spans="1:5" x14ac:dyDescent="0.3">
      <c r="A87">
        <v>5.4</v>
      </c>
      <c r="B87">
        <v>3</v>
      </c>
      <c r="C87">
        <v>4.5</v>
      </c>
      <c r="D87">
        <v>1.5</v>
      </c>
      <c r="E87" t="s">
        <v>30</v>
      </c>
    </row>
    <row r="88" spans="1:5" x14ac:dyDescent="0.3">
      <c r="A88">
        <v>6</v>
      </c>
      <c r="B88">
        <v>3.4</v>
      </c>
      <c r="C88">
        <v>4.5</v>
      </c>
      <c r="D88">
        <v>1.6</v>
      </c>
      <c r="E88" t="s">
        <v>30</v>
      </c>
    </row>
    <row r="89" spans="1:5" x14ac:dyDescent="0.3">
      <c r="A89">
        <v>6.7</v>
      </c>
      <c r="B89">
        <v>3.1</v>
      </c>
      <c r="C89">
        <v>4.7</v>
      </c>
      <c r="D89">
        <v>1.5</v>
      </c>
      <c r="E89" t="s">
        <v>30</v>
      </c>
    </row>
    <row r="90" spans="1:5" x14ac:dyDescent="0.3">
      <c r="A90">
        <v>6.3</v>
      </c>
      <c r="B90">
        <v>2.2999999999999998</v>
      </c>
      <c r="C90">
        <v>4.4000000000000004</v>
      </c>
      <c r="D90">
        <v>1.3</v>
      </c>
      <c r="E90" t="s">
        <v>30</v>
      </c>
    </row>
    <row r="91" spans="1:5" x14ac:dyDescent="0.3">
      <c r="A91">
        <v>5.6</v>
      </c>
      <c r="B91">
        <v>3</v>
      </c>
      <c r="C91">
        <v>4.0999999999999996</v>
      </c>
      <c r="D91">
        <v>1.3</v>
      </c>
      <c r="E91" t="s">
        <v>30</v>
      </c>
    </row>
    <row r="92" spans="1:5" x14ac:dyDescent="0.3">
      <c r="A92">
        <v>5.5</v>
      </c>
      <c r="B92">
        <v>2.5</v>
      </c>
      <c r="C92">
        <v>4</v>
      </c>
      <c r="D92">
        <v>1.3</v>
      </c>
      <c r="E92" t="s">
        <v>30</v>
      </c>
    </row>
    <row r="93" spans="1:5" x14ac:dyDescent="0.3">
      <c r="A93">
        <v>5.5</v>
      </c>
      <c r="B93">
        <v>2.6</v>
      </c>
      <c r="C93">
        <v>4.4000000000000004</v>
      </c>
      <c r="D93">
        <v>1.2</v>
      </c>
      <c r="E93" t="s">
        <v>30</v>
      </c>
    </row>
    <row r="94" spans="1:5" x14ac:dyDescent="0.3">
      <c r="A94">
        <v>6.1</v>
      </c>
      <c r="B94">
        <v>3</v>
      </c>
      <c r="C94">
        <v>4.5999999999999996</v>
      </c>
      <c r="D94">
        <v>1.4</v>
      </c>
      <c r="E94" t="s">
        <v>30</v>
      </c>
    </row>
    <row r="95" spans="1:5" x14ac:dyDescent="0.3">
      <c r="A95">
        <v>5.8</v>
      </c>
      <c r="B95">
        <v>2.6</v>
      </c>
      <c r="C95">
        <v>4</v>
      </c>
      <c r="D95">
        <v>1.2</v>
      </c>
      <c r="E95" t="s">
        <v>30</v>
      </c>
    </row>
    <row r="96" spans="1:5" x14ac:dyDescent="0.3">
      <c r="A96">
        <v>5</v>
      </c>
      <c r="B96">
        <v>2.2999999999999998</v>
      </c>
      <c r="C96">
        <v>3.3</v>
      </c>
      <c r="D96">
        <v>1</v>
      </c>
      <c r="E96" t="s">
        <v>30</v>
      </c>
    </row>
    <row r="97" spans="1:5" x14ac:dyDescent="0.3">
      <c r="A97">
        <v>5.6</v>
      </c>
      <c r="B97">
        <v>2.7</v>
      </c>
      <c r="C97">
        <v>4.2</v>
      </c>
      <c r="D97">
        <v>1.3</v>
      </c>
      <c r="E97" t="s">
        <v>30</v>
      </c>
    </row>
    <row r="98" spans="1:5" x14ac:dyDescent="0.3">
      <c r="A98">
        <v>5.7</v>
      </c>
      <c r="B98">
        <v>3</v>
      </c>
      <c r="C98">
        <v>4.2</v>
      </c>
      <c r="D98">
        <v>1.2</v>
      </c>
      <c r="E98" t="s">
        <v>30</v>
      </c>
    </row>
    <row r="99" spans="1:5" x14ac:dyDescent="0.3">
      <c r="A99">
        <v>5.7</v>
      </c>
      <c r="B99">
        <v>2.9</v>
      </c>
      <c r="C99">
        <v>4.2</v>
      </c>
      <c r="D99">
        <v>1.3</v>
      </c>
      <c r="E99" t="s">
        <v>30</v>
      </c>
    </row>
    <row r="100" spans="1:5" x14ac:dyDescent="0.3">
      <c r="A100">
        <v>6.2</v>
      </c>
      <c r="B100">
        <v>2.9</v>
      </c>
      <c r="C100">
        <v>4.3</v>
      </c>
      <c r="D100">
        <v>1.3</v>
      </c>
      <c r="E100" t="s">
        <v>30</v>
      </c>
    </row>
    <row r="101" spans="1:5" x14ac:dyDescent="0.3">
      <c r="A101">
        <v>5.0999999999999996</v>
      </c>
      <c r="B101">
        <v>2.5</v>
      </c>
      <c r="C101">
        <v>3</v>
      </c>
      <c r="D101">
        <v>1.1000000000000001</v>
      </c>
      <c r="E101" t="s">
        <v>30</v>
      </c>
    </row>
    <row r="102" spans="1:5" x14ac:dyDescent="0.3">
      <c r="A102">
        <v>5.7</v>
      </c>
      <c r="B102">
        <v>2.8</v>
      </c>
      <c r="C102">
        <v>4.0999999999999996</v>
      </c>
      <c r="D102">
        <v>1.3</v>
      </c>
      <c r="E102" t="s">
        <v>30</v>
      </c>
    </row>
    <row r="103" spans="1:5" x14ac:dyDescent="0.3">
      <c r="A103">
        <v>6.3</v>
      </c>
      <c r="B103">
        <v>3.3</v>
      </c>
      <c r="C103">
        <v>6</v>
      </c>
      <c r="D103">
        <v>2.5</v>
      </c>
      <c r="E103" t="s">
        <v>31</v>
      </c>
    </row>
    <row r="104" spans="1:5" x14ac:dyDescent="0.3">
      <c r="A104">
        <v>5.8</v>
      </c>
      <c r="B104">
        <v>2.7</v>
      </c>
      <c r="C104">
        <v>5.0999999999999996</v>
      </c>
      <c r="D104">
        <v>1.9</v>
      </c>
      <c r="E104" t="s">
        <v>31</v>
      </c>
    </row>
    <row r="105" spans="1:5" x14ac:dyDescent="0.3">
      <c r="A105">
        <v>7.1</v>
      </c>
      <c r="B105">
        <v>3</v>
      </c>
      <c r="C105">
        <v>5.9</v>
      </c>
      <c r="D105">
        <v>2.1</v>
      </c>
      <c r="E105" t="s">
        <v>31</v>
      </c>
    </row>
    <row r="106" spans="1:5" x14ac:dyDescent="0.3">
      <c r="A106">
        <v>6.3</v>
      </c>
      <c r="B106">
        <v>2.9</v>
      </c>
      <c r="C106">
        <v>5.6</v>
      </c>
      <c r="D106">
        <v>1.8</v>
      </c>
      <c r="E106" t="s">
        <v>31</v>
      </c>
    </row>
    <row r="107" spans="1:5" x14ac:dyDescent="0.3">
      <c r="A107">
        <v>6.5</v>
      </c>
      <c r="B107">
        <v>3</v>
      </c>
      <c r="C107">
        <v>5.8</v>
      </c>
      <c r="D107">
        <v>2.2000000000000002</v>
      </c>
      <c r="E107" t="s">
        <v>31</v>
      </c>
    </row>
    <row r="108" spans="1:5" x14ac:dyDescent="0.3">
      <c r="A108">
        <v>7.6</v>
      </c>
      <c r="B108">
        <v>3</v>
      </c>
      <c r="C108">
        <v>6.6</v>
      </c>
      <c r="D108">
        <v>2.1</v>
      </c>
      <c r="E108" t="s">
        <v>31</v>
      </c>
    </row>
    <row r="109" spans="1:5" x14ac:dyDescent="0.3">
      <c r="A109">
        <v>4.9000000000000004</v>
      </c>
      <c r="B109">
        <v>2.5</v>
      </c>
      <c r="C109">
        <v>4.5</v>
      </c>
      <c r="D109">
        <v>1.7</v>
      </c>
      <c r="E109" t="s">
        <v>31</v>
      </c>
    </row>
    <row r="110" spans="1:5" x14ac:dyDescent="0.3">
      <c r="A110">
        <v>7.3</v>
      </c>
      <c r="B110">
        <v>2.9</v>
      </c>
      <c r="C110">
        <v>6.3</v>
      </c>
      <c r="D110">
        <v>1.8</v>
      </c>
      <c r="E110" t="s">
        <v>31</v>
      </c>
    </row>
    <row r="111" spans="1:5" x14ac:dyDescent="0.3">
      <c r="A111">
        <v>6.7</v>
      </c>
      <c r="B111">
        <v>2.5</v>
      </c>
      <c r="C111">
        <v>5.8</v>
      </c>
      <c r="D111">
        <v>1.8</v>
      </c>
      <c r="E111" t="s">
        <v>31</v>
      </c>
    </row>
    <row r="112" spans="1:5" x14ac:dyDescent="0.3">
      <c r="A112">
        <v>7.2</v>
      </c>
      <c r="B112">
        <v>3.6</v>
      </c>
      <c r="C112">
        <v>6.1</v>
      </c>
      <c r="D112">
        <v>2.5</v>
      </c>
      <c r="E112" t="s">
        <v>31</v>
      </c>
    </row>
    <row r="113" spans="1:5" x14ac:dyDescent="0.3">
      <c r="A113">
        <v>6.5</v>
      </c>
      <c r="B113">
        <v>3.2</v>
      </c>
      <c r="C113">
        <v>5.0999999999999996</v>
      </c>
      <c r="D113">
        <v>2</v>
      </c>
      <c r="E113" t="s">
        <v>31</v>
      </c>
    </row>
    <row r="114" spans="1:5" x14ac:dyDescent="0.3">
      <c r="A114">
        <v>6.4</v>
      </c>
      <c r="B114">
        <v>2.7</v>
      </c>
      <c r="C114">
        <v>5.3</v>
      </c>
      <c r="D114">
        <v>1.9</v>
      </c>
      <c r="E114" t="s">
        <v>31</v>
      </c>
    </row>
    <row r="115" spans="1:5" x14ac:dyDescent="0.3">
      <c r="A115">
        <v>6.8</v>
      </c>
      <c r="B115">
        <v>3</v>
      </c>
      <c r="C115">
        <v>5.5</v>
      </c>
      <c r="D115">
        <v>2.1</v>
      </c>
      <c r="E115" t="s">
        <v>31</v>
      </c>
    </row>
    <row r="116" spans="1:5" x14ac:dyDescent="0.3">
      <c r="A116">
        <v>5.7</v>
      </c>
      <c r="B116">
        <v>2.5</v>
      </c>
      <c r="C116">
        <v>5</v>
      </c>
      <c r="D116">
        <v>2</v>
      </c>
      <c r="E116" t="s">
        <v>31</v>
      </c>
    </row>
    <row r="117" spans="1:5" x14ac:dyDescent="0.3">
      <c r="A117">
        <v>5.8</v>
      </c>
      <c r="B117">
        <v>2.8</v>
      </c>
      <c r="C117">
        <v>5.0999999999999996</v>
      </c>
      <c r="D117">
        <v>2.4</v>
      </c>
      <c r="E117" t="s">
        <v>31</v>
      </c>
    </row>
    <row r="118" spans="1:5" x14ac:dyDescent="0.3">
      <c r="A118">
        <v>6.4</v>
      </c>
      <c r="B118">
        <v>3.2</v>
      </c>
      <c r="C118">
        <v>5.3</v>
      </c>
      <c r="D118">
        <v>2.2999999999999998</v>
      </c>
      <c r="E118" t="s">
        <v>31</v>
      </c>
    </row>
    <row r="119" spans="1:5" x14ac:dyDescent="0.3">
      <c r="A119">
        <v>6.5</v>
      </c>
      <c r="B119">
        <v>3</v>
      </c>
      <c r="C119">
        <v>5.5</v>
      </c>
      <c r="D119">
        <v>1.8</v>
      </c>
      <c r="E119" t="s">
        <v>31</v>
      </c>
    </row>
    <row r="120" spans="1:5" x14ac:dyDescent="0.3">
      <c r="A120">
        <v>7.7</v>
      </c>
      <c r="B120">
        <v>3.8</v>
      </c>
      <c r="C120">
        <v>6.7</v>
      </c>
      <c r="D120">
        <v>2.2000000000000002</v>
      </c>
      <c r="E120" t="s">
        <v>31</v>
      </c>
    </row>
    <row r="121" spans="1:5" x14ac:dyDescent="0.3">
      <c r="A121">
        <v>7.7</v>
      </c>
      <c r="B121">
        <v>2.6</v>
      </c>
      <c r="C121">
        <v>6.9</v>
      </c>
      <c r="D121">
        <v>2.2999999999999998</v>
      </c>
      <c r="E121" t="s">
        <v>31</v>
      </c>
    </row>
    <row r="122" spans="1:5" x14ac:dyDescent="0.3">
      <c r="A122">
        <v>6</v>
      </c>
      <c r="B122">
        <v>2.2000000000000002</v>
      </c>
      <c r="C122">
        <v>5</v>
      </c>
      <c r="D122">
        <v>1.5</v>
      </c>
      <c r="E122" t="s">
        <v>31</v>
      </c>
    </row>
    <row r="123" spans="1:5" x14ac:dyDescent="0.3">
      <c r="A123">
        <v>6.9</v>
      </c>
      <c r="B123">
        <v>3.2</v>
      </c>
      <c r="C123">
        <v>5.7</v>
      </c>
      <c r="D123">
        <v>2.2999999999999998</v>
      </c>
      <c r="E123" t="s">
        <v>31</v>
      </c>
    </row>
    <row r="124" spans="1:5" x14ac:dyDescent="0.3">
      <c r="A124">
        <v>5.6</v>
      </c>
      <c r="B124">
        <v>2.8</v>
      </c>
      <c r="C124">
        <v>4.9000000000000004</v>
      </c>
      <c r="D124">
        <v>2</v>
      </c>
      <c r="E124" t="s">
        <v>31</v>
      </c>
    </row>
    <row r="125" spans="1:5" x14ac:dyDescent="0.3">
      <c r="A125">
        <v>7.7</v>
      </c>
      <c r="B125">
        <v>2.8</v>
      </c>
      <c r="C125">
        <v>6.7</v>
      </c>
      <c r="D125">
        <v>2</v>
      </c>
      <c r="E125" t="s">
        <v>31</v>
      </c>
    </row>
    <row r="126" spans="1:5" x14ac:dyDescent="0.3">
      <c r="A126">
        <v>6.3</v>
      </c>
      <c r="B126">
        <v>2.7</v>
      </c>
      <c r="C126">
        <v>4.9000000000000004</v>
      </c>
      <c r="D126">
        <v>1.8</v>
      </c>
      <c r="E126" t="s">
        <v>31</v>
      </c>
    </row>
    <row r="127" spans="1:5" x14ac:dyDescent="0.3">
      <c r="A127">
        <v>6.7</v>
      </c>
      <c r="B127">
        <v>3.3</v>
      </c>
      <c r="C127">
        <v>5.7</v>
      </c>
      <c r="D127">
        <v>2.1</v>
      </c>
      <c r="E127" t="s">
        <v>31</v>
      </c>
    </row>
    <row r="128" spans="1:5" x14ac:dyDescent="0.3">
      <c r="A128">
        <v>7.2</v>
      </c>
      <c r="B128">
        <v>3.2</v>
      </c>
      <c r="C128">
        <v>6</v>
      </c>
      <c r="D128">
        <v>1.8</v>
      </c>
      <c r="E128" t="s">
        <v>31</v>
      </c>
    </row>
    <row r="129" spans="1:5" x14ac:dyDescent="0.3">
      <c r="A129">
        <v>6.2</v>
      </c>
      <c r="B129">
        <v>2.8</v>
      </c>
      <c r="C129">
        <v>4.8</v>
      </c>
      <c r="D129">
        <v>1.8</v>
      </c>
      <c r="E129" t="s">
        <v>31</v>
      </c>
    </row>
    <row r="130" spans="1:5" x14ac:dyDescent="0.3">
      <c r="A130">
        <v>6.1</v>
      </c>
      <c r="B130">
        <v>3</v>
      </c>
      <c r="C130">
        <v>4.9000000000000004</v>
      </c>
      <c r="D130">
        <v>1.8</v>
      </c>
      <c r="E130" t="s">
        <v>31</v>
      </c>
    </row>
    <row r="131" spans="1:5" x14ac:dyDescent="0.3">
      <c r="A131">
        <v>6.4</v>
      </c>
      <c r="B131">
        <v>2.8</v>
      </c>
      <c r="C131">
        <v>5.6</v>
      </c>
      <c r="D131">
        <v>2.1</v>
      </c>
      <c r="E131" t="s">
        <v>31</v>
      </c>
    </row>
    <row r="132" spans="1:5" x14ac:dyDescent="0.3">
      <c r="A132">
        <v>7.2</v>
      </c>
      <c r="B132">
        <v>3</v>
      </c>
      <c r="C132">
        <v>5.8</v>
      </c>
      <c r="D132">
        <v>1.6</v>
      </c>
      <c r="E132" t="s">
        <v>31</v>
      </c>
    </row>
    <row r="133" spans="1:5" x14ac:dyDescent="0.3">
      <c r="A133">
        <v>7.4</v>
      </c>
      <c r="B133">
        <v>2.8</v>
      </c>
      <c r="C133">
        <v>6.1</v>
      </c>
      <c r="D133">
        <v>1.9</v>
      </c>
      <c r="E133" t="s">
        <v>31</v>
      </c>
    </row>
    <row r="134" spans="1:5" x14ac:dyDescent="0.3">
      <c r="A134">
        <v>7.9</v>
      </c>
      <c r="B134">
        <v>3.8</v>
      </c>
      <c r="C134">
        <v>6.4</v>
      </c>
      <c r="D134">
        <v>2</v>
      </c>
      <c r="E134" t="s">
        <v>31</v>
      </c>
    </row>
    <row r="135" spans="1:5" x14ac:dyDescent="0.3">
      <c r="A135">
        <v>6.4</v>
      </c>
      <c r="B135">
        <v>2.8</v>
      </c>
      <c r="C135">
        <v>5.6</v>
      </c>
      <c r="D135">
        <v>2.2000000000000002</v>
      </c>
      <c r="E135" t="s">
        <v>31</v>
      </c>
    </row>
    <row r="136" spans="1:5" x14ac:dyDescent="0.3">
      <c r="A136">
        <v>6.3</v>
      </c>
      <c r="B136">
        <v>2.8</v>
      </c>
      <c r="C136">
        <v>5.0999999999999996</v>
      </c>
      <c r="D136">
        <v>1.5</v>
      </c>
      <c r="E136" t="s">
        <v>31</v>
      </c>
    </row>
    <row r="137" spans="1:5" x14ac:dyDescent="0.3">
      <c r="A137">
        <v>6.1</v>
      </c>
      <c r="B137">
        <v>2.6</v>
      </c>
      <c r="C137">
        <v>5.6</v>
      </c>
      <c r="D137">
        <v>1.4</v>
      </c>
      <c r="E137" t="s">
        <v>31</v>
      </c>
    </row>
    <row r="138" spans="1:5" x14ac:dyDescent="0.3">
      <c r="A138">
        <v>7.7</v>
      </c>
      <c r="B138">
        <v>3</v>
      </c>
      <c r="C138">
        <v>6.1</v>
      </c>
      <c r="D138">
        <v>2.2999999999999998</v>
      </c>
      <c r="E138" t="s">
        <v>31</v>
      </c>
    </row>
    <row r="139" spans="1:5" x14ac:dyDescent="0.3">
      <c r="A139">
        <v>6.3</v>
      </c>
      <c r="B139">
        <v>3.4</v>
      </c>
      <c r="C139">
        <v>5.6</v>
      </c>
      <c r="D139">
        <v>2.4</v>
      </c>
      <c r="E139" t="s">
        <v>31</v>
      </c>
    </row>
    <row r="140" spans="1:5" x14ac:dyDescent="0.3">
      <c r="A140">
        <v>6.4</v>
      </c>
      <c r="B140">
        <v>3.1</v>
      </c>
      <c r="C140">
        <v>5.5</v>
      </c>
      <c r="D140">
        <v>1.8</v>
      </c>
      <c r="E140" t="s">
        <v>31</v>
      </c>
    </row>
    <row r="141" spans="1:5" x14ac:dyDescent="0.3">
      <c r="A141">
        <v>6</v>
      </c>
      <c r="B141">
        <v>3</v>
      </c>
      <c r="C141">
        <v>4.8</v>
      </c>
      <c r="D141">
        <v>1.8</v>
      </c>
      <c r="E141" t="s">
        <v>31</v>
      </c>
    </row>
    <row r="142" spans="1:5" x14ac:dyDescent="0.3">
      <c r="A142">
        <v>6.9</v>
      </c>
      <c r="B142">
        <v>3.1</v>
      </c>
      <c r="C142">
        <v>5.4</v>
      </c>
      <c r="D142">
        <v>2.1</v>
      </c>
      <c r="E142" t="s">
        <v>31</v>
      </c>
    </row>
    <row r="143" spans="1:5" x14ac:dyDescent="0.3">
      <c r="A143">
        <v>6.7</v>
      </c>
      <c r="B143">
        <v>3.1</v>
      </c>
      <c r="C143">
        <v>5.6</v>
      </c>
      <c r="D143">
        <v>2.4</v>
      </c>
      <c r="E143" t="s">
        <v>31</v>
      </c>
    </row>
    <row r="144" spans="1:5" x14ac:dyDescent="0.3">
      <c r="A144">
        <v>6.9</v>
      </c>
      <c r="B144">
        <v>3.1</v>
      </c>
      <c r="C144">
        <v>5.0999999999999996</v>
      </c>
      <c r="D144">
        <v>2.2999999999999998</v>
      </c>
      <c r="E144" t="s">
        <v>31</v>
      </c>
    </row>
    <row r="145" spans="1:5" x14ac:dyDescent="0.3">
      <c r="A145">
        <v>5.8</v>
      </c>
      <c r="B145">
        <v>2.7</v>
      </c>
      <c r="C145">
        <v>5.0999999999999996</v>
      </c>
      <c r="D145">
        <v>1.9</v>
      </c>
      <c r="E145" t="s">
        <v>31</v>
      </c>
    </row>
    <row r="146" spans="1:5" x14ac:dyDescent="0.3">
      <c r="A146">
        <v>6.8</v>
      </c>
      <c r="B146">
        <v>3.2</v>
      </c>
      <c r="C146">
        <v>5.9</v>
      </c>
      <c r="D146">
        <v>2.2999999999999998</v>
      </c>
      <c r="E146" t="s">
        <v>31</v>
      </c>
    </row>
    <row r="147" spans="1:5" x14ac:dyDescent="0.3">
      <c r="A147">
        <v>6.7</v>
      </c>
      <c r="B147">
        <v>3.3</v>
      </c>
      <c r="C147">
        <v>5.7</v>
      </c>
      <c r="D147">
        <v>2.5</v>
      </c>
      <c r="E147" t="s">
        <v>31</v>
      </c>
    </row>
    <row r="148" spans="1:5" x14ac:dyDescent="0.3">
      <c r="A148">
        <v>6.7</v>
      </c>
      <c r="B148">
        <v>3</v>
      </c>
      <c r="C148">
        <v>5.2</v>
      </c>
      <c r="D148">
        <v>2.2999999999999998</v>
      </c>
      <c r="E148" t="s">
        <v>31</v>
      </c>
    </row>
    <row r="149" spans="1:5" x14ac:dyDescent="0.3">
      <c r="A149">
        <v>6.3</v>
      </c>
      <c r="B149">
        <v>2.5</v>
      </c>
      <c r="C149">
        <v>5</v>
      </c>
      <c r="D149">
        <v>1.9</v>
      </c>
      <c r="E149" t="s">
        <v>31</v>
      </c>
    </row>
    <row r="150" spans="1:5" x14ac:dyDescent="0.3">
      <c r="A150">
        <v>6.5</v>
      </c>
      <c r="B150">
        <v>3</v>
      </c>
      <c r="C150">
        <v>5.2</v>
      </c>
      <c r="D150">
        <v>2</v>
      </c>
      <c r="E150" t="s">
        <v>31</v>
      </c>
    </row>
    <row r="151" spans="1:5" x14ac:dyDescent="0.3">
      <c r="A151">
        <v>6.2</v>
      </c>
      <c r="B151">
        <v>3.4</v>
      </c>
      <c r="C151">
        <v>5.4</v>
      </c>
      <c r="D151">
        <v>2.2999999999999998</v>
      </c>
      <c r="E151" t="s">
        <v>31</v>
      </c>
    </row>
    <row r="152" spans="1:5" x14ac:dyDescent="0.3">
      <c r="A152">
        <v>5.9</v>
      </c>
      <c r="B152">
        <v>3</v>
      </c>
      <c r="C152">
        <v>5.0999999999999996</v>
      </c>
      <c r="D152">
        <v>1.8</v>
      </c>
      <c r="E152" t="s">
        <v>31</v>
      </c>
    </row>
    <row r="153" spans="1:5" x14ac:dyDescent="0.3">
      <c r="A153" s="5" t="s">
        <v>32</v>
      </c>
      <c r="B153" s="4"/>
      <c r="C153" s="4"/>
      <c r="D153" s="4"/>
      <c r="E153" s="4"/>
    </row>
  </sheetData>
  <mergeCells count="2">
    <mergeCell ref="A153:E153"/>
    <mergeCell ref="G14:J21"/>
  </mergeCell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67D7B-EDAE-403A-AD2E-449DE4BA8200}">
  <dimension ref="A1:L153"/>
  <sheetViews>
    <sheetView zoomScale="115" zoomScaleNormal="115" workbookViewId="0">
      <selection activeCell="F29" sqref="F29"/>
    </sheetView>
  </sheetViews>
  <sheetFormatPr defaultRowHeight="14.4" x14ac:dyDescent="0.3"/>
  <cols>
    <col min="1" max="1" width="17.21875" bestFit="1" customWidth="1"/>
    <col min="2" max="2" width="13.77734375" bestFit="1" customWidth="1"/>
    <col min="3" max="3" width="14.109375" bestFit="1" customWidth="1"/>
    <col min="4" max="4" width="13.5546875" bestFit="1" customWidth="1"/>
    <col min="5" max="5" width="9.5546875" bestFit="1" customWidth="1"/>
    <col min="7" max="15" width="13.88671875" customWidth="1"/>
  </cols>
  <sheetData>
    <row r="1" spans="1:12" ht="24" thickBot="1" x14ac:dyDescent="0.5">
      <c r="A1" s="3" t="s">
        <v>23</v>
      </c>
    </row>
    <row r="2" spans="1:12" x14ac:dyDescent="0.3">
      <c r="A2" t="s">
        <v>24</v>
      </c>
      <c r="B2" t="s">
        <v>25</v>
      </c>
      <c r="C2" t="s">
        <v>26</v>
      </c>
      <c r="D2" t="s">
        <v>27</v>
      </c>
      <c r="E2" t="s">
        <v>28</v>
      </c>
      <c r="G2" s="17" t="e" cm="1" vm="11">
        <f t="array" ref="G2">_xlfn._xlws.PY(13,1,IrisDataSet5[sepal_length],IrisDataSet5[sepal_width])</f>
        <v>#VALUE!</v>
      </c>
      <c r="H2" s="17"/>
      <c r="I2" s="17"/>
      <c r="J2" s="18" t="s">
        <v>36</v>
      </c>
      <c r="K2" s="19"/>
      <c r="L2" s="20"/>
    </row>
    <row r="3" spans="1:12" x14ac:dyDescent="0.3">
      <c r="A3">
        <v>5.0999999999999996</v>
      </c>
      <c r="B3">
        <v>3.5</v>
      </c>
      <c r="C3">
        <v>1.4</v>
      </c>
      <c r="D3">
        <v>0.2</v>
      </c>
      <c r="E3" t="s">
        <v>29</v>
      </c>
      <c r="G3" s="17"/>
      <c r="H3" s="17"/>
      <c r="I3" s="17"/>
      <c r="J3" s="21"/>
      <c r="K3" s="22"/>
      <c r="L3" s="23"/>
    </row>
    <row r="4" spans="1:12" x14ac:dyDescent="0.3">
      <c r="A4">
        <v>4.9000000000000004</v>
      </c>
      <c r="B4">
        <v>3</v>
      </c>
      <c r="C4">
        <v>1.4</v>
      </c>
      <c r="D4">
        <v>0.2</v>
      </c>
      <c r="E4" t="s">
        <v>29</v>
      </c>
      <c r="G4" s="17"/>
      <c r="H4" s="17"/>
      <c r="I4" s="17"/>
      <c r="J4" s="21"/>
      <c r="K4" s="22"/>
      <c r="L4" s="23"/>
    </row>
    <row r="5" spans="1:12" x14ac:dyDescent="0.3">
      <c r="A5">
        <v>4.7</v>
      </c>
      <c r="B5">
        <v>3.2</v>
      </c>
      <c r="C5">
        <v>1.3</v>
      </c>
      <c r="D5">
        <v>0.2</v>
      </c>
      <c r="E5" t="s">
        <v>29</v>
      </c>
      <c r="G5" s="17"/>
      <c r="H5" s="17"/>
      <c r="I5" s="17"/>
      <c r="J5" s="21"/>
      <c r="K5" s="22"/>
      <c r="L5" s="23"/>
    </row>
    <row r="6" spans="1:12" x14ac:dyDescent="0.3">
      <c r="A6">
        <v>4.5999999999999996</v>
      </c>
      <c r="B6">
        <v>3.1</v>
      </c>
      <c r="C6">
        <v>1.5</v>
      </c>
      <c r="D6">
        <v>0.2</v>
      </c>
      <c r="E6" t="s">
        <v>29</v>
      </c>
      <c r="G6" s="17"/>
      <c r="H6" s="17"/>
      <c r="I6" s="17"/>
      <c r="J6" s="21"/>
      <c r="K6" s="22"/>
      <c r="L6" s="23"/>
    </row>
    <row r="7" spans="1:12" x14ac:dyDescent="0.3">
      <c r="A7">
        <v>5</v>
      </c>
      <c r="B7">
        <v>3.6</v>
      </c>
      <c r="C7">
        <v>1.4</v>
      </c>
      <c r="D7">
        <v>0.2</v>
      </c>
      <c r="E7" t="s">
        <v>29</v>
      </c>
      <c r="G7" s="17"/>
      <c r="H7" s="17"/>
      <c r="I7" s="17"/>
      <c r="J7" s="21"/>
      <c r="K7" s="22"/>
      <c r="L7" s="23"/>
    </row>
    <row r="8" spans="1:12" x14ac:dyDescent="0.3">
      <c r="A8">
        <v>5.4</v>
      </c>
      <c r="B8">
        <v>3.9</v>
      </c>
      <c r="C8">
        <v>1.7</v>
      </c>
      <c r="D8">
        <v>0.4</v>
      </c>
      <c r="E8" t="s">
        <v>29</v>
      </c>
      <c r="G8" s="17"/>
      <c r="H8" s="17"/>
      <c r="I8" s="17"/>
      <c r="J8" s="21"/>
      <c r="K8" s="22"/>
      <c r="L8" s="23"/>
    </row>
    <row r="9" spans="1:12" x14ac:dyDescent="0.3">
      <c r="A9">
        <v>4.5999999999999996</v>
      </c>
      <c r="B9">
        <v>3.4</v>
      </c>
      <c r="C9">
        <v>1.4</v>
      </c>
      <c r="D9">
        <v>0.3</v>
      </c>
      <c r="E9" t="s">
        <v>29</v>
      </c>
      <c r="G9" s="17"/>
      <c r="H9" s="17"/>
      <c r="I9" s="17"/>
      <c r="J9" s="21"/>
      <c r="K9" s="22"/>
      <c r="L9" s="23"/>
    </row>
    <row r="10" spans="1:12" x14ac:dyDescent="0.3">
      <c r="A10">
        <v>5</v>
      </c>
      <c r="B10">
        <v>3.4</v>
      </c>
      <c r="C10">
        <v>1.5</v>
      </c>
      <c r="D10">
        <v>0.2</v>
      </c>
      <c r="E10" t="s">
        <v>29</v>
      </c>
      <c r="G10" s="17"/>
      <c r="H10" s="17"/>
      <c r="I10" s="17"/>
      <c r="J10" s="21"/>
      <c r="K10" s="22"/>
      <c r="L10" s="23"/>
    </row>
    <row r="11" spans="1:12" x14ac:dyDescent="0.3">
      <c r="A11">
        <v>4.4000000000000004</v>
      </c>
      <c r="B11">
        <v>2.9</v>
      </c>
      <c r="C11">
        <v>1.4</v>
      </c>
      <c r="D11">
        <v>0.2</v>
      </c>
      <c r="E11" t="s">
        <v>29</v>
      </c>
      <c r="G11" s="17"/>
      <c r="H11" s="17"/>
      <c r="I11" s="17"/>
      <c r="J11" s="21"/>
      <c r="K11" s="22"/>
      <c r="L11" s="23"/>
    </row>
    <row r="12" spans="1:12" x14ac:dyDescent="0.3">
      <c r="A12">
        <v>4.9000000000000004</v>
      </c>
      <c r="B12">
        <v>3.1</v>
      </c>
      <c r="C12">
        <v>1.5</v>
      </c>
      <c r="D12">
        <v>0.1</v>
      </c>
      <c r="E12" t="s">
        <v>29</v>
      </c>
      <c r="G12" s="17"/>
      <c r="H12" s="17"/>
      <c r="I12" s="17"/>
      <c r="J12" s="21"/>
      <c r="K12" s="22"/>
      <c r="L12" s="23"/>
    </row>
    <row r="13" spans="1:12" x14ac:dyDescent="0.3">
      <c r="A13">
        <v>5.4</v>
      </c>
      <c r="B13">
        <v>3.7</v>
      </c>
      <c r="C13">
        <v>1.5</v>
      </c>
      <c r="D13">
        <v>0.2</v>
      </c>
      <c r="E13" t="s">
        <v>29</v>
      </c>
      <c r="G13" s="17"/>
      <c r="H13" s="17"/>
      <c r="I13" s="17"/>
      <c r="J13" s="21"/>
      <c r="K13" s="22"/>
      <c r="L13" s="23"/>
    </row>
    <row r="14" spans="1:12" x14ac:dyDescent="0.3">
      <c r="A14">
        <v>4.8</v>
      </c>
      <c r="B14">
        <v>3.4</v>
      </c>
      <c r="C14">
        <v>1.6</v>
      </c>
      <c r="D14">
        <v>0.2</v>
      </c>
      <c r="E14" t="s">
        <v>29</v>
      </c>
      <c r="G14" s="17"/>
      <c r="H14" s="17"/>
      <c r="I14" s="17"/>
      <c r="J14" s="21"/>
      <c r="K14" s="22"/>
      <c r="L14" s="23"/>
    </row>
    <row r="15" spans="1:12" x14ac:dyDescent="0.3">
      <c r="A15">
        <v>4.8</v>
      </c>
      <c r="B15">
        <v>3</v>
      </c>
      <c r="C15">
        <v>1.4</v>
      </c>
      <c r="D15">
        <v>0.1</v>
      </c>
      <c r="E15" t="s">
        <v>29</v>
      </c>
      <c r="G15" s="17"/>
      <c r="H15" s="17"/>
      <c r="I15" s="17"/>
      <c r="J15" s="21"/>
      <c r="K15" s="22"/>
      <c r="L15" s="23"/>
    </row>
    <row r="16" spans="1:12" x14ac:dyDescent="0.3">
      <c r="A16">
        <v>4.3</v>
      </c>
      <c r="B16">
        <v>3</v>
      </c>
      <c r="C16">
        <v>1.1000000000000001</v>
      </c>
      <c r="D16">
        <v>0.1</v>
      </c>
      <c r="E16" t="s">
        <v>29</v>
      </c>
      <c r="G16" s="17"/>
      <c r="H16" s="17"/>
      <c r="I16" s="17"/>
      <c r="J16" s="21"/>
      <c r="K16" s="22"/>
      <c r="L16" s="23"/>
    </row>
    <row r="17" spans="1:12" x14ac:dyDescent="0.3">
      <c r="A17">
        <v>5.8</v>
      </c>
      <c r="B17">
        <v>4</v>
      </c>
      <c r="C17">
        <v>1.2</v>
      </c>
      <c r="D17">
        <v>0.2</v>
      </c>
      <c r="E17" t="s">
        <v>29</v>
      </c>
      <c r="G17" s="17"/>
      <c r="H17" s="17"/>
      <c r="I17" s="17"/>
      <c r="J17" s="21"/>
      <c r="K17" s="22"/>
      <c r="L17" s="23"/>
    </row>
    <row r="18" spans="1:12" x14ac:dyDescent="0.3">
      <c r="A18">
        <v>5.7</v>
      </c>
      <c r="B18">
        <v>4.4000000000000004</v>
      </c>
      <c r="C18">
        <v>1.5</v>
      </c>
      <c r="D18">
        <v>0.4</v>
      </c>
      <c r="E18" t="s">
        <v>29</v>
      </c>
      <c r="G18" s="17"/>
      <c r="H18" s="17"/>
      <c r="I18" s="17"/>
      <c r="J18" s="21"/>
      <c r="K18" s="22"/>
      <c r="L18" s="23"/>
    </row>
    <row r="19" spans="1:12" x14ac:dyDescent="0.3">
      <c r="A19">
        <v>5.4</v>
      </c>
      <c r="B19">
        <v>3.9</v>
      </c>
      <c r="C19">
        <v>1.3</v>
      </c>
      <c r="D19">
        <v>0.4</v>
      </c>
      <c r="E19" t="s">
        <v>29</v>
      </c>
      <c r="G19" s="17"/>
      <c r="H19" s="17"/>
      <c r="I19" s="17"/>
      <c r="J19" s="21"/>
      <c r="K19" s="22"/>
      <c r="L19" s="23"/>
    </row>
    <row r="20" spans="1:12" ht="15" thickBot="1" x14ac:dyDescent="0.35">
      <c r="A20">
        <v>5.0999999999999996</v>
      </c>
      <c r="B20">
        <v>3.5</v>
      </c>
      <c r="C20">
        <v>1.4</v>
      </c>
      <c r="D20">
        <v>0.3</v>
      </c>
      <c r="E20" t="s">
        <v>29</v>
      </c>
      <c r="G20" s="17"/>
      <c r="H20" s="17"/>
      <c r="I20" s="17"/>
      <c r="J20" s="24"/>
      <c r="K20" s="25"/>
      <c r="L20" s="26"/>
    </row>
    <row r="21" spans="1:12" x14ac:dyDescent="0.3">
      <c r="A21">
        <v>5.7</v>
      </c>
      <c r="B21">
        <v>3.8</v>
      </c>
      <c r="C21">
        <v>1.7</v>
      </c>
      <c r="D21">
        <v>0.3</v>
      </c>
      <c r="E21" t="s">
        <v>29</v>
      </c>
    </row>
    <row r="22" spans="1:12" x14ac:dyDescent="0.3">
      <c r="A22">
        <v>5.0999999999999996</v>
      </c>
      <c r="B22">
        <v>3.8</v>
      </c>
      <c r="C22">
        <v>1.5</v>
      </c>
      <c r="D22">
        <v>0.3</v>
      </c>
      <c r="E22" t="s">
        <v>29</v>
      </c>
    </row>
    <row r="23" spans="1:12" x14ac:dyDescent="0.3">
      <c r="A23">
        <v>5.4</v>
      </c>
      <c r="B23">
        <v>3.4</v>
      </c>
      <c r="C23">
        <v>1.7</v>
      </c>
      <c r="D23">
        <v>0.2</v>
      </c>
      <c r="E23" t="s">
        <v>29</v>
      </c>
    </row>
    <row r="24" spans="1:12" x14ac:dyDescent="0.3">
      <c r="A24">
        <v>5.0999999999999996</v>
      </c>
      <c r="B24">
        <v>3.7</v>
      </c>
      <c r="C24">
        <v>1.5</v>
      </c>
      <c r="D24">
        <v>0.4</v>
      </c>
      <c r="E24" t="s">
        <v>29</v>
      </c>
    </row>
    <row r="25" spans="1:12" x14ac:dyDescent="0.3">
      <c r="A25">
        <v>4.5999999999999996</v>
      </c>
      <c r="B25">
        <v>3.6</v>
      </c>
      <c r="C25">
        <v>1</v>
      </c>
      <c r="D25">
        <v>0.2</v>
      </c>
      <c r="E25" t="s">
        <v>29</v>
      </c>
    </row>
    <row r="26" spans="1:12" x14ac:dyDescent="0.3">
      <c r="A26">
        <v>5.0999999999999996</v>
      </c>
      <c r="B26">
        <v>3.3</v>
      </c>
      <c r="C26">
        <v>1.7</v>
      </c>
      <c r="D26">
        <v>0.5</v>
      </c>
      <c r="E26" t="s">
        <v>29</v>
      </c>
    </row>
    <row r="27" spans="1:12" x14ac:dyDescent="0.3">
      <c r="A27">
        <v>4.8</v>
      </c>
      <c r="B27">
        <v>3.4</v>
      </c>
      <c r="C27">
        <v>1.9</v>
      </c>
      <c r="D27">
        <v>0.2</v>
      </c>
      <c r="E27" t="s">
        <v>29</v>
      </c>
    </row>
    <row r="28" spans="1:12" x14ac:dyDescent="0.3">
      <c r="A28">
        <v>5</v>
      </c>
      <c r="B28">
        <v>3</v>
      </c>
      <c r="C28">
        <v>1.6</v>
      </c>
      <c r="D28">
        <v>0.2</v>
      </c>
      <c r="E28" t="s">
        <v>29</v>
      </c>
    </row>
    <row r="29" spans="1:12" x14ac:dyDescent="0.3">
      <c r="A29">
        <v>5</v>
      </c>
      <c r="B29">
        <v>3.4</v>
      </c>
      <c r="C29">
        <v>1.6</v>
      </c>
      <c r="D29">
        <v>0.4</v>
      </c>
      <c r="E29" t="s">
        <v>29</v>
      </c>
    </row>
    <row r="30" spans="1:12" x14ac:dyDescent="0.3">
      <c r="A30">
        <v>5.2</v>
      </c>
      <c r="B30">
        <v>3.5</v>
      </c>
      <c r="C30">
        <v>1.5</v>
      </c>
      <c r="D30">
        <v>0.2</v>
      </c>
      <c r="E30" t="s">
        <v>29</v>
      </c>
    </row>
    <row r="31" spans="1:12" x14ac:dyDescent="0.3">
      <c r="A31">
        <v>5.2</v>
      </c>
      <c r="B31">
        <v>3.4</v>
      </c>
      <c r="C31">
        <v>1.4</v>
      </c>
      <c r="D31">
        <v>0.2</v>
      </c>
      <c r="E31" t="s">
        <v>29</v>
      </c>
    </row>
    <row r="32" spans="1:12" x14ac:dyDescent="0.3">
      <c r="A32">
        <v>4.7</v>
      </c>
      <c r="B32">
        <v>3.2</v>
      </c>
      <c r="C32">
        <v>1.6</v>
      </c>
      <c r="D32">
        <v>0.2</v>
      </c>
      <c r="E32" t="s">
        <v>29</v>
      </c>
    </row>
    <row r="33" spans="1:5" x14ac:dyDescent="0.3">
      <c r="A33">
        <v>4.8</v>
      </c>
      <c r="B33">
        <v>3.1</v>
      </c>
      <c r="C33">
        <v>1.6</v>
      </c>
      <c r="D33">
        <v>0.2</v>
      </c>
      <c r="E33" t="s">
        <v>29</v>
      </c>
    </row>
    <row r="34" spans="1:5" x14ac:dyDescent="0.3">
      <c r="A34">
        <v>5.4</v>
      </c>
      <c r="B34">
        <v>3.4</v>
      </c>
      <c r="C34">
        <v>1.5</v>
      </c>
      <c r="D34">
        <v>0.4</v>
      </c>
      <c r="E34" t="s">
        <v>29</v>
      </c>
    </row>
    <row r="35" spans="1:5" x14ac:dyDescent="0.3">
      <c r="A35">
        <v>5.2</v>
      </c>
      <c r="B35">
        <v>4.0999999999999996</v>
      </c>
      <c r="C35">
        <v>1.5</v>
      </c>
      <c r="D35">
        <v>0.1</v>
      </c>
      <c r="E35" t="s">
        <v>29</v>
      </c>
    </row>
    <row r="36" spans="1:5" x14ac:dyDescent="0.3">
      <c r="A36">
        <v>5.5</v>
      </c>
      <c r="B36">
        <v>4.2</v>
      </c>
      <c r="C36">
        <v>1.4</v>
      </c>
      <c r="D36">
        <v>0.2</v>
      </c>
      <c r="E36" t="s">
        <v>29</v>
      </c>
    </row>
    <row r="37" spans="1:5" x14ac:dyDescent="0.3">
      <c r="A37">
        <v>4.9000000000000004</v>
      </c>
      <c r="B37">
        <v>3.1</v>
      </c>
      <c r="C37">
        <v>1.5</v>
      </c>
      <c r="D37">
        <v>0.1</v>
      </c>
      <c r="E37" t="s">
        <v>29</v>
      </c>
    </row>
    <row r="38" spans="1:5" x14ac:dyDescent="0.3">
      <c r="A38">
        <v>5</v>
      </c>
      <c r="B38">
        <v>3.2</v>
      </c>
      <c r="C38">
        <v>1.2</v>
      </c>
      <c r="D38">
        <v>0.2</v>
      </c>
      <c r="E38" t="s">
        <v>29</v>
      </c>
    </row>
    <row r="39" spans="1:5" x14ac:dyDescent="0.3">
      <c r="A39">
        <v>5.5</v>
      </c>
      <c r="B39">
        <v>3.5</v>
      </c>
      <c r="C39">
        <v>1.3</v>
      </c>
      <c r="D39">
        <v>0.2</v>
      </c>
      <c r="E39" t="s">
        <v>29</v>
      </c>
    </row>
    <row r="40" spans="1:5" x14ac:dyDescent="0.3">
      <c r="A40">
        <v>4.9000000000000004</v>
      </c>
      <c r="B40">
        <v>3.1</v>
      </c>
      <c r="C40">
        <v>1.5</v>
      </c>
      <c r="D40">
        <v>0.1</v>
      </c>
      <c r="E40" t="s">
        <v>29</v>
      </c>
    </row>
    <row r="41" spans="1:5" x14ac:dyDescent="0.3">
      <c r="A41">
        <v>4.4000000000000004</v>
      </c>
      <c r="B41">
        <v>3</v>
      </c>
      <c r="C41">
        <v>1.3</v>
      </c>
      <c r="D41">
        <v>0.2</v>
      </c>
      <c r="E41" t="s">
        <v>29</v>
      </c>
    </row>
    <row r="42" spans="1:5" x14ac:dyDescent="0.3">
      <c r="A42">
        <v>5.0999999999999996</v>
      </c>
      <c r="B42">
        <v>3.4</v>
      </c>
      <c r="C42">
        <v>1.5</v>
      </c>
      <c r="D42">
        <v>0.2</v>
      </c>
      <c r="E42" t="s">
        <v>29</v>
      </c>
    </row>
    <row r="43" spans="1:5" x14ac:dyDescent="0.3">
      <c r="A43">
        <v>5</v>
      </c>
      <c r="B43">
        <v>3.5</v>
      </c>
      <c r="C43">
        <v>1.3</v>
      </c>
      <c r="D43">
        <v>0.3</v>
      </c>
      <c r="E43" t="s">
        <v>29</v>
      </c>
    </row>
    <row r="44" spans="1:5" x14ac:dyDescent="0.3">
      <c r="A44">
        <v>4.5</v>
      </c>
      <c r="B44">
        <v>2.2999999999999998</v>
      </c>
      <c r="C44">
        <v>1.3</v>
      </c>
      <c r="D44">
        <v>0.3</v>
      </c>
      <c r="E44" t="s">
        <v>29</v>
      </c>
    </row>
    <row r="45" spans="1:5" x14ac:dyDescent="0.3">
      <c r="A45">
        <v>4.4000000000000004</v>
      </c>
      <c r="B45">
        <v>3.2</v>
      </c>
      <c r="C45">
        <v>1.3</v>
      </c>
      <c r="D45">
        <v>0.2</v>
      </c>
      <c r="E45" t="s">
        <v>29</v>
      </c>
    </row>
    <row r="46" spans="1:5" x14ac:dyDescent="0.3">
      <c r="A46">
        <v>5</v>
      </c>
      <c r="B46">
        <v>3.5</v>
      </c>
      <c r="C46">
        <v>1.6</v>
      </c>
      <c r="D46">
        <v>0.6</v>
      </c>
      <c r="E46" t="s">
        <v>29</v>
      </c>
    </row>
    <row r="47" spans="1:5" x14ac:dyDescent="0.3">
      <c r="A47">
        <v>5.0999999999999996</v>
      </c>
      <c r="B47">
        <v>3.8</v>
      </c>
      <c r="C47">
        <v>1.9</v>
      </c>
      <c r="D47">
        <v>0.4</v>
      </c>
      <c r="E47" t="s">
        <v>29</v>
      </c>
    </row>
    <row r="48" spans="1:5" x14ac:dyDescent="0.3">
      <c r="A48">
        <v>4.8</v>
      </c>
      <c r="B48">
        <v>3</v>
      </c>
      <c r="C48">
        <v>1.4</v>
      </c>
      <c r="D48">
        <v>0.3</v>
      </c>
      <c r="E48" t="s">
        <v>29</v>
      </c>
    </row>
    <row r="49" spans="1:5" x14ac:dyDescent="0.3">
      <c r="A49">
        <v>5.0999999999999996</v>
      </c>
      <c r="B49">
        <v>3.8</v>
      </c>
      <c r="C49">
        <v>1.6</v>
      </c>
      <c r="D49">
        <v>0.2</v>
      </c>
      <c r="E49" t="s">
        <v>29</v>
      </c>
    </row>
    <row r="50" spans="1:5" x14ac:dyDescent="0.3">
      <c r="A50">
        <v>4.5999999999999996</v>
      </c>
      <c r="B50">
        <v>3.2</v>
      </c>
      <c r="C50">
        <v>1.4</v>
      </c>
      <c r="D50">
        <v>0.2</v>
      </c>
      <c r="E50" t="s">
        <v>29</v>
      </c>
    </row>
    <row r="51" spans="1:5" x14ac:dyDescent="0.3">
      <c r="A51">
        <v>5.3</v>
      </c>
      <c r="B51">
        <v>3.7</v>
      </c>
      <c r="C51">
        <v>1.5</v>
      </c>
      <c r="D51">
        <v>0.2</v>
      </c>
      <c r="E51" t="s">
        <v>29</v>
      </c>
    </row>
    <row r="52" spans="1:5" x14ac:dyDescent="0.3">
      <c r="A52">
        <v>5</v>
      </c>
      <c r="B52">
        <v>3.3</v>
      </c>
      <c r="C52">
        <v>1.4</v>
      </c>
      <c r="D52">
        <v>0.2</v>
      </c>
      <c r="E52" t="s">
        <v>29</v>
      </c>
    </row>
    <row r="53" spans="1:5" x14ac:dyDescent="0.3">
      <c r="A53">
        <v>7</v>
      </c>
      <c r="B53">
        <v>3.2</v>
      </c>
      <c r="C53">
        <v>4.7</v>
      </c>
      <c r="D53">
        <v>1.4</v>
      </c>
      <c r="E53" t="s">
        <v>30</v>
      </c>
    </row>
    <row r="54" spans="1:5" x14ac:dyDescent="0.3">
      <c r="A54">
        <v>6.4</v>
      </c>
      <c r="B54">
        <v>3.2</v>
      </c>
      <c r="C54">
        <v>4.5</v>
      </c>
      <c r="D54">
        <v>1.5</v>
      </c>
      <c r="E54" t="s">
        <v>30</v>
      </c>
    </row>
    <row r="55" spans="1:5" x14ac:dyDescent="0.3">
      <c r="A55">
        <v>6.9</v>
      </c>
      <c r="B55">
        <v>3.1</v>
      </c>
      <c r="C55">
        <v>4.9000000000000004</v>
      </c>
      <c r="D55">
        <v>1.5</v>
      </c>
      <c r="E55" t="s">
        <v>30</v>
      </c>
    </row>
    <row r="56" spans="1:5" x14ac:dyDescent="0.3">
      <c r="A56">
        <v>5.5</v>
      </c>
      <c r="B56">
        <v>2.2999999999999998</v>
      </c>
      <c r="C56">
        <v>4</v>
      </c>
      <c r="D56">
        <v>1.3</v>
      </c>
      <c r="E56" t="s">
        <v>30</v>
      </c>
    </row>
    <row r="57" spans="1:5" x14ac:dyDescent="0.3">
      <c r="A57">
        <v>6.5</v>
      </c>
      <c r="B57">
        <v>2.8</v>
      </c>
      <c r="C57">
        <v>4.5999999999999996</v>
      </c>
      <c r="D57">
        <v>1.5</v>
      </c>
      <c r="E57" t="s">
        <v>30</v>
      </c>
    </row>
    <row r="58" spans="1:5" x14ac:dyDescent="0.3">
      <c r="A58">
        <v>5.7</v>
      </c>
      <c r="B58">
        <v>2.8</v>
      </c>
      <c r="C58">
        <v>4.5</v>
      </c>
      <c r="D58">
        <v>1.3</v>
      </c>
      <c r="E58" t="s">
        <v>30</v>
      </c>
    </row>
    <row r="59" spans="1:5" x14ac:dyDescent="0.3">
      <c r="A59">
        <v>6.3</v>
      </c>
      <c r="B59">
        <v>3.3</v>
      </c>
      <c r="C59">
        <v>4.7</v>
      </c>
      <c r="D59">
        <v>1.6</v>
      </c>
      <c r="E59" t="s">
        <v>30</v>
      </c>
    </row>
    <row r="60" spans="1:5" x14ac:dyDescent="0.3">
      <c r="A60">
        <v>4.9000000000000004</v>
      </c>
      <c r="B60">
        <v>2.4</v>
      </c>
      <c r="C60">
        <v>3.3</v>
      </c>
      <c r="D60">
        <v>1</v>
      </c>
      <c r="E60" t="s">
        <v>30</v>
      </c>
    </row>
    <row r="61" spans="1:5" x14ac:dyDescent="0.3">
      <c r="A61">
        <v>6.6</v>
      </c>
      <c r="B61">
        <v>2.9</v>
      </c>
      <c r="C61">
        <v>4.5999999999999996</v>
      </c>
      <c r="D61">
        <v>1.3</v>
      </c>
      <c r="E61" t="s">
        <v>30</v>
      </c>
    </row>
    <row r="62" spans="1:5" x14ac:dyDescent="0.3">
      <c r="A62">
        <v>5.2</v>
      </c>
      <c r="B62">
        <v>2.7</v>
      </c>
      <c r="C62">
        <v>3.9</v>
      </c>
      <c r="D62">
        <v>1.4</v>
      </c>
      <c r="E62" t="s">
        <v>30</v>
      </c>
    </row>
    <row r="63" spans="1:5" x14ac:dyDescent="0.3">
      <c r="A63">
        <v>5</v>
      </c>
      <c r="B63">
        <v>2</v>
      </c>
      <c r="C63">
        <v>3.5</v>
      </c>
      <c r="D63">
        <v>1</v>
      </c>
      <c r="E63" t="s">
        <v>30</v>
      </c>
    </row>
    <row r="64" spans="1:5" x14ac:dyDescent="0.3">
      <c r="A64">
        <v>5.9</v>
      </c>
      <c r="B64">
        <v>3</v>
      </c>
      <c r="C64">
        <v>4.2</v>
      </c>
      <c r="D64">
        <v>1.5</v>
      </c>
      <c r="E64" t="s">
        <v>30</v>
      </c>
    </row>
    <row r="65" spans="1:5" x14ac:dyDescent="0.3">
      <c r="A65">
        <v>6</v>
      </c>
      <c r="B65">
        <v>2.2000000000000002</v>
      </c>
      <c r="C65">
        <v>4</v>
      </c>
      <c r="D65">
        <v>1</v>
      </c>
      <c r="E65" t="s">
        <v>30</v>
      </c>
    </row>
    <row r="66" spans="1:5" x14ac:dyDescent="0.3">
      <c r="A66">
        <v>6.1</v>
      </c>
      <c r="B66">
        <v>2.9</v>
      </c>
      <c r="C66">
        <v>4.7</v>
      </c>
      <c r="D66">
        <v>1.4</v>
      </c>
      <c r="E66" t="s">
        <v>30</v>
      </c>
    </row>
    <row r="67" spans="1:5" x14ac:dyDescent="0.3">
      <c r="A67">
        <v>5.6</v>
      </c>
      <c r="B67">
        <v>2.9</v>
      </c>
      <c r="C67">
        <v>3.6</v>
      </c>
      <c r="D67">
        <v>1.3</v>
      </c>
      <c r="E67" t="s">
        <v>30</v>
      </c>
    </row>
    <row r="68" spans="1:5" x14ac:dyDescent="0.3">
      <c r="A68">
        <v>6.7</v>
      </c>
      <c r="B68">
        <v>3.1</v>
      </c>
      <c r="C68">
        <v>4.4000000000000004</v>
      </c>
      <c r="D68">
        <v>1.4</v>
      </c>
      <c r="E68" t="s">
        <v>30</v>
      </c>
    </row>
    <row r="69" spans="1:5" x14ac:dyDescent="0.3">
      <c r="A69">
        <v>5.6</v>
      </c>
      <c r="B69">
        <v>3</v>
      </c>
      <c r="C69">
        <v>4.5</v>
      </c>
      <c r="D69">
        <v>1.5</v>
      </c>
      <c r="E69" t="s">
        <v>30</v>
      </c>
    </row>
    <row r="70" spans="1:5" x14ac:dyDescent="0.3">
      <c r="A70">
        <v>5.8</v>
      </c>
      <c r="B70">
        <v>2.7</v>
      </c>
      <c r="C70">
        <v>4.0999999999999996</v>
      </c>
      <c r="D70">
        <v>1</v>
      </c>
      <c r="E70" t="s">
        <v>30</v>
      </c>
    </row>
    <row r="71" spans="1:5" x14ac:dyDescent="0.3">
      <c r="A71">
        <v>6.2</v>
      </c>
      <c r="B71">
        <v>2.2000000000000002</v>
      </c>
      <c r="C71">
        <v>4.5</v>
      </c>
      <c r="D71">
        <v>1.5</v>
      </c>
      <c r="E71" t="s">
        <v>30</v>
      </c>
    </row>
    <row r="72" spans="1:5" x14ac:dyDescent="0.3">
      <c r="A72">
        <v>5.6</v>
      </c>
      <c r="B72">
        <v>2.5</v>
      </c>
      <c r="C72">
        <v>3.9</v>
      </c>
      <c r="D72">
        <v>1.1000000000000001</v>
      </c>
      <c r="E72" t="s">
        <v>30</v>
      </c>
    </row>
    <row r="73" spans="1:5" x14ac:dyDescent="0.3">
      <c r="A73">
        <v>5.9</v>
      </c>
      <c r="B73">
        <v>3.2</v>
      </c>
      <c r="C73">
        <v>4.8</v>
      </c>
      <c r="D73">
        <v>1.8</v>
      </c>
      <c r="E73" t="s">
        <v>30</v>
      </c>
    </row>
    <row r="74" spans="1:5" x14ac:dyDescent="0.3">
      <c r="A74">
        <v>6.1</v>
      </c>
      <c r="B74">
        <v>2.8</v>
      </c>
      <c r="C74">
        <v>4</v>
      </c>
      <c r="D74">
        <v>1.3</v>
      </c>
      <c r="E74" t="s">
        <v>30</v>
      </c>
    </row>
    <row r="75" spans="1:5" x14ac:dyDescent="0.3">
      <c r="A75">
        <v>6.3</v>
      </c>
      <c r="B75">
        <v>2.5</v>
      </c>
      <c r="C75">
        <v>4.9000000000000004</v>
      </c>
      <c r="D75">
        <v>1.5</v>
      </c>
      <c r="E75" t="s">
        <v>30</v>
      </c>
    </row>
    <row r="76" spans="1:5" x14ac:dyDescent="0.3">
      <c r="A76">
        <v>6.1</v>
      </c>
      <c r="B76">
        <v>2.8</v>
      </c>
      <c r="C76">
        <v>4.7</v>
      </c>
      <c r="D76">
        <v>1.2</v>
      </c>
      <c r="E76" t="s">
        <v>30</v>
      </c>
    </row>
    <row r="77" spans="1:5" x14ac:dyDescent="0.3">
      <c r="A77">
        <v>6.4</v>
      </c>
      <c r="B77">
        <v>2.9</v>
      </c>
      <c r="C77">
        <v>4.3</v>
      </c>
      <c r="D77">
        <v>1.3</v>
      </c>
      <c r="E77" t="s">
        <v>30</v>
      </c>
    </row>
    <row r="78" spans="1:5" x14ac:dyDescent="0.3">
      <c r="A78">
        <v>6.6</v>
      </c>
      <c r="B78">
        <v>3</v>
      </c>
      <c r="C78">
        <v>4.4000000000000004</v>
      </c>
      <c r="D78">
        <v>1.4</v>
      </c>
      <c r="E78" t="s">
        <v>30</v>
      </c>
    </row>
    <row r="79" spans="1:5" x14ac:dyDescent="0.3">
      <c r="A79">
        <v>6.8</v>
      </c>
      <c r="B79">
        <v>2.8</v>
      </c>
      <c r="C79">
        <v>4.8</v>
      </c>
      <c r="D79">
        <v>1.4</v>
      </c>
      <c r="E79" t="s">
        <v>30</v>
      </c>
    </row>
    <row r="80" spans="1:5" x14ac:dyDescent="0.3">
      <c r="A80">
        <v>6.7</v>
      </c>
      <c r="B80">
        <v>3</v>
      </c>
      <c r="C80">
        <v>5</v>
      </c>
      <c r="D80">
        <v>1.7</v>
      </c>
      <c r="E80" t="s">
        <v>30</v>
      </c>
    </row>
    <row r="81" spans="1:5" x14ac:dyDescent="0.3">
      <c r="A81">
        <v>6</v>
      </c>
      <c r="B81">
        <v>2.9</v>
      </c>
      <c r="C81">
        <v>4.5</v>
      </c>
      <c r="D81">
        <v>1.5</v>
      </c>
      <c r="E81" t="s">
        <v>30</v>
      </c>
    </row>
    <row r="82" spans="1:5" x14ac:dyDescent="0.3">
      <c r="A82">
        <v>5.7</v>
      </c>
      <c r="B82">
        <v>2.6</v>
      </c>
      <c r="C82">
        <v>3.5</v>
      </c>
      <c r="D82">
        <v>1</v>
      </c>
      <c r="E82" t="s">
        <v>30</v>
      </c>
    </row>
    <row r="83" spans="1:5" x14ac:dyDescent="0.3">
      <c r="A83">
        <v>5.5</v>
      </c>
      <c r="B83">
        <v>2.4</v>
      </c>
      <c r="C83">
        <v>3.8</v>
      </c>
      <c r="D83">
        <v>1.1000000000000001</v>
      </c>
      <c r="E83" t="s">
        <v>30</v>
      </c>
    </row>
    <row r="84" spans="1:5" x14ac:dyDescent="0.3">
      <c r="A84">
        <v>5.5</v>
      </c>
      <c r="B84">
        <v>2.4</v>
      </c>
      <c r="C84">
        <v>3.7</v>
      </c>
      <c r="D84">
        <v>1</v>
      </c>
      <c r="E84" t="s">
        <v>30</v>
      </c>
    </row>
    <row r="85" spans="1:5" x14ac:dyDescent="0.3">
      <c r="A85">
        <v>5.8</v>
      </c>
      <c r="B85">
        <v>2.7</v>
      </c>
      <c r="C85">
        <v>3.9</v>
      </c>
      <c r="D85">
        <v>1.2</v>
      </c>
      <c r="E85" t="s">
        <v>30</v>
      </c>
    </row>
    <row r="86" spans="1:5" x14ac:dyDescent="0.3">
      <c r="A86">
        <v>6</v>
      </c>
      <c r="B86">
        <v>2.7</v>
      </c>
      <c r="C86">
        <v>5.0999999999999996</v>
      </c>
      <c r="D86">
        <v>1.6</v>
      </c>
      <c r="E86" t="s">
        <v>30</v>
      </c>
    </row>
    <row r="87" spans="1:5" x14ac:dyDescent="0.3">
      <c r="A87">
        <v>5.4</v>
      </c>
      <c r="B87">
        <v>3</v>
      </c>
      <c r="C87">
        <v>4.5</v>
      </c>
      <c r="D87">
        <v>1.5</v>
      </c>
      <c r="E87" t="s">
        <v>30</v>
      </c>
    </row>
    <row r="88" spans="1:5" x14ac:dyDescent="0.3">
      <c r="A88">
        <v>6</v>
      </c>
      <c r="B88">
        <v>3.4</v>
      </c>
      <c r="C88">
        <v>4.5</v>
      </c>
      <c r="D88">
        <v>1.6</v>
      </c>
      <c r="E88" t="s">
        <v>30</v>
      </c>
    </row>
    <row r="89" spans="1:5" x14ac:dyDescent="0.3">
      <c r="A89">
        <v>6.7</v>
      </c>
      <c r="B89">
        <v>3.1</v>
      </c>
      <c r="C89">
        <v>4.7</v>
      </c>
      <c r="D89">
        <v>1.5</v>
      </c>
      <c r="E89" t="s">
        <v>30</v>
      </c>
    </row>
    <row r="90" spans="1:5" x14ac:dyDescent="0.3">
      <c r="A90">
        <v>6.3</v>
      </c>
      <c r="B90">
        <v>2.2999999999999998</v>
      </c>
      <c r="C90">
        <v>4.4000000000000004</v>
      </c>
      <c r="D90">
        <v>1.3</v>
      </c>
      <c r="E90" t="s">
        <v>30</v>
      </c>
    </row>
    <row r="91" spans="1:5" x14ac:dyDescent="0.3">
      <c r="A91">
        <v>5.6</v>
      </c>
      <c r="B91">
        <v>3</v>
      </c>
      <c r="C91">
        <v>4.0999999999999996</v>
      </c>
      <c r="D91">
        <v>1.3</v>
      </c>
      <c r="E91" t="s">
        <v>30</v>
      </c>
    </row>
    <row r="92" spans="1:5" x14ac:dyDescent="0.3">
      <c r="A92">
        <v>5.5</v>
      </c>
      <c r="B92">
        <v>2.5</v>
      </c>
      <c r="C92">
        <v>4</v>
      </c>
      <c r="D92">
        <v>1.3</v>
      </c>
      <c r="E92" t="s">
        <v>30</v>
      </c>
    </row>
    <row r="93" spans="1:5" x14ac:dyDescent="0.3">
      <c r="A93">
        <v>5.5</v>
      </c>
      <c r="B93">
        <v>2.6</v>
      </c>
      <c r="C93">
        <v>4.4000000000000004</v>
      </c>
      <c r="D93">
        <v>1.2</v>
      </c>
      <c r="E93" t="s">
        <v>30</v>
      </c>
    </row>
    <row r="94" spans="1:5" x14ac:dyDescent="0.3">
      <c r="A94">
        <v>6.1</v>
      </c>
      <c r="B94">
        <v>3</v>
      </c>
      <c r="C94">
        <v>4.5999999999999996</v>
      </c>
      <c r="D94">
        <v>1.4</v>
      </c>
      <c r="E94" t="s">
        <v>30</v>
      </c>
    </row>
    <row r="95" spans="1:5" x14ac:dyDescent="0.3">
      <c r="A95">
        <v>5.8</v>
      </c>
      <c r="B95">
        <v>2.6</v>
      </c>
      <c r="C95">
        <v>4</v>
      </c>
      <c r="D95">
        <v>1.2</v>
      </c>
      <c r="E95" t="s">
        <v>30</v>
      </c>
    </row>
    <row r="96" spans="1:5" x14ac:dyDescent="0.3">
      <c r="A96">
        <v>5</v>
      </c>
      <c r="B96">
        <v>2.2999999999999998</v>
      </c>
      <c r="C96">
        <v>3.3</v>
      </c>
      <c r="D96">
        <v>1</v>
      </c>
      <c r="E96" t="s">
        <v>30</v>
      </c>
    </row>
    <row r="97" spans="1:5" x14ac:dyDescent="0.3">
      <c r="A97">
        <v>5.6</v>
      </c>
      <c r="B97">
        <v>2.7</v>
      </c>
      <c r="C97">
        <v>4.2</v>
      </c>
      <c r="D97">
        <v>1.3</v>
      </c>
      <c r="E97" t="s">
        <v>30</v>
      </c>
    </row>
    <row r="98" spans="1:5" x14ac:dyDescent="0.3">
      <c r="A98">
        <v>5.7</v>
      </c>
      <c r="B98">
        <v>3</v>
      </c>
      <c r="C98">
        <v>4.2</v>
      </c>
      <c r="D98">
        <v>1.2</v>
      </c>
      <c r="E98" t="s">
        <v>30</v>
      </c>
    </row>
    <row r="99" spans="1:5" x14ac:dyDescent="0.3">
      <c r="A99">
        <v>5.7</v>
      </c>
      <c r="B99">
        <v>2.9</v>
      </c>
      <c r="C99">
        <v>4.2</v>
      </c>
      <c r="D99">
        <v>1.3</v>
      </c>
      <c r="E99" t="s">
        <v>30</v>
      </c>
    </row>
    <row r="100" spans="1:5" x14ac:dyDescent="0.3">
      <c r="A100">
        <v>6.2</v>
      </c>
      <c r="B100">
        <v>2.9</v>
      </c>
      <c r="C100">
        <v>4.3</v>
      </c>
      <c r="D100">
        <v>1.3</v>
      </c>
      <c r="E100" t="s">
        <v>30</v>
      </c>
    </row>
    <row r="101" spans="1:5" x14ac:dyDescent="0.3">
      <c r="A101">
        <v>5.0999999999999996</v>
      </c>
      <c r="B101">
        <v>2.5</v>
      </c>
      <c r="C101">
        <v>3</v>
      </c>
      <c r="D101">
        <v>1.1000000000000001</v>
      </c>
      <c r="E101" t="s">
        <v>30</v>
      </c>
    </row>
    <row r="102" spans="1:5" x14ac:dyDescent="0.3">
      <c r="A102">
        <v>5.7</v>
      </c>
      <c r="B102">
        <v>2.8</v>
      </c>
      <c r="C102">
        <v>4.0999999999999996</v>
      </c>
      <c r="D102">
        <v>1.3</v>
      </c>
      <c r="E102" t="s">
        <v>30</v>
      </c>
    </row>
    <row r="103" spans="1:5" x14ac:dyDescent="0.3">
      <c r="A103">
        <v>6.3</v>
      </c>
      <c r="B103">
        <v>3.3</v>
      </c>
      <c r="C103">
        <v>6</v>
      </c>
      <c r="D103">
        <v>2.5</v>
      </c>
      <c r="E103" t="s">
        <v>31</v>
      </c>
    </row>
    <row r="104" spans="1:5" x14ac:dyDescent="0.3">
      <c r="A104">
        <v>5.8</v>
      </c>
      <c r="B104">
        <v>2.7</v>
      </c>
      <c r="C104">
        <v>5.0999999999999996</v>
      </c>
      <c r="D104">
        <v>1.9</v>
      </c>
      <c r="E104" t="s">
        <v>31</v>
      </c>
    </row>
    <row r="105" spans="1:5" x14ac:dyDescent="0.3">
      <c r="A105">
        <v>7.1</v>
      </c>
      <c r="B105">
        <v>3</v>
      </c>
      <c r="C105">
        <v>5.9</v>
      </c>
      <c r="D105">
        <v>2.1</v>
      </c>
      <c r="E105" t="s">
        <v>31</v>
      </c>
    </row>
    <row r="106" spans="1:5" x14ac:dyDescent="0.3">
      <c r="A106">
        <v>6.3</v>
      </c>
      <c r="B106">
        <v>2.9</v>
      </c>
      <c r="C106">
        <v>5.6</v>
      </c>
      <c r="D106">
        <v>1.8</v>
      </c>
      <c r="E106" t="s">
        <v>31</v>
      </c>
    </row>
    <row r="107" spans="1:5" x14ac:dyDescent="0.3">
      <c r="A107">
        <v>6.5</v>
      </c>
      <c r="B107">
        <v>3</v>
      </c>
      <c r="C107">
        <v>5.8</v>
      </c>
      <c r="D107">
        <v>2.2000000000000002</v>
      </c>
      <c r="E107" t="s">
        <v>31</v>
      </c>
    </row>
    <row r="108" spans="1:5" x14ac:dyDescent="0.3">
      <c r="A108">
        <v>7.6</v>
      </c>
      <c r="B108">
        <v>3</v>
      </c>
      <c r="C108">
        <v>6.6</v>
      </c>
      <c r="D108">
        <v>2.1</v>
      </c>
      <c r="E108" t="s">
        <v>31</v>
      </c>
    </row>
    <row r="109" spans="1:5" x14ac:dyDescent="0.3">
      <c r="A109">
        <v>4.9000000000000004</v>
      </c>
      <c r="B109">
        <v>2.5</v>
      </c>
      <c r="C109">
        <v>4.5</v>
      </c>
      <c r="D109">
        <v>1.7</v>
      </c>
      <c r="E109" t="s">
        <v>31</v>
      </c>
    </row>
    <row r="110" spans="1:5" x14ac:dyDescent="0.3">
      <c r="A110">
        <v>7.3</v>
      </c>
      <c r="B110">
        <v>2.9</v>
      </c>
      <c r="C110">
        <v>6.3</v>
      </c>
      <c r="D110">
        <v>1.8</v>
      </c>
      <c r="E110" t="s">
        <v>31</v>
      </c>
    </row>
    <row r="111" spans="1:5" x14ac:dyDescent="0.3">
      <c r="A111">
        <v>6.7</v>
      </c>
      <c r="B111">
        <v>2.5</v>
      </c>
      <c r="C111">
        <v>5.8</v>
      </c>
      <c r="D111">
        <v>1.8</v>
      </c>
      <c r="E111" t="s">
        <v>31</v>
      </c>
    </row>
    <row r="112" spans="1:5" x14ac:dyDescent="0.3">
      <c r="A112">
        <v>7.2</v>
      </c>
      <c r="B112">
        <v>3.6</v>
      </c>
      <c r="C112">
        <v>6.1</v>
      </c>
      <c r="D112">
        <v>2.5</v>
      </c>
      <c r="E112" t="s">
        <v>31</v>
      </c>
    </row>
    <row r="113" spans="1:5" x14ac:dyDescent="0.3">
      <c r="A113">
        <v>6.5</v>
      </c>
      <c r="B113">
        <v>3.2</v>
      </c>
      <c r="C113">
        <v>5.0999999999999996</v>
      </c>
      <c r="D113">
        <v>2</v>
      </c>
      <c r="E113" t="s">
        <v>31</v>
      </c>
    </row>
    <row r="114" spans="1:5" x14ac:dyDescent="0.3">
      <c r="A114">
        <v>6.4</v>
      </c>
      <c r="B114">
        <v>2.7</v>
      </c>
      <c r="C114">
        <v>5.3</v>
      </c>
      <c r="D114">
        <v>1.9</v>
      </c>
      <c r="E114" t="s">
        <v>31</v>
      </c>
    </row>
    <row r="115" spans="1:5" x14ac:dyDescent="0.3">
      <c r="A115">
        <v>6.8</v>
      </c>
      <c r="B115">
        <v>3</v>
      </c>
      <c r="C115">
        <v>5.5</v>
      </c>
      <c r="D115">
        <v>2.1</v>
      </c>
      <c r="E115" t="s">
        <v>31</v>
      </c>
    </row>
    <row r="116" spans="1:5" x14ac:dyDescent="0.3">
      <c r="A116">
        <v>5.7</v>
      </c>
      <c r="B116">
        <v>2.5</v>
      </c>
      <c r="C116">
        <v>5</v>
      </c>
      <c r="D116">
        <v>2</v>
      </c>
      <c r="E116" t="s">
        <v>31</v>
      </c>
    </row>
    <row r="117" spans="1:5" x14ac:dyDescent="0.3">
      <c r="A117">
        <v>5.8</v>
      </c>
      <c r="B117">
        <v>2.8</v>
      </c>
      <c r="C117">
        <v>5.0999999999999996</v>
      </c>
      <c r="D117">
        <v>2.4</v>
      </c>
      <c r="E117" t="s">
        <v>31</v>
      </c>
    </row>
    <row r="118" spans="1:5" x14ac:dyDescent="0.3">
      <c r="A118">
        <v>6.4</v>
      </c>
      <c r="B118">
        <v>3.2</v>
      </c>
      <c r="C118">
        <v>5.3</v>
      </c>
      <c r="D118">
        <v>2.2999999999999998</v>
      </c>
      <c r="E118" t="s">
        <v>31</v>
      </c>
    </row>
    <row r="119" spans="1:5" x14ac:dyDescent="0.3">
      <c r="A119">
        <v>6.5</v>
      </c>
      <c r="B119">
        <v>3</v>
      </c>
      <c r="C119">
        <v>5.5</v>
      </c>
      <c r="D119">
        <v>1.8</v>
      </c>
      <c r="E119" t="s">
        <v>31</v>
      </c>
    </row>
    <row r="120" spans="1:5" x14ac:dyDescent="0.3">
      <c r="A120">
        <v>7.7</v>
      </c>
      <c r="B120">
        <v>3.8</v>
      </c>
      <c r="C120">
        <v>6.7</v>
      </c>
      <c r="D120">
        <v>2.2000000000000002</v>
      </c>
      <c r="E120" t="s">
        <v>31</v>
      </c>
    </row>
    <row r="121" spans="1:5" x14ac:dyDescent="0.3">
      <c r="A121">
        <v>7.7</v>
      </c>
      <c r="B121">
        <v>2.6</v>
      </c>
      <c r="C121">
        <v>6.9</v>
      </c>
      <c r="D121">
        <v>2.2999999999999998</v>
      </c>
      <c r="E121" t="s">
        <v>31</v>
      </c>
    </row>
    <row r="122" spans="1:5" x14ac:dyDescent="0.3">
      <c r="A122">
        <v>6</v>
      </c>
      <c r="B122">
        <v>2.2000000000000002</v>
      </c>
      <c r="C122">
        <v>5</v>
      </c>
      <c r="D122">
        <v>1.5</v>
      </c>
      <c r="E122" t="s">
        <v>31</v>
      </c>
    </row>
    <row r="123" spans="1:5" x14ac:dyDescent="0.3">
      <c r="A123">
        <v>6.9</v>
      </c>
      <c r="B123">
        <v>3.2</v>
      </c>
      <c r="C123">
        <v>5.7</v>
      </c>
      <c r="D123">
        <v>2.2999999999999998</v>
      </c>
      <c r="E123" t="s">
        <v>31</v>
      </c>
    </row>
    <row r="124" spans="1:5" x14ac:dyDescent="0.3">
      <c r="A124">
        <v>5.6</v>
      </c>
      <c r="B124">
        <v>2.8</v>
      </c>
      <c r="C124">
        <v>4.9000000000000004</v>
      </c>
      <c r="D124">
        <v>2</v>
      </c>
      <c r="E124" t="s">
        <v>31</v>
      </c>
    </row>
    <row r="125" spans="1:5" x14ac:dyDescent="0.3">
      <c r="A125">
        <v>7.7</v>
      </c>
      <c r="B125">
        <v>2.8</v>
      </c>
      <c r="C125">
        <v>6.7</v>
      </c>
      <c r="D125">
        <v>2</v>
      </c>
      <c r="E125" t="s">
        <v>31</v>
      </c>
    </row>
    <row r="126" spans="1:5" x14ac:dyDescent="0.3">
      <c r="A126">
        <v>6.3</v>
      </c>
      <c r="B126">
        <v>2.7</v>
      </c>
      <c r="C126">
        <v>4.9000000000000004</v>
      </c>
      <c r="D126">
        <v>1.8</v>
      </c>
      <c r="E126" t="s">
        <v>31</v>
      </c>
    </row>
    <row r="127" spans="1:5" x14ac:dyDescent="0.3">
      <c r="A127">
        <v>6.7</v>
      </c>
      <c r="B127">
        <v>3.3</v>
      </c>
      <c r="C127">
        <v>5.7</v>
      </c>
      <c r="D127">
        <v>2.1</v>
      </c>
      <c r="E127" t="s">
        <v>31</v>
      </c>
    </row>
    <row r="128" spans="1:5" x14ac:dyDescent="0.3">
      <c r="A128">
        <v>7.2</v>
      </c>
      <c r="B128">
        <v>3.2</v>
      </c>
      <c r="C128">
        <v>6</v>
      </c>
      <c r="D128">
        <v>1.8</v>
      </c>
      <c r="E128" t="s">
        <v>31</v>
      </c>
    </row>
    <row r="129" spans="1:5" x14ac:dyDescent="0.3">
      <c r="A129">
        <v>6.2</v>
      </c>
      <c r="B129">
        <v>2.8</v>
      </c>
      <c r="C129">
        <v>4.8</v>
      </c>
      <c r="D129">
        <v>1.8</v>
      </c>
      <c r="E129" t="s">
        <v>31</v>
      </c>
    </row>
    <row r="130" spans="1:5" x14ac:dyDescent="0.3">
      <c r="A130">
        <v>6.1</v>
      </c>
      <c r="B130">
        <v>3</v>
      </c>
      <c r="C130">
        <v>4.9000000000000004</v>
      </c>
      <c r="D130">
        <v>1.8</v>
      </c>
      <c r="E130" t="s">
        <v>31</v>
      </c>
    </row>
    <row r="131" spans="1:5" x14ac:dyDescent="0.3">
      <c r="A131">
        <v>6.4</v>
      </c>
      <c r="B131">
        <v>2.8</v>
      </c>
      <c r="C131">
        <v>5.6</v>
      </c>
      <c r="D131">
        <v>2.1</v>
      </c>
      <c r="E131" t="s">
        <v>31</v>
      </c>
    </row>
    <row r="132" spans="1:5" x14ac:dyDescent="0.3">
      <c r="A132">
        <v>7.2</v>
      </c>
      <c r="B132">
        <v>3</v>
      </c>
      <c r="C132">
        <v>5.8</v>
      </c>
      <c r="D132">
        <v>1.6</v>
      </c>
      <c r="E132" t="s">
        <v>31</v>
      </c>
    </row>
    <row r="133" spans="1:5" x14ac:dyDescent="0.3">
      <c r="A133">
        <v>7.4</v>
      </c>
      <c r="B133">
        <v>2.8</v>
      </c>
      <c r="C133">
        <v>6.1</v>
      </c>
      <c r="D133">
        <v>1.9</v>
      </c>
      <c r="E133" t="s">
        <v>31</v>
      </c>
    </row>
    <row r="134" spans="1:5" x14ac:dyDescent="0.3">
      <c r="A134">
        <v>7.9</v>
      </c>
      <c r="B134">
        <v>3.8</v>
      </c>
      <c r="C134">
        <v>6.4</v>
      </c>
      <c r="D134">
        <v>2</v>
      </c>
      <c r="E134" t="s">
        <v>31</v>
      </c>
    </row>
    <row r="135" spans="1:5" x14ac:dyDescent="0.3">
      <c r="A135">
        <v>6.4</v>
      </c>
      <c r="B135">
        <v>2.8</v>
      </c>
      <c r="C135">
        <v>5.6</v>
      </c>
      <c r="D135">
        <v>2.2000000000000002</v>
      </c>
      <c r="E135" t="s">
        <v>31</v>
      </c>
    </row>
    <row r="136" spans="1:5" x14ac:dyDescent="0.3">
      <c r="A136">
        <v>6.3</v>
      </c>
      <c r="B136">
        <v>2.8</v>
      </c>
      <c r="C136">
        <v>5.0999999999999996</v>
      </c>
      <c r="D136">
        <v>1.5</v>
      </c>
      <c r="E136" t="s">
        <v>31</v>
      </c>
    </row>
    <row r="137" spans="1:5" x14ac:dyDescent="0.3">
      <c r="A137">
        <v>6.1</v>
      </c>
      <c r="B137">
        <v>2.6</v>
      </c>
      <c r="C137">
        <v>5.6</v>
      </c>
      <c r="D137">
        <v>1.4</v>
      </c>
      <c r="E137" t="s">
        <v>31</v>
      </c>
    </row>
    <row r="138" spans="1:5" x14ac:dyDescent="0.3">
      <c r="A138">
        <v>7.7</v>
      </c>
      <c r="B138">
        <v>3</v>
      </c>
      <c r="C138">
        <v>6.1</v>
      </c>
      <c r="D138">
        <v>2.2999999999999998</v>
      </c>
      <c r="E138" t="s">
        <v>31</v>
      </c>
    </row>
    <row r="139" spans="1:5" x14ac:dyDescent="0.3">
      <c r="A139">
        <v>6.3</v>
      </c>
      <c r="B139">
        <v>3.4</v>
      </c>
      <c r="C139">
        <v>5.6</v>
      </c>
      <c r="D139">
        <v>2.4</v>
      </c>
      <c r="E139" t="s">
        <v>31</v>
      </c>
    </row>
    <row r="140" spans="1:5" x14ac:dyDescent="0.3">
      <c r="A140">
        <v>6.4</v>
      </c>
      <c r="B140">
        <v>3.1</v>
      </c>
      <c r="C140">
        <v>5.5</v>
      </c>
      <c r="D140">
        <v>1.8</v>
      </c>
      <c r="E140" t="s">
        <v>31</v>
      </c>
    </row>
    <row r="141" spans="1:5" x14ac:dyDescent="0.3">
      <c r="A141">
        <v>6</v>
      </c>
      <c r="B141">
        <v>3</v>
      </c>
      <c r="C141">
        <v>4.8</v>
      </c>
      <c r="D141">
        <v>1.8</v>
      </c>
      <c r="E141" t="s">
        <v>31</v>
      </c>
    </row>
    <row r="142" spans="1:5" x14ac:dyDescent="0.3">
      <c r="A142">
        <v>6.9</v>
      </c>
      <c r="B142">
        <v>3.1</v>
      </c>
      <c r="C142">
        <v>5.4</v>
      </c>
      <c r="D142">
        <v>2.1</v>
      </c>
      <c r="E142" t="s">
        <v>31</v>
      </c>
    </row>
    <row r="143" spans="1:5" x14ac:dyDescent="0.3">
      <c r="A143">
        <v>6.7</v>
      </c>
      <c r="B143">
        <v>3.1</v>
      </c>
      <c r="C143">
        <v>5.6</v>
      </c>
      <c r="D143">
        <v>2.4</v>
      </c>
      <c r="E143" t="s">
        <v>31</v>
      </c>
    </row>
    <row r="144" spans="1:5" x14ac:dyDescent="0.3">
      <c r="A144">
        <v>6.9</v>
      </c>
      <c r="B144">
        <v>3.1</v>
      </c>
      <c r="C144">
        <v>5.0999999999999996</v>
      </c>
      <c r="D144">
        <v>2.2999999999999998</v>
      </c>
      <c r="E144" t="s">
        <v>31</v>
      </c>
    </row>
    <row r="145" spans="1:5" x14ac:dyDescent="0.3">
      <c r="A145">
        <v>5.8</v>
      </c>
      <c r="B145">
        <v>2.7</v>
      </c>
      <c r="C145">
        <v>5.0999999999999996</v>
      </c>
      <c r="D145">
        <v>1.9</v>
      </c>
      <c r="E145" t="s">
        <v>31</v>
      </c>
    </row>
    <row r="146" spans="1:5" x14ac:dyDescent="0.3">
      <c r="A146">
        <v>6.8</v>
      </c>
      <c r="B146">
        <v>3.2</v>
      </c>
      <c r="C146">
        <v>5.9</v>
      </c>
      <c r="D146">
        <v>2.2999999999999998</v>
      </c>
      <c r="E146" t="s">
        <v>31</v>
      </c>
    </row>
    <row r="147" spans="1:5" x14ac:dyDescent="0.3">
      <c r="A147">
        <v>6.7</v>
      </c>
      <c r="B147">
        <v>3.3</v>
      </c>
      <c r="C147">
        <v>5.7</v>
      </c>
      <c r="D147">
        <v>2.5</v>
      </c>
      <c r="E147" t="s">
        <v>31</v>
      </c>
    </row>
    <row r="148" spans="1:5" x14ac:dyDescent="0.3">
      <c r="A148">
        <v>6.7</v>
      </c>
      <c r="B148">
        <v>3</v>
      </c>
      <c r="C148">
        <v>5.2</v>
      </c>
      <c r="D148">
        <v>2.2999999999999998</v>
      </c>
      <c r="E148" t="s">
        <v>31</v>
      </c>
    </row>
    <row r="149" spans="1:5" x14ac:dyDescent="0.3">
      <c r="A149">
        <v>6.3</v>
      </c>
      <c r="B149">
        <v>2.5</v>
      </c>
      <c r="C149">
        <v>5</v>
      </c>
      <c r="D149">
        <v>1.9</v>
      </c>
      <c r="E149" t="s">
        <v>31</v>
      </c>
    </row>
    <row r="150" spans="1:5" x14ac:dyDescent="0.3">
      <c r="A150">
        <v>6.5</v>
      </c>
      <c r="B150">
        <v>3</v>
      </c>
      <c r="C150">
        <v>5.2</v>
      </c>
      <c r="D150">
        <v>2</v>
      </c>
      <c r="E150" t="s">
        <v>31</v>
      </c>
    </row>
    <row r="151" spans="1:5" x14ac:dyDescent="0.3">
      <c r="A151">
        <v>6.2</v>
      </c>
      <c r="B151">
        <v>3.4</v>
      </c>
      <c r="C151">
        <v>5.4</v>
      </c>
      <c r="D151">
        <v>2.2999999999999998</v>
      </c>
      <c r="E151" t="s">
        <v>31</v>
      </c>
    </row>
    <row r="152" spans="1:5" x14ac:dyDescent="0.3">
      <c r="A152">
        <v>5.9</v>
      </c>
      <c r="B152">
        <v>3</v>
      </c>
      <c r="C152">
        <v>5.0999999999999996</v>
      </c>
      <c r="D152">
        <v>1.8</v>
      </c>
      <c r="E152" t="s">
        <v>31</v>
      </c>
    </row>
    <row r="153" spans="1:5" x14ac:dyDescent="0.3">
      <c r="A153" s="5" t="s">
        <v>32</v>
      </c>
      <c r="B153" s="4"/>
      <c r="C153" s="4"/>
      <c r="D153" s="4"/>
      <c r="E153" s="4"/>
    </row>
  </sheetData>
  <mergeCells count="2">
    <mergeCell ref="A153:E153"/>
    <mergeCell ref="J2:L20"/>
  </mergeCells>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F6EFB-81C3-4D23-BD74-139AECEFF90E}">
  <dimension ref="A1:N153"/>
  <sheetViews>
    <sheetView tabSelected="1" workbookViewId="0">
      <selection activeCell="L31" sqref="L31"/>
    </sheetView>
  </sheetViews>
  <sheetFormatPr defaultRowHeight="14.4" x14ac:dyDescent="0.3"/>
  <cols>
    <col min="1" max="1" width="17.21875" bestFit="1" customWidth="1"/>
    <col min="2" max="2" width="13.77734375" bestFit="1" customWidth="1"/>
    <col min="3" max="3" width="14.109375" bestFit="1" customWidth="1"/>
    <col min="4" max="4" width="13.5546875" bestFit="1" customWidth="1"/>
    <col min="5" max="5" width="9.5546875" bestFit="1" customWidth="1"/>
    <col min="12" max="14" width="13.88671875" customWidth="1"/>
  </cols>
  <sheetData>
    <row r="1" spans="1:14" ht="24" thickBot="1" x14ac:dyDescent="0.5">
      <c r="A1" s="3" t="s">
        <v>23</v>
      </c>
    </row>
    <row r="2" spans="1:14" x14ac:dyDescent="0.3">
      <c r="A2" t="s">
        <v>24</v>
      </c>
      <c r="B2" t="s">
        <v>25</v>
      </c>
      <c r="C2" t="s">
        <v>26</v>
      </c>
      <c r="D2" t="s">
        <v>27</v>
      </c>
      <c r="E2" t="s">
        <v>28</v>
      </c>
      <c r="G2" s="17" t="e" cm="1" vm="12">
        <f t="array" ref="G2">_xlfn._xlws.PY(14,1,IrisDataSet6[#All])</f>
        <v>#VALUE!</v>
      </c>
      <c r="H2" s="17"/>
      <c r="I2" s="17"/>
      <c r="J2" s="17"/>
      <c r="K2" s="17"/>
      <c r="L2" s="18" t="s">
        <v>37</v>
      </c>
      <c r="M2" s="8"/>
      <c r="N2" s="12"/>
    </row>
    <row r="3" spans="1:14" x14ac:dyDescent="0.3">
      <c r="A3">
        <v>5.0999999999999996</v>
      </c>
      <c r="B3">
        <v>3.5</v>
      </c>
      <c r="C3">
        <v>1.4</v>
      </c>
      <c r="D3">
        <v>0.2</v>
      </c>
      <c r="E3" t="s">
        <v>29</v>
      </c>
      <c r="G3" s="17"/>
      <c r="H3" s="17"/>
      <c r="I3" s="17"/>
      <c r="J3" s="17"/>
      <c r="K3" s="17"/>
      <c r="L3" s="21"/>
      <c r="M3" s="6"/>
      <c r="N3" s="13"/>
    </row>
    <row r="4" spans="1:14" x14ac:dyDescent="0.3">
      <c r="A4">
        <v>4.9000000000000004</v>
      </c>
      <c r="B4">
        <v>3</v>
      </c>
      <c r="C4">
        <v>1.4</v>
      </c>
      <c r="D4">
        <v>0.2</v>
      </c>
      <c r="E4" t="s">
        <v>29</v>
      </c>
      <c r="G4" s="17"/>
      <c r="H4" s="17"/>
      <c r="I4" s="17"/>
      <c r="J4" s="17"/>
      <c r="K4" s="17"/>
      <c r="L4" s="21"/>
      <c r="M4" s="6"/>
      <c r="N4" s="13"/>
    </row>
    <row r="5" spans="1:14" x14ac:dyDescent="0.3">
      <c r="A5">
        <v>4.7</v>
      </c>
      <c r="B5">
        <v>3.2</v>
      </c>
      <c r="C5">
        <v>1.3</v>
      </c>
      <c r="D5">
        <v>0.2</v>
      </c>
      <c r="E5" t="s">
        <v>29</v>
      </c>
      <c r="G5" s="17"/>
      <c r="H5" s="17"/>
      <c r="I5" s="17"/>
      <c r="J5" s="17"/>
      <c r="K5" s="17"/>
      <c r="L5" s="21"/>
      <c r="M5" s="6"/>
      <c r="N5" s="13"/>
    </row>
    <row r="6" spans="1:14" x14ac:dyDescent="0.3">
      <c r="A6">
        <v>4.5999999999999996</v>
      </c>
      <c r="B6">
        <v>3.1</v>
      </c>
      <c r="C6">
        <v>1.5</v>
      </c>
      <c r="D6">
        <v>0.2</v>
      </c>
      <c r="E6" t="s">
        <v>29</v>
      </c>
      <c r="G6" s="17"/>
      <c r="H6" s="17"/>
      <c r="I6" s="17"/>
      <c r="J6" s="17"/>
      <c r="K6" s="17"/>
      <c r="L6" s="21"/>
      <c r="M6" s="6"/>
      <c r="N6" s="13"/>
    </row>
    <row r="7" spans="1:14" x14ac:dyDescent="0.3">
      <c r="A7">
        <v>5</v>
      </c>
      <c r="B7">
        <v>3.6</v>
      </c>
      <c r="C7">
        <v>1.4</v>
      </c>
      <c r="D7">
        <v>0.2</v>
      </c>
      <c r="E7" t="s">
        <v>29</v>
      </c>
      <c r="G7" s="17"/>
      <c r="H7" s="17"/>
      <c r="I7" s="17"/>
      <c r="J7" s="17"/>
      <c r="K7" s="17"/>
      <c r="L7" s="21"/>
      <c r="M7" s="6"/>
      <c r="N7" s="13"/>
    </row>
    <row r="8" spans="1:14" x14ac:dyDescent="0.3">
      <c r="A8">
        <v>5.4</v>
      </c>
      <c r="B8">
        <v>3.9</v>
      </c>
      <c r="C8">
        <v>1.7</v>
      </c>
      <c r="D8">
        <v>0.4</v>
      </c>
      <c r="E8" t="s">
        <v>29</v>
      </c>
      <c r="G8" s="17"/>
      <c r="H8" s="17"/>
      <c r="I8" s="17"/>
      <c r="J8" s="17"/>
      <c r="K8" s="17"/>
      <c r="L8" s="21"/>
      <c r="M8" s="6"/>
      <c r="N8" s="13"/>
    </row>
    <row r="9" spans="1:14" x14ac:dyDescent="0.3">
      <c r="A9">
        <v>4.5999999999999996</v>
      </c>
      <c r="B9">
        <v>3.4</v>
      </c>
      <c r="C9">
        <v>1.4</v>
      </c>
      <c r="D9">
        <v>0.3</v>
      </c>
      <c r="E9" t="s">
        <v>29</v>
      </c>
      <c r="G9" s="17"/>
      <c r="H9" s="17"/>
      <c r="I9" s="17"/>
      <c r="J9" s="17"/>
      <c r="K9" s="17"/>
      <c r="L9" s="21"/>
      <c r="M9" s="6"/>
      <c r="N9" s="13"/>
    </row>
    <row r="10" spans="1:14" x14ac:dyDescent="0.3">
      <c r="A10">
        <v>5</v>
      </c>
      <c r="B10">
        <v>3.4</v>
      </c>
      <c r="C10">
        <v>1.5</v>
      </c>
      <c r="D10">
        <v>0.2</v>
      </c>
      <c r="E10" t="s">
        <v>29</v>
      </c>
      <c r="G10" s="17"/>
      <c r="H10" s="17"/>
      <c r="I10" s="17"/>
      <c r="J10" s="17"/>
      <c r="K10" s="17"/>
      <c r="L10" s="21"/>
      <c r="M10" s="6"/>
      <c r="N10" s="13"/>
    </row>
    <row r="11" spans="1:14" x14ac:dyDescent="0.3">
      <c r="A11">
        <v>4.4000000000000004</v>
      </c>
      <c r="B11">
        <v>2.9</v>
      </c>
      <c r="C11">
        <v>1.4</v>
      </c>
      <c r="D11">
        <v>0.2</v>
      </c>
      <c r="E11" t="s">
        <v>29</v>
      </c>
      <c r="G11" s="17"/>
      <c r="H11" s="17"/>
      <c r="I11" s="17"/>
      <c r="J11" s="17"/>
      <c r="K11" s="17"/>
      <c r="L11" s="21"/>
      <c r="M11" s="6"/>
      <c r="N11" s="13"/>
    </row>
    <row r="12" spans="1:14" x14ac:dyDescent="0.3">
      <c r="A12">
        <v>4.9000000000000004</v>
      </c>
      <c r="B12">
        <v>3.1</v>
      </c>
      <c r="C12">
        <v>1.5</v>
      </c>
      <c r="D12">
        <v>0.1</v>
      </c>
      <c r="E12" t="s">
        <v>29</v>
      </c>
      <c r="G12" s="17"/>
      <c r="H12" s="17"/>
      <c r="I12" s="17"/>
      <c r="J12" s="17"/>
      <c r="K12" s="17"/>
      <c r="L12" s="21"/>
      <c r="M12" s="6"/>
      <c r="N12" s="13"/>
    </row>
    <row r="13" spans="1:14" x14ac:dyDescent="0.3">
      <c r="A13">
        <v>5.4</v>
      </c>
      <c r="B13">
        <v>3.7</v>
      </c>
      <c r="C13">
        <v>1.5</v>
      </c>
      <c r="D13">
        <v>0.2</v>
      </c>
      <c r="E13" t="s">
        <v>29</v>
      </c>
      <c r="G13" s="17"/>
      <c r="H13" s="17"/>
      <c r="I13" s="17"/>
      <c r="J13" s="17"/>
      <c r="K13" s="17"/>
      <c r="L13" s="21"/>
      <c r="M13" s="6"/>
      <c r="N13" s="13"/>
    </row>
    <row r="14" spans="1:14" x14ac:dyDescent="0.3">
      <c r="A14">
        <v>4.8</v>
      </c>
      <c r="B14">
        <v>3.4</v>
      </c>
      <c r="C14">
        <v>1.6</v>
      </c>
      <c r="D14">
        <v>0.2</v>
      </c>
      <c r="E14" t="s">
        <v>29</v>
      </c>
      <c r="G14" s="17"/>
      <c r="H14" s="17"/>
      <c r="I14" s="17"/>
      <c r="J14" s="17"/>
      <c r="K14" s="17"/>
      <c r="L14" s="21"/>
      <c r="M14" s="6"/>
      <c r="N14" s="13"/>
    </row>
    <row r="15" spans="1:14" x14ac:dyDescent="0.3">
      <c r="A15">
        <v>4.8</v>
      </c>
      <c r="B15">
        <v>3</v>
      </c>
      <c r="C15">
        <v>1.4</v>
      </c>
      <c r="D15">
        <v>0.1</v>
      </c>
      <c r="E15" t="s">
        <v>29</v>
      </c>
      <c r="G15" s="17"/>
      <c r="H15" s="17"/>
      <c r="I15" s="17"/>
      <c r="J15" s="17"/>
      <c r="K15" s="17"/>
      <c r="L15" s="21"/>
      <c r="M15" s="6"/>
      <c r="N15" s="13"/>
    </row>
    <row r="16" spans="1:14" x14ac:dyDescent="0.3">
      <c r="A16">
        <v>4.3</v>
      </c>
      <c r="B16">
        <v>3</v>
      </c>
      <c r="C16">
        <v>1.1000000000000001</v>
      </c>
      <c r="D16">
        <v>0.1</v>
      </c>
      <c r="E16" t="s">
        <v>29</v>
      </c>
      <c r="G16" s="17"/>
      <c r="H16" s="17"/>
      <c r="I16" s="17"/>
      <c r="J16" s="17"/>
      <c r="K16" s="17"/>
      <c r="L16" s="21"/>
      <c r="M16" s="6"/>
      <c r="N16" s="13"/>
    </row>
    <row r="17" spans="1:14" x14ac:dyDescent="0.3">
      <c r="A17">
        <v>5.8</v>
      </c>
      <c r="B17">
        <v>4</v>
      </c>
      <c r="C17">
        <v>1.2</v>
      </c>
      <c r="D17">
        <v>0.2</v>
      </c>
      <c r="E17" t="s">
        <v>29</v>
      </c>
      <c r="G17" s="17"/>
      <c r="H17" s="17"/>
      <c r="I17" s="17"/>
      <c r="J17" s="17"/>
      <c r="K17" s="17"/>
      <c r="L17" s="21"/>
      <c r="M17" s="6"/>
      <c r="N17" s="13"/>
    </row>
    <row r="18" spans="1:14" x14ac:dyDescent="0.3">
      <c r="A18">
        <v>5.7</v>
      </c>
      <c r="B18">
        <v>4.4000000000000004</v>
      </c>
      <c r="C18">
        <v>1.5</v>
      </c>
      <c r="D18">
        <v>0.4</v>
      </c>
      <c r="E18" t="s">
        <v>29</v>
      </c>
      <c r="G18" s="17"/>
      <c r="H18" s="17"/>
      <c r="I18" s="17"/>
      <c r="J18" s="17"/>
      <c r="K18" s="17"/>
      <c r="L18" s="21"/>
      <c r="M18" s="6"/>
      <c r="N18" s="13"/>
    </row>
    <row r="19" spans="1:14" x14ac:dyDescent="0.3">
      <c r="A19">
        <v>5.4</v>
      </c>
      <c r="B19">
        <v>3.9</v>
      </c>
      <c r="C19">
        <v>1.3</v>
      </c>
      <c r="D19">
        <v>0.4</v>
      </c>
      <c r="E19" t="s">
        <v>29</v>
      </c>
      <c r="G19" s="17"/>
      <c r="H19" s="17"/>
      <c r="I19" s="17"/>
      <c r="J19" s="17"/>
      <c r="K19" s="17"/>
      <c r="L19" s="21"/>
      <c r="M19" s="6"/>
      <c r="N19" s="13"/>
    </row>
    <row r="20" spans="1:14" ht="15" thickBot="1" x14ac:dyDescent="0.35">
      <c r="A20">
        <v>5.0999999999999996</v>
      </c>
      <c r="B20">
        <v>3.5</v>
      </c>
      <c r="C20">
        <v>1.4</v>
      </c>
      <c r="D20">
        <v>0.3</v>
      </c>
      <c r="E20" t="s">
        <v>29</v>
      </c>
      <c r="G20" s="17"/>
      <c r="H20" s="17"/>
      <c r="I20" s="17"/>
      <c r="J20" s="17"/>
      <c r="K20" s="17"/>
      <c r="L20" s="24"/>
      <c r="M20" s="7"/>
      <c r="N20" s="14"/>
    </row>
    <row r="21" spans="1:14" x14ac:dyDescent="0.3">
      <c r="A21">
        <v>5.7</v>
      </c>
      <c r="B21">
        <v>3.8</v>
      </c>
      <c r="C21">
        <v>1.7</v>
      </c>
      <c r="D21">
        <v>0.3</v>
      </c>
      <c r="E21" t="s">
        <v>29</v>
      </c>
    </row>
    <row r="22" spans="1:14" x14ac:dyDescent="0.3">
      <c r="A22">
        <v>5.0999999999999996</v>
      </c>
      <c r="B22">
        <v>3.8</v>
      </c>
      <c r="C22">
        <v>1.5</v>
      </c>
      <c r="D22">
        <v>0.3</v>
      </c>
      <c r="E22" t="s">
        <v>29</v>
      </c>
    </row>
    <row r="23" spans="1:14" x14ac:dyDescent="0.3">
      <c r="A23">
        <v>5.4</v>
      </c>
      <c r="B23">
        <v>3.4</v>
      </c>
      <c r="C23">
        <v>1.7</v>
      </c>
      <c r="D23">
        <v>0.2</v>
      </c>
      <c r="E23" t="s">
        <v>29</v>
      </c>
    </row>
    <row r="24" spans="1:14" x14ac:dyDescent="0.3">
      <c r="A24">
        <v>5.0999999999999996</v>
      </c>
      <c r="B24">
        <v>3.7</v>
      </c>
      <c r="C24">
        <v>1.5</v>
      </c>
      <c r="D24">
        <v>0.4</v>
      </c>
      <c r="E24" t="s">
        <v>29</v>
      </c>
    </row>
    <row r="25" spans="1:14" x14ac:dyDescent="0.3">
      <c r="A25">
        <v>4.5999999999999996</v>
      </c>
      <c r="B25">
        <v>3.6</v>
      </c>
      <c r="C25">
        <v>1</v>
      </c>
      <c r="D25">
        <v>0.2</v>
      </c>
      <c r="E25" t="s">
        <v>29</v>
      </c>
    </row>
    <row r="26" spans="1:14" x14ac:dyDescent="0.3">
      <c r="A26">
        <v>5.0999999999999996</v>
      </c>
      <c r="B26">
        <v>3.3</v>
      </c>
      <c r="C26">
        <v>1.7</v>
      </c>
      <c r="D26">
        <v>0.5</v>
      </c>
      <c r="E26" t="s">
        <v>29</v>
      </c>
    </row>
    <row r="27" spans="1:14" x14ac:dyDescent="0.3">
      <c r="A27">
        <v>4.8</v>
      </c>
      <c r="B27">
        <v>3.4</v>
      </c>
      <c r="C27">
        <v>1.9</v>
      </c>
      <c r="D27">
        <v>0.2</v>
      </c>
      <c r="E27" t="s">
        <v>29</v>
      </c>
    </row>
    <row r="28" spans="1:14" x14ac:dyDescent="0.3">
      <c r="A28">
        <v>5</v>
      </c>
      <c r="B28">
        <v>3</v>
      </c>
      <c r="C28">
        <v>1.6</v>
      </c>
      <c r="D28">
        <v>0.2</v>
      </c>
      <c r="E28" t="s">
        <v>29</v>
      </c>
    </row>
    <row r="29" spans="1:14" x14ac:dyDescent="0.3">
      <c r="A29">
        <v>5</v>
      </c>
      <c r="B29">
        <v>3.4</v>
      </c>
      <c r="C29">
        <v>1.6</v>
      </c>
      <c r="D29">
        <v>0.4</v>
      </c>
      <c r="E29" t="s">
        <v>29</v>
      </c>
    </row>
    <row r="30" spans="1:14" x14ac:dyDescent="0.3">
      <c r="A30">
        <v>5.2</v>
      </c>
      <c r="B30">
        <v>3.5</v>
      </c>
      <c r="C30">
        <v>1.5</v>
      </c>
      <c r="D30">
        <v>0.2</v>
      </c>
      <c r="E30" t="s">
        <v>29</v>
      </c>
    </row>
    <row r="31" spans="1:14" x14ac:dyDescent="0.3">
      <c r="A31">
        <v>5.2</v>
      </c>
      <c r="B31">
        <v>3.4</v>
      </c>
      <c r="C31">
        <v>1.4</v>
      </c>
      <c r="D31">
        <v>0.2</v>
      </c>
      <c r="E31" t="s">
        <v>29</v>
      </c>
    </row>
    <row r="32" spans="1:14" x14ac:dyDescent="0.3">
      <c r="A32">
        <v>4.7</v>
      </c>
      <c r="B32">
        <v>3.2</v>
      </c>
      <c r="C32">
        <v>1.6</v>
      </c>
      <c r="D32">
        <v>0.2</v>
      </c>
      <c r="E32" t="s">
        <v>29</v>
      </c>
    </row>
    <row r="33" spans="1:5" x14ac:dyDescent="0.3">
      <c r="A33">
        <v>4.8</v>
      </c>
      <c r="B33">
        <v>3.1</v>
      </c>
      <c r="C33">
        <v>1.6</v>
      </c>
      <c r="D33">
        <v>0.2</v>
      </c>
      <c r="E33" t="s">
        <v>29</v>
      </c>
    </row>
    <row r="34" spans="1:5" x14ac:dyDescent="0.3">
      <c r="A34">
        <v>5.4</v>
      </c>
      <c r="B34">
        <v>3.4</v>
      </c>
      <c r="C34">
        <v>1.5</v>
      </c>
      <c r="D34">
        <v>0.4</v>
      </c>
      <c r="E34" t="s">
        <v>29</v>
      </c>
    </row>
    <row r="35" spans="1:5" x14ac:dyDescent="0.3">
      <c r="A35">
        <v>5.2</v>
      </c>
      <c r="B35">
        <v>4.0999999999999996</v>
      </c>
      <c r="C35">
        <v>1.5</v>
      </c>
      <c r="D35">
        <v>0.1</v>
      </c>
      <c r="E35" t="s">
        <v>29</v>
      </c>
    </row>
    <row r="36" spans="1:5" x14ac:dyDescent="0.3">
      <c r="A36">
        <v>5.5</v>
      </c>
      <c r="B36">
        <v>4.2</v>
      </c>
      <c r="C36">
        <v>1.4</v>
      </c>
      <c r="D36">
        <v>0.2</v>
      </c>
      <c r="E36" t="s">
        <v>29</v>
      </c>
    </row>
    <row r="37" spans="1:5" x14ac:dyDescent="0.3">
      <c r="A37">
        <v>4.9000000000000004</v>
      </c>
      <c r="B37">
        <v>3.1</v>
      </c>
      <c r="C37">
        <v>1.5</v>
      </c>
      <c r="D37">
        <v>0.1</v>
      </c>
      <c r="E37" t="s">
        <v>29</v>
      </c>
    </row>
    <row r="38" spans="1:5" x14ac:dyDescent="0.3">
      <c r="A38">
        <v>5</v>
      </c>
      <c r="B38">
        <v>3.2</v>
      </c>
      <c r="C38">
        <v>1.2</v>
      </c>
      <c r="D38">
        <v>0.2</v>
      </c>
      <c r="E38" t="s">
        <v>29</v>
      </c>
    </row>
    <row r="39" spans="1:5" x14ac:dyDescent="0.3">
      <c r="A39">
        <v>5.5</v>
      </c>
      <c r="B39">
        <v>3.5</v>
      </c>
      <c r="C39">
        <v>1.3</v>
      </c>
      <c r="D39">
        <v>0.2</v>
      </c>
      <c r="E39" t="s">
        <v>29</v>
      </c>
    </row>
    <row r="40" spans="1:5" x14ac:dyDescent="0.3">
      <c r="A40">
        <v>4.9000000000000004</v>
      </c>
      <c r="B40">
        <v>3.1</v>
      </c>
      <c r="C40">
        <v>1.5</v>
      </c>
      <c r="D40">
        <v>0.1</v>
      </c>
      <c r="E40" t="s">
        <v>29</v>
      </c>
    </row>
    <row r="41" spans="1:5" x14ac:dyDescent="0.3">
      <c r="A41">
        <v>4.4000000000000004</v>
      </c>
      <c r="B41">
        <v>3</v>
      </c>
      <c r="C41">
        <v>1.3</v>
      </c>
      <c r="D41">
        <v>0.2</v>
      </c>
      <c r="E41" t="s">
        <v>29</v>
      </c>
    </row>
    <row r="42" spans="1:5" x14ac:dyDescent="0.3">
      <c r="A42">
        <v>5.0999999999999996</v>
      </c>
      <c r="B42">
        <v>3.4</v>
      </c>
      <c r="C42">
        <v>1.5</v>
      </c>
      <c r="D42">
        <v>0.2</v>
      </c>
      <c r="E42" t="s">
        <v>29</v>
      </c>
    </row>
    <row r="43" spans="1:5" x14ac:dyDescent="0.3">
      <c r="A43">
        <v>5</v>
      </c>
      <c r="B43">
        <v>3.5</v>
      </c>
      <c r="C43">
        <v>1.3</v>
      </c>
      <c r="D43">
        <v>0.3</v>
      </c>
      <c r="E43" t="s">
        <v>29</v>
      </c>
    </row>
    <row r="44" spans="1:5" x14ac:dyDescent="0.3">
      <c r="A44">
        <v>4.5</v>
      </c>
      <c r="B44">
        <v>2.2999999999999998</v>
      </c>
      <c r="C44">
        <v>1.3</v>
      </c>
      <c r="D44">
        <v>0.3</v>
      </c>
      <c r="E44" t="s">
        <v>29</v>
      </c>
    </row>
    <row r="45" spans="1:5" x14ac:dyDescent="0.3">
      <c r="A45">
        <v>4.4000000000000004</v>
      </c>
      <c r="B45">
        <v>3.2</v>
      </c>
      <c r="C45">
        <v>1.3</v>
      </c>
      <c r="D45">
        <v>0.2</v>
      </c>
      <c r="E45" t="s">
        <v>29</v>
      </c>
    </row>
    <row r="46" spans="1:5" x14ac:dyDescent="0.3">
      <c r="A46">
        <v>5</v>
      </c>
      <c r="B46">
        <v>3.5</v>
      </c>
      <c r="C46">
        <v>1.6</v>
      </c>
      <c r="D46">
        <v>0.6</v>
      </c>
      <c r="E46" t="s">
        <v>29</v>
      </c>
    </row>
    <row r="47" spans="1:5" x14ac:dyDescent="0.3">
      <c r="A47">
        <v>5.0999999999999996</v>
      </c>
      <c r="B47">
        <v>3.8</v>
      </c>
      <c r="C47">
        <v>1.9</v>
      </c>
      <c r="D47">
        <v>0.4</v>
      </c>
      <c r="E47" t="s">
        <v>29</v>
      </c>
    </row>
    <row r="48" spans="1:5" x14ac:dyDescent="0.3">
      <c r="A48">
        <v>4.8</v>
      </c>
      <c r="B48">
        <v>3</v>
      </c>
      <c r="C48">
        <v>1.4</v>
      </c>
      <c r="D48">
        <v>0.3</v>
      </c>
      <c r="E48" t="s">
        <v>29</v>
      </c>
    </row>
    <row r="49" spans="1:5" x14ac:dyDescent="0.3">
      <c r="A49">
        <v>5.0999999999999996</v>
      </c>
      <c r="B49">
        <v>3.8</v>
      </c>
      <c r="C49">
        <v>1.6</v>
      </c>
      <c r="D49">
        <v>0.2</v>
      </c>
      <c r="E49" t="s">
        <v>29</v>
      </c>
    </row>
    <row r="50" spans="1:5" x14ac:dyDescent="0.3">
      <c r="A50">
        <v>4.5999999999999996</v>
      </c>
      <c r="B50">
        <v>3.2</v>
      </c>
      <c r="C50">
        <v>1.4</v>
      </c>
      <c r="D50">
        <v>0.2</v>
      </c>
      <c r="E50" t="s">
        <v>29</v>
      </c>
    </row>
    <row r="51" spans="1:5" x14ac:dyDescent="0.3">
      <c r="A51">
        <v>5.3</v>
      </c>
      <c r="B51">
        <v>3.7</v>
      </c>
      <c r="C51">
        <v>1.5</v>
      </c>
      <c r="D51">
        <v>0.2</v>
      </c>
      <c r="E51" t="s">
        <v>29</v>
      </c>
    </row>
    <row r="52" spans="1:5" x14ac:dyDescent="0.3">
      <c r="A52">
        <v>5</v>
      </c>
      <c r="B52">
        <v>3.3</v>
      </c>
      <c r="C52">
        <v>1.4</v>
      </c>
      <c r="D52">
        <v>0.2</v>
      </c>
      <c r="E52" t="s">
        <v>29</v>
      </c>
    </row>
    <row r="53" spans="1:5" x14ac:dyDescent="0.3">
      <c r="A53">
        <v>7</v>
      </c>
      <c r="B53">
        <v>3.2</v>
      </c>
      <c r="C53">
        <v>4.7</v>
      </c>
      <c r="D53">
        <v>1.4</v>
      </c>
      <c r="E53" t="s">
        <v>30</v>
      </c>
    </row>
    <row r="54" spans="1:5" x14ac:dyDescent="0.3">
      <c r="A54">
        <v>6.4</v>
      </c>
      <c r="B54">
        <v>3.2</v>
      </c>
      <c r="C54">
        <v>4.5</v>
      </c>
      <c r="D54">
        <v>1.5</v>
      </c>
      <c r="E54" t="s">
        <v>30</v>
      </c>
    </row>
    <row r="55" spans="1:5" x14ac:dyDescent="0.3">
      <c r="A55">
        <v>6.9</v>
      </c>
      <c r="B55">
        <v>3.1</v>
      </c>
      <c r="C55">
        <v>4.9000000000000004</v>
      </c>
      <c r="D55">
        <v>1.5</v>
      </c>
      <c r="E55" t="s">
        <v>30</v>
      </c>
    </row>
    <row r="56" spans="1:5" x14ac:dyDescent="0.3">
      <c r="A56">
        <v>5.5</v>
      </c>
      <c r="B56">
        <v>2.2999999999999998</v>
      </c>
      <c r="C56">
        <v>4</v>
      </c>
      <c r="D56">
        <v>1.3</v>
      </c>
      <c r="E56" t="s">
        <v>30</v>
      </c>
    </row>
    <row r="57" spans="1:5" x14ac:dyDescent="0.3">
      <c r="A57">
        <v>6.5</v>
      </c>
      <c r="B57">
        <v>2.8</v>
      </c>
      <c r="C57">
        <v>4.5999999999999996</v>
      </c>
      <c r="D57">
        <v>1.5</v>
      </c>
      <c r="E57" t="s">
        <v>30</v>
      </c>
    </row>
    <row r="58" spans="1:5" x14ac:dyDescent="0.3">
      <c r="A58">
        <v>5.7</v>
      </c>
      <c r="B58">
        <v>2.8</v>
      </c>
      <c r="C58">
        <v>4.5</v>
      </c>
      <c r="D58">
        <v>1.3</v>
      </c>
      <c r="E58" t="s">
        <v>30</v>
      </c>
    </row>
    <row r="59" spans="1:5" x14ac:dyDescent="0.3">
      <c r="A59">
        <v>6.3</v>
      </c>
      <c r="B59">
        <v>3.3</v>
      </c>
      <c r="C59">
        <v>4.7</v>
      </c>
      <c r="D59">
        <v>1.6</v>
      </c>
      <c r="E59" t="s">
        <v>30</v>
      </c>
    </row>
    <row r="60" spans="1:5" x14ac:dyDescent="0.3">
      <c r="A60">
        <v>4.9000000000000004</v>
      </c>
      <c r="B60">
        <v>2.4</v>
      </c>
      <c r="C60">
        <v>3.3</v>
      </c>
      <c r="D60">
        <v>1</v>
      </c>
      <c r="E60" t="s">
        <v>30</v>
      </c>
    </row>
    <row r="61" spans="1:5" x14ac:dyDescent="0.3">
      <c r="A61">
        <v>6.6</v>
      </c>
      <c r="B61">
        <v>2.9</v>
      </c>
      <c r="C61">
        <v>4.5999999999999996</v>
      </c>
      <c r="D61">
        <v>1.3</v>
      </c>
      <c r="E61" t="s">
        <v>30</v>
      </c>
    </row>
    <row r="62" spans="1:5" x14ac:dyDescent="0.3">
      <c r="A62">
        <v>5.2</v>
      </c>
      <c r="B62">
        <v>2.7</v>
      </c>
      <c r="C62">
        <v>3.9</v>
      </c>
      <c r="D62">
        <v>1.4</v>
      </c>
      <c r="E62" t="s">
        <v>30</v>
      </c>
    </row>
    <row r="63" spans="1:5" x14ac:dyDescent="0.3">
      <c r="A63">
        <v>5</v>
      </c>
      <c r="B63">
        <v>2</v>
      </c>
      <c r="C63">
        <v>3.5</v>
      </c>
      <c r="D63">
        <v>1</v>
      </c>
      <c r="E63" t="s">
        <v>30</v>
      </c>
    </row>
    <row r="64" spans="1:5" x14ac:dyDescent="0.3">
      <c r="A64">
        <v>5.9</v>
      </c>
      <c r="B64">
        <v>3</v>
      </c>
      <c r="C64">
        <v>4.2</v>
      </c>
      <c r="D64">
        <v>1.5</v>
      </c>
      <c r="E64" t="s">
        <v>30</v>
      </c>
    </row>
    <row r="65" spans="1:5" x14ac:dyDescent="0.3">
      <c r="A65">
        <v>6</v>
      </c>
      <c r="B65">
        <v>2.2000000000000002</v>
      </c>
      <c r="C65">
        <v>4</v>
      </c>
      <c r="D65">
        <v>1</v>
      </c>
      <c r="E65" t="s">
        <v>30</v>
      </c>
    </row>
    <row r="66" spans="1:5" x14ac:dyDescent="0.3">
      <c r="A66">
        <v>6.1</v>
      </c>
      <c r="B66">
        <v>2.9</v>
      </c>
      <c r="C66">
        <v>4.7</v>
      </c>
      <c r="D66">
        <v>1.4</v>
      </c>
      <c r="E66" t="s">
        <v>30</v>
      </c>
    </row>
    <row r="67" spans="1:5" x14ac:dyDescent="0.3">
      <c r="A67">
        <v>5.6</v>
      </c>
      <c r="B67">
        <v>2.9</v>
      </c>
      <c r="C67">
        <v>3.6</v>
      </c>
      <c r="D67">
        <v>1.3</v>
      </c>
      <c r="E67" t="s">
        <v>30</v>
      </c>
    </row>
    <row r="68" spans="1:5" x14ac:dyDescent="0.3">
      <c r="A68">
        <v>6.7</v>
      </c>
      <c r="B68">
        <v>3.1</v>
      </c>
      <c r="C68">
        <v>4.4000000000000004</v>
      </c>
      <c r="D68">
        <v>1.4</v>
      </c>
      <c r="E68" t="s">
        <v>30</v>
      </c>
    </row>
    <row r="69" spans="1:5" x14ac:dyDescent="0.3">
      <c r="A69">
        <v>5.6</v>
      </c>
      <c r="B69">
        <v>3</v>
      </c>
      <c r="C69">
        <v>4.5</v>
      </c>
      <c r="D69">
        <v>1.5</v>
      </c>
      <c r="E69" t="s">
        <v>30</v>
      </c>
    </row>
    <row r="70" spans="1:5" x14ac:dyDescent="0.3">
      <c r="A70">
        <v>5.8</v>
      </c>
      <c r="B70">
        <v>2.7</v>
      </c>
      <c r="C70">
        <v>4.0999999999999996</v>
      </c>
      <c r="D70">
        <v>1</v>
      </c>
      <c r="E70" t="s">
        <v>30</v>
      </c>
    </row>
    <row r="71" spans="1:5" x14ac:dyDescent="0.3">
      <c r="A71">
        <v>6.2</v>
      </c>
      <c r="B71">
        <v>2.2000000000000002</v>
      </c>
      <c r="C71">
        <v>4.5</v>
      </c>
      <c r="D71">
        <v>1.5</v>
      </c>
      <c r="E71" t="s">
        <v>30</v>
      </c>
    </row>
    <row r="72" spans="1:5" x14ac:dyDescent="0.3">
      <c r="A72">
        <v>5.6</v>
      </c>
      <c r="B72">
        <v>2.5</v>
      </c>
      <c r="C72">
        <v>3.9</v>
      </c>
      <c r="D72">
        <v>1.1000000000000001</v>
      </c>
      <c r="E72" t="s">
        <v>30</v>
      </c>
    </row>
    <row r="73" spans="1:5" x14ac:dyDescent="0.3">
      <c r="A73">
        <v>5.9</v>
      </c>
      <c r="B73">
        <v>3.2</v>
      </c>
      <c r="C73">
        <v>4.8</v>
      </c>
      <c r="D73">
        <v>1.8</v>
      </c>
      <c r="E73" t="s">
        <v>30</v>
      </c>
    </row>
    <row r="74" spans="1:5" x14ac:dyDescent="0.3">
      <c r="A74">
        <v>6.1</v>
      </c>
      <c r="B74">
        <v>2.8</v>
      </c>
      <c r="C74">
        <v>4</v>
      </c>
      <c r="D74">
        <v>1.3</v>
      </c>
      <c r="E74" t="s">
        <v>30</v>
      </c>
    </row>
    <row r="75" spans="1:5" x14ac:dyDescent="0.3">
      <c r="A75">
        <v>6.3</v>
      </c>
      <c r="B75">
        <v>2.5</v>
      </c>
      <c r="C75">
        <v>4.9000000000000004</v>
      </c>
      <c r="D75">
        <v>1.5</v>
      </c>
      <c r="E75" t="s">
        <v>30</v>
      </c>
    </row>
    <row r="76" spans="1:5" x14ac:dyDescent="0.3">
      <c r="A76">
        <v>6.1</v>
      </c>
      <c r="B76">
        <v>2.8</v>
      </c>
      <c r="C76">
        <v>4.7</v>
      </c>
      <c r="D76">
        <v>1.2</v>
      </c>
      <c r="E76" t="s">
        <v>30</v>
      </c>
    </row>
    <row r="77" spans="1:5" x14ac:dyDescent="0.3">
      <c r="A77">
        <v>6.4</v>
      </c>
      <c r="B77">
        <v>2.9</v>
      </c>
      <c r="C77">
        <v>4.3</v>
      </c>
      <c r="D77">
        <v>1.3</v>
      </c>
      <c r="E77" t="s">
        <v>30</v>
      </c>
    </row>
    <row r="78" spans="1:5" x14ac:dyDescent="0.3">
      <c r="A78">
        <v>6.6</v>
      </c>
      <c r="B78">
        <v>3</v>
      </c>
      <c r="C78">
        <v>4.4000000000000004</v>
      </c>
      <c r="D78">
        <v>1.4</v>
      </c>
      <c r="E78" t="s">
        <v>30</v>
      </c>
    </row>
    <row r="79" spans="1:5" x14ac:dyDescent="0.3">
      <c r="A79">
        <v>6.8</v>
      </c>
      <c r="B79">
        <v>2.8</v>
      </c>
      <c r="C79">
        <v>4.8</v>
      </c>
      <c r="D79">
        <v>1.4</v>
      </c>
      <c r="E79" t="s">
        <v>30</v>
      </c>
    </row>
    <row r="80" spans="1:5" x14ac:dyDescent="0.3">
      <c r="A80">
        <v>6.7</v>
      </c>
      <c r="B80">
        <v>3</v>
      </c>
      <c r="C80">
        <v>5</v>
      </c>
      <c r="D80">
        <v>1.7</v>
      </c>
      <c r="E80" t="s">
        <v>30</v>
      </c>
    </row>
    <row r="81" spans="1:5" x14ac:dyDescent="0.3">
      <c r="A81">
        <v>6</v>
      </c>
      <c r="B81">
        <v>2.9</v>
      </c>
      <c r="C81">
        <v>4.5</v>
      </c>
      <c r="D81">
        <v>1.5</v>
      </c>
      <c r="E81" t="s">
        <v>30</v>
      </c>
    </row>
    <row r="82" spans="1:5" x14ac:dyDescent="0.3">
      <c r="A82">
        <v>5.7</v>
      </c>
      <c r="B82">
        <v>2.6</v>
      </c>
      <c r="C82">
        <v>3.5</v>
      </c>
      <c r="D82">
        <v>1</v>
      </c>
      <c r="E82" t="s">
        <v>30</v>
      </c>
    </row>
    <row r="83" spans="1:5" x14ac:dyDescent="0.3">
      <c r="A83">
        <v>5.5</v>
      </c>
      <c r="B83">
        <v>2.4</v>
      </c>
      <c r="C83">
        <v>3.8</v>
      </c>
      <c r="D83">
        <v>1.1000000000000001</v>
      </c>
      <c r="E83" t="s">
        <v>30</v>
      </c>
    </row>
    <row r="84" spans="1:5" x14ac:dyDescent="0.3">
      <c r="A84">
        <v>5.5</v>
      </c>
      <c r="B84">
        <v>2.4</v>
      </c>
      <c r="C84">
        <v>3.7</v>
      </c>
      <c r="D84">
        <v>1</v>
      </c>
      <c r="E84" t="s">
        <v>30</v>
      </c>
    </row>
    <row r="85" spans="1:5" x14ac:dyDescent="0.3">
      <c r="A85">
        <v>5.8</v>
      </c>
      <c r="B85">
        <v>2.7</v>
      </c>
      <c r="C85">
        <v>3.9</v>
      </c>
      <c r="D85">
        <v>1.2</v>
      </c>
      <c r="E85" t="s">
        <v>30</v>
      </c>
    </row>
    <row r="86" spans="1:5" x14ac:dyDescent="0.3">
      <c r="A86">
        <v>6</v>
      </c>
      <c r="B86">
        <v>2.7</v>
      </c>
      <c r="C86">
        <v>5.0999999999999996</v>
      </c>
      <c r="D86">
        <v>1.6</v>
      </c>
      <c r="E86" t="s">
        <v>30</v>
      </c>
    </row>
    <row r="87" spans="1:5" x14ac:dyDescent="0.3">
      <c r="A87">
        <v>5.4</v>
      </c>
      <c r="B87">
        <v>3</v>
      </c>
      <c r="C87">
        <v>4.5</v>
      </c>
      <c r="D87">
        <v>1.5</v>
      </c>
      <c r="E87" t="s">
        <v>30</v>
      </c>
    </row>
    <row r="88" spans="1:5" x14ac:dyDescent="0.3">
      <c r="A88">
        <v>6</v>
      </c>
      <c r="B88">
        <v>3.4</v>
      </c>
      <c r="C88">
        <v>4.5</v>
      </c>
      <c r="D88">
        <v>1.6</v>
      </c>
      <c r="E88" t="s">
        <v>30</v>
      </c>
    </row>
    <row r="89" spans="1:5" x14ac:dyDescent="0.3">
      <c r="A89">
        <v>6.7</v>
      </c>
      <c r="B89">
        <v>3.1</v>
      </c>
      <c r="C89">
        <v>4.7</v>
      </c>
      <c r="D89">
        <v>1.5</v>
      </c>
      <c r="E89" t="s">
        <v>30</v>
      </c>
    </row>
    <row r="90" spans="1:5" x14ac:dyDescent="0.3">
      <c r="A90">
        <v>6.3</v>
      </c>
      <c r="B90">
        <v>2.2999999999999998</v>
      </c>
      <c r="C90">
        <v>4.4000000000000004</v>
      </c>
      <c r="D90">
        <v>1.3</v>
      </c>
      <c r="E90" t="s">
        <v>30</v>
      </c>
    </row>
    <row r="91" spans="1:5" x14ac:dyDescent="0.3">
      <c r="A91">
        <v>5.6</v>
      </c>
      <c r="B91">
        <v>3</v>
      </c>
      <c r="C91">
        <v>4.0999999999999996</v>
      </c>
      <c r="D91">
        <v>1.3</v>
      </c>
      <c r="E91" t="s">
        <v>30</v>
      </c>
    </row>
    <row r="92" spans="1:5" x14ac:dyDescent="0.3">
      <c r="A92">
        <v>5.5</v>
      </c>
      <c r="B92">
        <v>2.5</v>
      </c>
      <c r="C92">
        <v>4</v>
      </c>
      <c r="D92">
        <v>1.3</v>
      </c>
      <c r="E92" t="s">
        <v>30</v>
      </c>
    </row>
    <row r="93" spans="1:5" x14ac:dyDescent="0.3">
      <c r="A93">
        <v>5.5</v>
      </c>
      <c r="B93">
        <v>2.6</v>
      </c>
      <c r="C93">
        <v>4.4000000000000004</v>
      </c>
      <c r="D93">
        <v>1.2</v>
      </c>
      <c r="E93" t="s">
        <v>30</v>
      </c>
    </row>
    <row r="94" spans="1:5" x14ac:dyDescent="0.3">
      <c r="A94">
        <v>6.1</v>
      </c>
      <c r="B94">
        <v>3</v>
      </c>
      <c r="C94">
        <v>4.5999999999999996</v>
      </c>
      <c r="D94">
        <v>1.4</v>
      </c>
      <c r="E94" t="s">
        <v>30</v>
      </c>
    </row>
    <row r="95" spans="1:5" x14ac:dyDescent="0.3">
      <c r="A95">
        <v>5.8</v>
      </c>
      <c r="B95">
        <v>2.6</v>
      </c>
      <c r="C95">
        <v>4</v>
      </c>
      <c r="D95">
        <v>1.2</v>
      </c>
      <c r="E95" t="s">
        <v>30</v>
      </c>
    </row>
    <row r="96" spans="1:5" x14ac:dyDescent="0.3">
      <c r="A96">
        <v>5</v>
      </c>
      <c r="B96">
        <v>2.2999999999999998</v>
      </c>
      <c r="C96">
        <v>3.3</v>
      </c>
      <c r="D96">
        <v>1</v>
      </c>
      <c r="E96" t="s">
        <v>30</v>
      </c>
    </row>
    <row r="97" spans="1:5" x14ac:dyDescent="0.3">
      <c r="A97">
        <v>5.6</v>
      </c>
      <c r="B97">
        <v>2.7</v>
      </c>
      <c r="C97">
        <v>4.2</v>
      </c>
      <c r="D97">
        <v>1.3</v>
      </c>
      <c r="E97" t="s">
        <v>30</v>
      </c>
    </row>
    <row r="98" spans="1:5" x14ac:dyDescent="0.3">
      <c r="A98">
        <v>5.7</v>
      </c>
      <c r="B98">
        <v>3</v>
      </c>
      <c r="C98">
        <v>4.2</v>
      </c>
      <c r="D98">
        <v>1.2</v>
      </c>
      <c r="E98" t="s">
        <v>30</v>
      </c>
    </row>
    <row r="99" spans="1:5" x14ac:dyDescent="0.3">
      <c r="A99">
        <v>5.7</v>
      </c>
      <c r="B99">
        <v>2.9</v>
      </c>
      <c r="C99">
        <v>4.2</v>
      </c>
      <c r="D99">
        <v>1.3</v>
      </c>
      <c r="E99" t="s">
        <v>30</v>
      </c>
    </row>
    <row r="100" spans="1:5" x14ac:dyDescent="0.3">
      <c r="A100">
        <v>6.2</v>
      </c>
      <c r="B100">
        <v>2.9</v>
      </c>
      <c r="C100">
        <v>4.3</v>
      </c>
      <c r="D100">
        <v>1.3</v>
      </c>
      <c r="E100" t="s">
        <v>30</v>
      </c>
    </row>
    <row r="101" spans="1:5" x14ac:dyDescent="0.3">
      <c r="A101">
        <v>5.0999999999999996</v>
      </c>
      <c r="B101">
        <v>2.5</v>
      </c>
      <c r="C101">
        <v>3</v>
      </c>
      <c r="D101">
        <v>1.1000000000000001</v>
      </c>
      <c r="E101" t="s">
        <v>30</v>
      </c>
    </row>
    <row r="102" spans="1:5" x14ac:dyDescent="0.3">
      <c r="A102">
        <v>5.7</v>
      </c>
      <c r="B102">
        <v>2.8</v>
      </c>
      <c r="C102">
        <v>4.0999999999999996</v>
      </c>
      <c r="D102">
        <v>1.3</v>
      </c>
      <c r="E102" t="s">
        <v>30</v>
      </c>
    </row>
    <row r="103" spans="1:5" x14ac:dyDescent="0.3">
      <c r="A103">
        <v>6.3</v>
      </c>
      <c r="B103">
        <v>3.3</v>
      </c>
      <c r="C103">
        <v>6</v>
      </c>
      <c r="D103">
        <v>2.5</v>
      </c>
      <c r="E103" t="s">
        <v>31</v>
      </c>
    </row>
    <row r="104" spans="1:5" x14ac:dyDescent="0.3">
      <c r="A104">
        <v>5.8</v>
      </c>
      <c r="B104">
        <v>2.7</v>
      </c>
      <c r="C104">
        <v>5.0999999999999996</v>
      </c>
      <c r="D104">
        <v>1.9</v>
      </c>
      <c r="E104" t="s">
        <v>31</v>
      </c>
    </row>
    <row r="105" spans="1:5" x14ac:dyDescent="0.3">
      <c r="A105">
        <v>7.1</v>
      </c>
      <c r="B105">
        <v>3</v>
      </c>
      <c r="C105">
        <v>5.9</v>
      </c>
      <c r="D105">
        <v>2.1</v>
      </c>
      <c r="E105" t="s">
        <v>31</v>
      </c>
    </row>
    <row r="106" spans="1:5" x14ac:dyDescent="0.3">
      <c r="A106">
        <v>6.3</v>
      </c>
      <c r="B106">
        <v>2.9</v>
      </c>
      <c r="C106">
        <v>5.6</v>
      </c>
      <c r="D106">
        <v>1.8</v>
      </c>
      <c r="E106" t="s">
        <v>31</v>
      </c>
    </row>
    <row r="107" spans="1:5" x14ac:dyDescent="0.3">
      <c r="A107">
        <v>6.5</v>
      </c>
      <c r="B107">
        <v>3</v>
      </c>
      <c r="C107">
        <v>5.8</v>
      </c>
      <c r="D107">
        <v>2.2000000000000002</v>
      </c>
      <c r="E107" t="s">
        <v>31</v>
      </c>
    </row>
    <row r="108" spans="1:5" x14ac:dyDescent="0.3">
      <c r="A108">
        <v>7.6</v>
      </c>
      <c r="B108">
        <v>3</v>
      </c>
      <c r="C108">
        <v>6.6</v>
      </c>
      <c r="D108">
        <v>2.1</v>
      </c>
      <c r="E108" t="s">
        <v>31</v>
      </c>
    </row>
    <row r="109" spans="1:5" x14ac:dyDescent="0.3">
      <c r="A109">
        <v>4.9000000000000004</v>
      </c>
      <c r="B109">
        <v>2.5</v>
      </c>
      <c r="C109">
        <v>4.5</v>
      </c>
      <c r="D109">
        <v>1.7</v>
      </c>
      <c r="E109" t="s">
        <v>31</v>
      </c>
    </row>
    <row r="110" spans="1:5" x14ac:dyDescent="0.3">
      <c r="A110">
        <v>7.3</v>
      </c>
      <c r="B110">
        <v>2.9</v>
      </c>
      <c r="C110">
        <v>6.3</v>
      </c>
      <c r="D110">
        <v>1.8</v>
      </c>
      <c r="E110" t="s">
        <v>31</v>
      </c>
    </row>
    <row r="111" spans="1:5" x14ac:dyDescent="0.3">
      <c r="A111">
        <v>6.7</v>
      </c>
      <c r="B111">
        <v>2.5</v>
      </c>
      <c r="C111">
        <v>5.8</v>
      </c>
      <c r="D111">
        <v>1.8</v>
      </c>
      <c r="E111" t="s">
        <v>31</v>
      </c>
    </row>
    <row r="112" spans="1:5" x14ac:dyDescent="0.3">
      <c r="A112">
        <v>7.2</v>
      </c>
      <c r="B112">
        <v>3.6</v>
      </c>
      <c r="C112">
        <v>6.1</v>
      </c>
      <c r="D112">
        <v>2.5</v>
      </c>
      <c r="E112" t="s">
        <v>31</v>
      </c>
    </row>
    <row r="113" spans="1:5" x14ac:dyDescent="0.3">
      <c r="A113">
        <v>6.5</v>
      </c>
      <c r="B113">
        <v>3.2</v>
      </c>
      <c r="C113">
        <v>5.0999999999999996</v>
      </c>
      <c r="D113">
        <v>2</v>
      </c>
      <c r="E113" t="s">
        <v>31</v>
      </c>
    </row>
    <row r="114" spans="1:5" x14ac:dyDescent="0.3">
      <c r="A114">
        <v>6.4</v>
      </c>
      <c r="B114">
        <v>2.7</v>
      </c>
      <c r="C114">
        <v>5.3</v>
      </c>
      <c r="D114">
        <v>1.9</v>
      </c>
      <c r="E114" t="s">
        <v>31</v>
      </c>
    </row>
    <row r="115" spans="1:5" x14ac:dyDescent="0.3">
      <c r="A115">
        <v>6.8</v>
      </c>
      <c r="B115">
        <v>3</v>
      </c>
      <c r="C115">
        <v>5.5</v>
      </c>
      <c r="D115">
        <v>2.1</v>
      </c>
      <c r="E115" t="s">
        <v>31</v>
      </c>
    </row>
    <row r="116" spans="1:5" x14ac:dyDescent="0.3">
      <c r="A116">
        <v>5.7</v>
      </c>
      <c r="B116">
        <v>2.5</v>
      </c>
      <c r="C116">
        <v>5</v>
      </c>
      <c r="D116">
        <v>2</v>
      </c>
      <c r="E116" t="s">
        <v>31</v>
      </c>
    </row>
    <row r="117" spans="1:5" x14ac:dyDescent="0.3">
      <c r="A117">
        <v>5.8</v>
      </c>
      <c r="B117">
        <v>2.8</v>
      </c>
      <c r="C117">
        <v>5.0999999999999996</v>
      </c>
      <c r="D117">
        <v>2.4</v>
      </c>
      <c r="E117" t="s">
        <v>31</v>
      </c>
    </row>
    <row r="118" spans="1:5" x14ac:dyDescent="0.3">
      <c r="A118">
        <v>6.4</v>
      </c>
      <c r="B118">
        <v>3.2</v>
      </c>
      <c r="C118">
        <v>5.3</v>
      </c>
      <c r="D118">
        <v>2.2999999999999998</v>
      </c>
      <c r="E118" t="s">
        <v>31</v>
      </c>
    </row>
    <row r="119" spans="1:5" x14ac:dyDescent="0.3">
      <c r="A119">
        <v>6.5</v>
      </c>
      <c r="B119">
        <v>3</v>
      </c>
      <c r="C119">
        <v>5.5</v>
      </c>
      <c r="D119">
        <v>1.8</v>
      </c>
      <c r="E119" t="s">
        <v>31</v>
      </c>
    </row>
    <row r="120" spans="1:5" x14ac:dyDescent="0.3">
      <c r="A120">
        <v>7.7</v>
      </c>
      <c r="B120">
        <v>3.8</v>
      </c>
      <c r="C120">
        <v>6.7</v>
      </c>
      <c r="D120">
        <v>2.2000000000000002</v>
      </c>
      <c r="E120" t="s">
        <v>31</v>
      </c>
    </row>
    <row r="121" spans="1:5" x14ac:dyDescent="0.3">
      <c r="A121">
        <v>7.7</v>
      </c>
      <c r="B121">
        <v>2.6</v>
      </c>
      <c r="C121">
        <v>6.9</v>
      </c>
      <c r="D121">
        <v>2.2999999999999998</v>
      </c>
      <c r="E121" t="s">
        <v>31</v>
      </c>
    </row>
    <row r="122" spans="1:5" x14ac:dyDescent="0.3">
      <c r="A122">
        <v>6</v>
      </c>
      <c r="B122">
        <v>2.2000000000000002</v>
      </c>
      <c r="C122">
        <v>5</v>
      </c>
      <c r="D122">
        <v>1.5</v>
      </c>
      <c r="E122" t="s">
        <v>31</v>
      </c>
    </row>
    <row r="123" spans="1:5" x14ac:dyDescent="0.3">
      <c r="A123">
        <v>6.9</v>
      </c>
      <c r="B123">
        <v>3.2</v>
      </c>
      <c r="C123">
        <v>5.7</v>
      </c>
      <c r="D123">
        <v>2.2999999999999998</v>
      </c>
      <c r="E123" t="s">
        <v>31</v>
      </c>
    </row>
    <row r="124" spans="1:5" x14ac:dyDescent="0.3">
      <c r="A124">
        <v>5.6</v>
      </c>
      <c r="B124">
        <v>2.8</v>
      </c>
      <c r="C124">
        <v>4.9000000000000004</v>
      </c>
      <c r="D124">
        <v>2</v>
      </c>
      <c r="E124" t="s">
        <v>31</v>
      </c>
    </row>
    <row r="125" spans="1:5" x14ac:dyDescent="0.3">
      <c r="A125">
        <v>7.7</v>
      </c>
      <c r="B125">
        <v>2.8</v>
      </c>
      <c r="C125">
        <v>6.7</v>
      </c>
      <c r="D125">
        <v>2</v>
      </c>
      <c r="E125" t="s">
        <v>31</v>
      </c>
    </row>
    <row r="126" spans="1:5" x14ac:dyDescent="0.3">
      <c r="A126">
        <v>6.3</v>
      </c>
      <c r="B126">
        <v>2.7</v>
      </c>
      <c r="C126">
        <v>4.9000000000000004</v>
      </c>
      <c r="D126">
        <v>1.8</v>
      </c>
      <c r="E126" t="s">
        <v>31</v>
      </c>
    </row>
    <row r="127" spans="1:5" x14ac:dyDescent="0.3">
      <c r="A127">
        <v>6.7</v>
      </c>
      <c r="B127">
        <v>3.3</v>
      </c>
      <c r="C127">
        <v>5.7</v>
      </c>
      <c r="D127">
        <v>2.1</v>
      </c>
      <c r="E127" t="s">
        <v>31</v>
      </c>
    </row>
    <row r="128" spans="1:5" x14ac:dyDescent="0.3">
      <c r="A128">
        <v>7.2</v>
      </c>
      <c r="B128">
        <v>3.2</v>
      </c>
      <c r="C128">
        <v>6</v>
      </c>
      <c r="D128">
        <v>1.8</v>
      </c>
      <c r="E128" t="s">
        <v>31</v>
      </c>
    </row>
    <row r="129" spans="1:5" x14ac:dyDescent="0.3">
      <c r="A129">
        <v>6.2</v>
      </c>
      <c r="B129">
        <v>2.8</v>
      </c>
      <c r="C129">
        <v>4.8</v>
      </c>
      <c r="D129">
        <v>1.8</v>
      </c>
      <c r="E129" t="s">
        <v>31</v>
      </c>
    </row>
    <row r="130" spans="1:5" x14ac:dyDescent="0.3">
      <c r="A130">
        <v>6.1</v>
      </c>
      <c r="B130">
        <v>3</v>
      </c>
      <c r="C130">
        <v>4.9000000000000004</v>
      </c>
      <c r="D130">
        <v>1.8</v>
      </c>
      <c r="E130" t="s">
        <v>31</v>
      </c>
    </row>
    <row r="131" spans="1:5" x14ac:dyDescent="0.3">
      <c r="A131">
        <v>6.4</v>
      </c>
      <c r="B131">
        <v>2.8</v>
      </c>
      <c r="C131">
        <v>5.6</v>
      </c>
      <c r="D131">
        <v>2.1</v>
      </c>
      <c r="E131" t="s">
        <v>31</v>
      </c>
    </row>
    <row r="132" spans="1:5" x14ac:dyDescent="0.3">
      <c r="A132">
        <v>7.2</v>
      </c>
      <c r="B132">
        <v>3</v>
      </c>
      <c r="C132">
        <v>5.8</v>
      </c>
      <c r="D132">
        <v>1.6</v>
      </c>
      <c r="E132" t="s">
        <v>31</v>
      </c>
    </row>
    <row r="133" spans="1:5" x14ac:dyDescent="0.3">
      <c r="A133">
        <v>7.4</v>
      </c>
      <c r="B133">
        <v>2.8</v>
      </c>
      <c r="C133">
        <v>6.1</v>
      </c>
      <c r="D133">
        <v>1.9</v>
      </c>
      <c r="E133" t="s">
        <v>31</v>
      </c>
    </row>
    <row r="134" spans="1:5" x14ac:dyDescent="0.3">
      <c r="A134">
        <v>7.9</v>
      </c>
      <c r="B134">
        <v>3.8</v>
      </c>
      <c r="C134">
        <v>6.4</v>
      </c>
      <c r="D134">
        <v>2</v>
      </c>
      <c r="E134" t="s">
        <v>31</v>
      </c>
    </row>
    <row r="135" spans="1:5" x14ac:dyDescent="0.3">
      <c r="A135">
        <v>6.4</v>
      </c>
      <c r="B135">
        <v>2.8</v>
      </c>
      <c r="C135">
        <v>5.6</v>
      </c>
      <c r="D135">
        <v>2.2000000000000002</v>
      </c>
      <c r="E135" t="s">
        <v>31</v>
      </c>
    </row>
    <row r="136" spans="1:5" x14ac:dyDescent="0.3">
      <c r="A136">
        <v>6.3</v>
      </c>
      <c r="B136">
        <v>2.8</v>
      </c>
      <c r="C136">
        <v>5.0999999999999996</v>
      </c>
      <c r="D136">
        <v>1.5</v>
      </c>
      <c r="E136" t="s">
        <v>31</v>
      </c>
    </row>
    <row r="137" spans="1:5" x14ac:dyDescent="0.3">
      <c r="A137">
        <v>6.1</v>
      </c>
      <c r="B137">
        <v>2.6</v>
      </c>
      <c r="C137">
        <v>5.6</v>
      </c>
      <c r="D137">
        <v>1.4</v>
      </c>
      <c r="E137" t="s">
        <v>31</v>
      </c>
    </row>
    <row r="138" spans="1:5" x14ac:dyDescent="0.3">
      <c r="A138">
        <v>7.7</v>
      </c>
      <c r="B138">
        <v>3</v>
      </c>
      <c r="C138">
        <v>6.1</v>
      </c>
      <c r="D138">
        <v>2.2999999999999998</v>
      </c>
      <c r="E138" t="s">
        <v>31</v>
      </c>
    </row>
    <row r="139" spans="1:5" x14ac:dyDescent="0.3">
      <c r="A139">
        <v>6.3</v>
      </c>
      <c r="B139">
        <v>3.4</v>
      </c>
      <c r="C139">
        <v>5.6</v>
      </c>
      <c r="D139">
        <v>2.4</v>
      </c>
      <c r="E139" t="s">
        <v>31</v>
      </c>
    </row>
    <row r="140" spans="1:5" x14ac:dyDescent="0.3">
      <c r="A140">
        <v>6.4</v>
      </c>
      <c r="B140">
        <v>3.1</v>
      </c>
      <c r="C140">
        <v>5.5</v>
      </c>
      <c r="D140">
        <v>1.8</v>
      </c>
      <c r="E140" t="s">
        <v>31</v>
      </c>
    </row>
    <row r="141" spans="1:5" x14ac:dyDescent="0.3">
      <c r="A141">
        <v>6</v>
      </c>
      <c r="B141">
        <v>3</v>
      </c>
      <c r="C141">
        <v>4.8</v>
      </c>
      <c r="D141">
        <v>1.8</v>
      </c>
      <c r="E141" t="s">
        <v>31</v>
      </c>
    </row>
    <row r="142" spans="1:5" x14ac:dyDescent="0.3">
      <c r="A142">
        <v>6.9</v>
      </c>
      <c r="B142">
        <v>3.1</v>
      </c>
      <c r="C142">
        <v>5.4</v>
      </c>
      <c r="D142">
        <v>2.1</v>
      </c>
      <c r="E142" t="s">
        <v>31</v>
      </c>
    </row>
    <row r="143" spans="1:5" x14ac:dyDescent="0.3">
      <c r="A143">
        <v>6.7</v>
      </c>
      <c r="B143">
        <v>3.1</v>
      </c>
      <c r="C143">
        <v>5.6</v>
      </c>
      <c r="D143">
        <v>2.4</v>
      </c>
      <c r="E143" t="s">
        <v>31</v>
      </c>
    </row>
    <row r="144" spans="1:5" x14ac:dyDescent="0.3">
      <c r="A144">
        <v>6.9</v>
      </c>
      <c r="B144">
        <v>3.1</v>
      </c>
      <c r="C144">
        <v>5.0999999999999996</v>
      </c>
      <c r="D144">
        <v>2.2999999999999998</v>
      </c>
      <c r="E144" t="s">
        <v>31</v>
      </c>
    </row>
    <row r="145" spans="1:5" x14ac:dyDescent="0.3">
      <c r="A145">
        <v>5.8</v>
      </c>
      <c r="B145">
        <v>2.7</v>
      </c>
      <c r="C145">
        <v>5.0999999999999996</v>
      </c>
      <c r="D145">
        <v>1.9</v>
      </c>
      <c r="E145" t="s">
        <v>31</v>
      </c>
    </row>
    <row r="146" spans="1:5" x14ac:dyDescent="0.3">
      <c r="A146">
        <v>6.8</v>
      </c>
      <c r="B146">
        <v>3.2</v>
      </c>
      <c r="C146">
        <v>5.9</v>
      </c>
      <c r="D146">
        <v>2.2999999999999998</v>
      </c>
      <c r="E146" t="s">
        <v>31</v>
      </c>
    </row>
    <row r="147" spans="1:5" x14ac:dyDescent="0.3">
      <c r="A147">
        <v>6.7</v>
      </c>
      <c r="B147">
        <v>3.3</v>
      </c>
      <c r="C147">
        <v>5.7</v>
      </c>
      <c r="D147">
        <v>2.5</v>
      </c>
      <c r="E147" t="s">
        <v>31</v>
      </c>
    </row>
    <row r="148" spans="1:5" x14ac:dyDescent="0.3">
      <c r="A148">
        <v>6.7</v>
      </c>
      <c r="B148">
        <v>3</v>
      </c>
      <c r="C148">
        <v>5.2</v>
      </c>
      <c r="D148">
        <v>2.2999999999999998</v>
      </c>
      <c r="E148" t="s">
        <v>31</v>
      </c>
    </row>
    <row r="149" spans="1:5" x14ac:dyDescent="0.3">
      <c r="A149">
        <v>6.3</v>
      </c>
      <c r="B149">
        <v>2.5</v>
      </c>
      <c r="C149">
        <v>5</v>
      </c>
      <c r="D149">
        <v>1.9</v>
      </c>
      <c r="E149" t="s">
        <v>31</v>
      </c>
    </row>
    <row r="150" spans="1:5" x14ac:dyDescent="0.3">
      <c r="A150">
        <v>6.5</v>
      </c>
      <c r="B150">
        <v>3</v>
      </c>
      <c r="C150">
        <v>5.2</v>
      </c>
      <c r="D150">
        <v>2</v>
      </c>
      <c r="E150" t="s">
        <v>31</v>
      </c>
    </row>
    <row r="151" spans="1:5" x14ac:dyDescent="0.3">
      <c r="A151">
        <v>6.2</v>
      </c>
      <c r="B151">
        <v>3.4</v>
      </c>
      <c r="C151">
        <v>5.4</v>
      </c>
      <c r="D151">
        <v>2.2999999999999998</v>
      </c>
      <c r="E151" t="s">
        <v>31</v>
      </c>
    </row>
    <row r="152" spans="1:5" x14ac:dyDescent="0.3">
      <c r="A152">
        <v>5.9</v>
      </c>
      <c r="B152">
        <v>3</v>
      </c>
      <c r="C152">
        <v>5.0999999999999996</v>
      </c>
      <c r="D152">
        <v>1.8</v>
      </c>
      <c r="E152" t="s">
        <v>31</v>
      </c>
    </row>
    <row r="153" spans="1:5" x14ac:dyDescent="0.3">
      <c r="A153" s="5" t="s">
        <v>32</v>
      </c>
      <c r="B153" s="4"/>
      <c r="C153" s="4"/>
      <c r="D153" s="4"/>
      <c r="E153" s="4"/>
    </row>
  </sheetData>
  <mergeCells count="2">
    <mergeCell ref="A153:E153"/>
    <mergeCell ref="L2:N20"/>
  </mergeCell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Dataset Example 1</vt:lpstr>
      <vt:lpstr>Dataset Example 2</vt:lpstr>
      <vt:lpstr>Cohort Analysis</vt:lpstr>
      <vt:lpstr>Monte Carlo Simulations</vt:lpstr>
      <vt:lpstr> Time Series Forecasting </vt:lpstr>
      <vt:lpstr>Headcount Analysis</vt:lpstr>
      <vt:lpstr>Outliers Identification 1</vt:lpstr>
      <vt:lpstr>Advanced Outliers</vt:lpstr>
      <vt:lpstr>Describe Data</vt:lpstr>
      <vt:lpstr>Scatter Plot</vt:lpstr>
      <vt:lpstr>Pair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M</dc:creator>
  <cp:lastModifiedBy>Christian M</cp:lastModifiedBy>
  <dcterms:created xsi:type="dcterms:W3CDTF">2024-09-15T08:42:08Z</dcterms:created>
  <dcterms:modified xsi:type="dcterms:W3CDTF">2024-09-18T14:36:26Z</dcterms:modified>
</cp:coreProperties>
</file>