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8"/>
  <workbookPr/>
  <mc:AlternateContent xmlns:mc="http://schemas.openxmlformats.org/markup-compatibility/2006">
    <mc:Choice Requires="x15">
      <x15ac:absPath xmlns:x15ac="http://schemas.microsoft.com/office/spreadsheetml/2010/11/ac" url="C:\Users\chris\Downloads\"/>
    </mc:Choice>
  </mc:AlternateContent>
  <xr:revisionPtr revIDLastSave="0" documentId="8_{3D37AFAF-D505-41D1-BA68-4DCA2AADBE71}" xr6:coauthVersionLast="47" xr6:coauthVersionMax="47" xr10:uidLastSave="{00000000-0000-0000-0000-000000000000}"/>
  <bookViews>
    <workbookView xWindow="-108" yWindow="-108" windowWidth="23256" windowHeight="12456" activeTab="1" xr2:uid="{00000000-000D-0000-FFFF-FFFF00000000}"/>
  </bookViews>
  <sheets>
    <sheet name="Data -&gt; Dashboard" sheetId="2" r:id="rId1"/>
    <sheet name="Instructions" sheetId="12" r:id="rId2"/>
    <sheet name="Prompts" sheetId="1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 l="1" a="1"/>
  <c r="U7" i="2" s="1" a="1"/>
  <c r="U9" i="2" l="1" a="1"/>
  <c r="U11" i="2" l="1" a="1"/>
  <c r="U13" i="2" a="1"/>
  <c r="U15" i="2"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12"/>
        </ext>
      </extLst>
    </bk>
    <bk>
      <extLst>
        <ext uri="{3e2802c4-a4d2-4d8b-9148-e3be6c30e623}">
          <xlrd:rvb i="16"/>
        </ext>
      </extLst>
    </bk>
    <bk>
      <extLst>
        <ext uri="{3e2802c4-a4d2-4d8b-9148-e3be6c30e623}">
          <xlrd:rvb i="20"/>
        </ext>
      </extLst>
    </bk>
    <bk>
      <extLst>
        <ext uri="{3e2802c4-a4d2-4d8b-9148-e3be6c30e623}">
          <xlrd:rvb i="24"/>
        </ext>
      </extLst>
    </bk>
    <bk>
      <extLst>
        <ext uri="{3e2802c4-a4d2-4d8b-9148-e3be6c30e623}">
          <xlrd:rvb i="28"/>
        </ext>
      </extLst>
    </bk>
    <bk>
      <extLst>
        <ext uri="{3e2802c4-a4d2-4d8b-9148-e3be6c30e623}">
          <xlrd:rvb i="32"/>
        </ext>
      </extLst>
    </bk>
  </futureMetadata>
  <cellMetadata count="1">
    <bk>
      <rc t="1" v="0"/>
    </bk>
  </cellMetadata>
  <valueMetadata count="6">
    <bk>
      <rc t="2" v="0"/>
    </bk>
    <bk>
      <rc t="2" v="1"/>
    </bk>
    <bk>
      <rc t="2" v="2"/>
    </bk>
    <bk>
      <rc t="2" v="3"/>
    </bk>
    <bk>
      <rc t="2" v="4"/>
    </bk>
    <bk>
      <rc t="2" v="5"/>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df = xl(%P2%, headers=True)</code>
    </pythonScript>
    <pythonScript>
      <code>import pandas as pd
import numpy as np
import seaborn as sns
import matplotlib.pyplot as plt
import matplotlib.patches as patches
# =========================================================
# 1. DATA PREP
# =========================================================
d = df.copy()
def to_num(s):
    if s.dtype == object:
        return pd.to_numeric(s.astype(str).str.replace(r'[\$,%%,]', '', regex=True), errors='coerce')
    return s
for c in d.columns:
    if c != 'Month':
        d[c] = to_num(d[c])
# Robust date parsing — works whether Month is already datetime, ISO text, or "Jan-23" style
if pd.api.types.is_datetime64_any_dtype(d['Month']):
    d['MonthDT'] = d['Month']
else:
    month_str = d['Month'].astype(str).str.replace('Sept', 'Sep', regex=False)
    try:
        d['MonthDT'] = pd.to_datetime(month_str, format='%%b-%%y')
    except ValueError:
        d['MonthDT'] = pd.to_datetime(month_str, format='mixed')
d = d.sort_values('MonthDT').reset_index(drop=True)
d['MonthLabel'] = d['MonthDT'].dt.strftime('%%b-%%y')
# Trailing 18 months keeps the heatmap readable
d = d.tail(18).reset_index(drop=True)
# Metrics to show — flip sign on "lower is better" ones so green always = good
metrics = {
    'Revenue Growth':   d['Revenue_Actual'],
    'EBITDA':           d['EBITDA_Actual'],
    'Gross Margin %%':   d['Gross_Margin_Pct'],
    'Cash Balance':     d['Cash_Balance'],
    'ARR':              d['ARR'],
    'Active Customers': d['Active_Customers'],
    'Churn %% (inv)':    -d['Churn_Pct'],
    'CAC (inv)':        -d['CAC'],
    'DSO Days (inv)':   -d['DSO_Days'],
}
heat = pd.DataFrame(metrics).T
heat.columns = d['MonthLabel']
z = heat.sub(heat.mean(axis=1), axis=0).div(heat.std(axis=1), axis=0)
ebitda_margin = (d['EBITDA_Actual'] / d['Revenue_Actual']).values
# =========================================================
# 2. THEME
# =========================================================
BG, PANEL, TEXT, SUBTEXT, ORANGE = "#0b1220", "#101a2e", "#e6ebf5", "#8a96b3", "#f59e0b"
sns.set_theme(style="white")
plt.rcParams.update({
    "figure.facecolor": BG, "axes.facecolor": PANEL,
    "text.color": TEXT, "font.family": "sans-serif",
})
fig, ax = plt.subplots(figsize=(16, 8), dpi=150)
fig.patch.set_facecolor(BG)
# =========================================================
# 3. HEATMAP
# =========================================================
sns.heatmap(
    z, ax=ax, cmap="RdYlGn", center=0, vmin=-2, vmax=2,
    linewidths=2, linecolor=BG, cbar_kws={"label": "Z-score vs 18-mo avg", "shrink": 0.7},
    annot=heat.round(0).astype(str).mask(z.notna(), heat.apply(
        lambda r: r.map(lambda v: f"{v/1e6:.1f}M" if abs(v) &gt;= 1e6 else
                         (f"{v:,.0f}" if abs(v) &gt;= 100 else f"{v:.1f}")), axis=1)),
    fmt="", annot_kws={"size": 7.5, "color": "#0b1220", "weight": "bold"},
)
ax.set_xticklabels(d['MonthLabel'], rotation=45, ha='right', fontsize=9, color=SUBTEXT)
ax.set_yticklabels(heat.index, rotation=0, fontsize=10.5, color=TEXT, fontweight='bold')
ax.set_xlabel(""); ax.set_ylabel("")
cbar = ax.collections[0].colorbar
cbar.ax.yaxis.label.set_color(SUBTEXT)
cbar.ax.tick_params(colors=SUBTEXT)
cbar.outline.set_visible(False)
# Highlight the latest month with a bright border
n_months = z.shape[1]
rect = patches.Rectangle((n_months - 1, 0), 1, z.shape[0],
                          linewidth=3, edgecolor=ORANGE, facecolor='none', zorder=5)
ax.add_patch(rect)
ax.text(n_months - 0.5, -0.6, "LATEST", ha='center', fontsize=8.5,
        color=ORANGE, fontweight='bold')
# =========================================================
# 4. EBITDA MARGIN TREND OVERLAY (secondary axis, thin sparkline on top)
# =========================================================
ax2 = ax.twinx()
x_pos = np.arange(n_months) + 0.5
ax2.plot(x_pos, ebitda_margin, color=ORANGE, lw=2, marker='o', ms=4,
         zorder=6, clip_on=False)
ax2.set_ylim(0, max(ebitda_margin) * 3)
ax2.axis('off')
# =========================================================
# 5. TITLE
# =========================================================
fig.text(0.06, 0.97, "CFO PERFORMANCE HEATMAP", fontsize=19, fontweight='bold', color=TEXT)
fig.text(0.06, 0.935, "Normalized trend across 9 key metrics · orange line = EBITDA margin trajectory",
          fontsize=10.5, color=SUBTEXT)
plt.tight_layout(rect=[0, 0, 1, 0.93])
fig</code>
    </pythonScript>
    <pythonScript>
      <code>import pandas as pd
import numpy as np
import matplotlib.pyplot as plt
import matplotlib.patches as mpatches
from matplotlib.patches import FancyBboxPatch
# =========================================================
# 1. DATA PREP
# =========================================================
d = df.copy()
def to_num(s):
    if s.dtype == object:
        return pd.to_numeric(s.astype(str).str.replace(r'[\$,%%,]', '', regex=True), errors='coerce')
    return s
for c in d.columns:
    if c != 'Month':
        d[c] = to_num(d[c])
if pd.api.types.is_datetime64_any_dtype(d['Month']):
    d['MonthDT'] = d['Month']
else:
    month_str = d['Month'].astype(str).str.replace('Sept', 'Sep', regex=False)
    try:
        d['MonthDT'] = pd.to_datetime(month_str, format='%%b-%%y')
    except ValueError:
        d['MonthDT'] = pd.to_datetime(month_str, format='mixed')
d = d.sort_values('MonthDT').reset_index(drop=True)
latest = d.iloc[-1]
prior  = d.iloc[-2]
yoy    = d.iloc[-13] if len(d) &gt;= 13 else d.iloc[0]
def delta_pct(cur, prev):
    return (cur - prev) / prev * 100 if prev else 0
def fmt_money(x, dec=1):
    if abs(x) &gt;= 1e6:
        return f"${x/1e6:.{dec}f}M"
    elif abs(x) &gt;= 1e3:
        return f"${x/1e3:.{dec}f}K"
    return f"${x:.0f}"
rev_attain  = latest['Revenue_Actual'] / latest['Revenue_Budget'] * 100
ebitda_marg = latest['EBITDA_Actual'] / latest['Revenue_Actual'] * 100
cash_mom    = delta_pct(latest['Cash_Balance'], prior['Cash_Balance'])
arr_yoy     = delta_pct(latest['ARR'], yoy['ARR'])
# =========================================================
# 2. THEME
# =========================================================
BG, PANEL, GRID = "#0b1220", "#101a2e", "#1e2a44"
TEXT, SUBTEXT = "#e6ebf5", "#8a96b3"
TEAL, BLUE, ORANGE, PURPLE = "#2dd4bf", "#3b82f6", "#f59e0b", "#a78bfa"
GREEN, RED = "#22c55e", "#ef4444"
plt.rcParams.update({
    "figure.facecolor": BG, "axes.facecolor": BG,
    "text.color": TEXT, "font.family": "sans-serif",
})
fig, axes = plt.subplots(1, 4, figsize=(16, 3), dpi=150)
fig.patch.set_facecolor(BG)
def kpi_card(ax, label, value, delta_val, delta_label, accent):
    ax.set_xlim(0, 1); ax.set_ylim(0, 1)
    ax.axis("off")
    box = FancyBboxPatch((0.03, 0.06), 0.94, 0.88,
                          boxstyle="round,pad=0.02,rounding_size=0.06",
                          linewidth=1.3, edgecolor=GRID, facecolor=PANEL,
                          transform=ax.transAxes, zorder=1)
    ax.add_patch(box)
    # accent stripe on the left
    ax.add_patch(mpatches.FancyBboxPatch((0.03, 0.06), 0.018, 0.88,
                 boxstyle="round,pad=0,rounding_size=0.01",
                 linewidth=0, facecolor=accent, transform=ax.transAxes, zorder=2))
    ax.text(0.13, 0.72, label, fontsize=10.5, color=SUBTEXT,
            transform=ax.transAxes, fontweight="bold", zorder=3)
    ax.text(0.13, 0.40, value, fontsize=24, color=TEXT,
            transform=ax.transAxes, fontweight="bold", zorder=3)
    good = delta_val &gt;= 0
    arrow = "▲" if good else "▼"
    dcolor = GREEN if good else RED
    ax.text(0.13, 0.16, f"{arrow} {abs(delta_val):.1f}%% {delta_label}",
            fontsize=10.5, color=dcolor, fontweight="bold",
            transform=ax.transAxes, zorder=3)
cards = [
    ("REVENUE (ACTUAL)", fmt_money(latest['Revenue_Actual']),
     rev_attain - 100, "vs budget", TEAL),
    ("EBITDA MARGIN", f"{ebitda_marg:.1f}%%",
     ebitda_marg - (yoy['EBITDA_Actual']/yoy['Revenue_Actual']*100), "vs LY margin", BLUE),
    ("CASH BALANCE", fmt_money(latest['Cash_Balance']),
     cash_mom, "MoM", ORANGE),
    ("ARR", fmt_money(latest['ARR']),
     arr_yoy, "YoY", PURPLE),
]
for ax, (label, value, delta, dlabel, accent) in zip(axes, cards):
    kpi_card(ax, label, value, delta, dlabel, accent)
plt.subplots_adjust(wspace=0.08, left=0.01, right=0.99, top=0.95, bottom=0.05)
fig</code>
    </pythonScript>
    <pythonScript>
      <code>import pandas as pd
import numpy as np
import matplotlib.pyplot as plt
# =========================================================
# 1. DATA PREP
# =========================================================
d = df.copy()
def to_num(s):
    if s.dtype == object:
        return pd.to_numeric(s.astype(str).str.replace(r'[\$,%%,]', '', regex=True), errors='coerce')
    return s
for c in d.columns:
    if c != 'Month':
        d[c] = to_num(d[c])
if pd.api.types.is_datetime64_any_dtype(d['Month']):
    d['MonthDT'] = d['Month']
else:
    month_str = d['Month'].astype(str).str.replace('Sept', 'Sep', regex=False)
    try:
        d['MonthDT'] = pd.to_datetime(month_str, format='%%b-%%y')
    except ValueError:
        d['MonthDT'] = pd.to_datetime(month_str, format='mixed')
d = d.sort_values('MonthDT').reset_index(drop=True)
d['MonthLabel'] = d['MonthDT'].dt.strftime('%%b-%%y')
# Revenue variance vs budget, in %% and $
d['Rev_Var_Pct'] = (d['Revenue_Actual'] - d['Revenue_Budget']) / d['Revenue_Budget'] * 100
d['Rev_Var_Dollar'] = d['Revenue_Actual'] - d['Revenue_Budget']
# Sort by magnitude of variance (biggest swings — good or bad — at the top)
d_sorted = d.reindex(d['Rev_Var_Pct'].abs().sort_values(ascending=True).index)
# =========================================================
# 2. THEME
# =========================================================
BG, PANEL, GRID = "#0b1220", "#101a2e", "#1e2a44"
TEXT, SUBTEXT = "#e6ebf5", "#8a96b3"
GREEN, RED = "#22c55e", "#ef4444"
plt.rcParams.update({
    "figure.facecolor": BG, "axes.facecolor": PANEL,
    "text.color": TEXT, "font.family": "sans-serif",
    "axes.edgecolor": GRID, "xtick.color": SUBTEXT, "ytick.color": TEXT,
})
fig, ax = plt.subplots(figsize=(13, 11), dpi=150)
fig.patch.set_facecolor(BG)
# =========================================================
# 3. TORNADO BARS
# =========================================================
y_pos = np.arange(len(d_sorted))
colors = [GREEN if v &gt;= 0 else RED for v in d_sorted['Rev_Var_Pct']]
bars = ax.barh(y_pos, d_sorted['Rev_Var_Pct'], color=colors, alpha=0.88,
                height=0.68, edgecolor=BG, linewidth=0.8, zorder=3)
# Center line
ax.axvline(0, color=SUBTEXT, lw=1.2, zorder=2)
# Value labels at the end of each bar
xmax = d_sorted['Rev_Var_Pct'].abs().max()
for bar, pct, dollar in zip(bars, d_sorted['Rev_Var_Pct'], d_sorted['Rev_Var_Dollar']):
    w = bar.get_width()
    label = f"{pct:+.1f}%%  (${dollar/1e3:+,.0f}K)"
    offset = xmax * 0.02
    if w &gt;= 0:
        ax.text(w + offset, bar.get_y() + bar.get_height()/2, label,
                 va='center', ha='left', fontsize=8.5, color=GREEN, fontweight='bold')
    else:
        ax.text(w - offset, bar.get_y() + bar.get_height()/2, label,
                 va='center', ha='right', fontsize=8.5, color=RED, fontweight='bold')
ax.set_yticks(y_pos)
ax.set_yticklabels(d_sorted['MonthLabel'], fontsize=9.5)
ax.set_xlim(-xmax*1.35, xmax*1.35)
ax.set_xlabel("Revenue Variance vs Budget (%%)", fontsize=10, color=SUBTEXT)
ax.grid(axis='x', color=GRID, linewidth=0.6, zorder=0)
ax.grid(axis='y', visible=False)
for spine in ['top', 'right', 'left']:
    ax.spines[spine].set_visible(False)
ax.spines['bottom'].set_color(GRID)
ax.tick_params(axis='y', length=0)
# =========================================================
# 4. TITLE + LEGEND
# =========================================================
fig.text(0.08, 0.965, "REVENUE VARIANCE TORNADO", fontsize=19, fontweight='bold', color=TEXT)
fig.text(0.08, 0.94, "Months ranked by magnitude of swing vs budget · Beat (green) vs Miss (red)",
          fontsize=10.5, color=SUBTEXT)
green_patch = plt.Rectangle((0,0), 1, 1, color=GREEN, alpha=0.88)
red_patch = plt.Rectangle((0,0), 1, 1, color=RED, alpha=0.88)
ax.legend([green_patch, red_patch], ["Beat Budget", "Missed Budget"],
          loc='lower right', frameon=False, fontsize=9.5, labelcolor=TEXT)
plt.tight_layout(rect=[0, 0, 1, 0.92])
fig</code>
    </pythonScript>
    <pythonScript>
      <code>import pandas as pd
import numpy as np
import matplotlib.pyplot as plt
from matplotlib.path import Path
from matplotlib.patches import PathPatch
# =========================================================
# 1. DATA PREP
# =========================================================
d = df.copy()
def to_num(s):
    if s.dtype == object:
        return pd.to_numeric(s.astype(str).str.replace(r'[\$,%%,]', '', regex=True), errors='coerce')
    return s
for c in d.columns:
    if c != 'Month':
        d[c] = to_num(d[c])
if pd.api.types.is_datetime64_any_dtype(d['Month']):
    d['MonthDT'] = d['Month']
else:
    month_str = d['Month'].astype(str).str.replace('Sept', 'Sep', regex=False)
    try:
        d['MonthDT'] = pd.to_datetime(month_str, format='%%b-%%y')
    except ValueError:
        d['MonthDT'] = pd.to_datetime(month_str, format='mixed')
d = d.sort_values('MonthDT').reset_index(drop=True)
latest = d.iloc[-1]
month_label = latest['MonthDT'].strftime('%%b-%%y')
revenue = latest['Revenue_Actual']
cogs    = latest['COGS_Actual']
gp      = revenue - cogs
sm      = latest['SM_Expense']
rd      = latest['RD_Expense']
ga      = latest['GA_Expense']
ebitda  = latest['EBITDA_Actual']  # should ≈ gp - sm - rd - ga
# =========================================================
# 2. THEME
# =========================================================
BG, PANEL, TEXT, SUBTEXT = "#0b1220", "#101a2e", "#e6ebf5", "#8a96b3"
TEAL, BLUE, RED, ORANGE, PURPLE, YELLOW, GREEN = (
    "#2dd4bf", "#3b82f6", "#ef4444", "#f59e0b", "#a78bfa", "#eab308", "#22c55e"
)
plt.rcParams.update({
    "figure.facecolor": BG, "axes.facecolor": BG,
    "text.color": TEXT, "font.family": "sans-serif",
})
fig, ax = plt.subplots(figsize=(15, 9), dpi=150)
fig.patch.set_facecolor(BG)
# =========================================================
# 3. SANKEY GEOMETRY
# =========================================================
def fmt_m(v):
    return f"${v/1e6:.2f}M"
TOTAL_H = 10.0
scale = TOTAL_H / revenue
node_w = 0.5
gap = 0.35
col_x = [0, 5, 10]
# --- Column 0: Revenue ---
rev_top, rev_bot = TOTAL_H, 0.0
# --- Column 1: COGS, Gross Profit (stacked, ordered COGS then GP) ---
col1_vals = [("COGS", cogs, RED), ("Gross Profit", gp, BLUE)]
col1_total_h = sum(v * scale for _, v, _ in col1_vals) + gap * (len(col1_vals) - 1)
col1_offset = (TOTAL_H - col1_total_h) / 2
y = TOTAL_H - col1_offset
col1_pos = {}
for name, val, color in col1_vals:
    h = val * scale
    col1_pos[name] = (y, y - h, color, val)
    y -= h + gap
# --- Column 2: S&amp;M, R&amp;D, G&amp;A, EBITDA (stacked, split from Gross Profit) ---
col2_vals = [("S&amp;M", sm, ORANGE), ("R&amp;D", rd, PURPLE), ("G&amp;A", ga, YELLOW), ("EBITDA", ebitda, GREEN)]
col2_total_h = sum(v * scale for _, v, _ in col2_vals) + gap * (len(col2_vals) - 1)
col2_offset = (TOTAL_H - col2_total_h) / 2
y = TOTAL_H - col2_offset
col2_pos = {}
for name, val, color in col2_vals:
    h = val * scale
    col2_pos[name] = (y, y - h, color, val)
    y -= h + gap
# =========================================================
# 4. RIBBON DRAWING HELPER
# =========================================================
def sankey_ribbon(ax, x0, y0_top, y0_bot, x1, y1_top, y1_bot, color, alpha=0.55):
    cx = (x0 + x1) / 2
    verts = [
        (x0, y0_top),
        (cx, y0_top), (cx, y1_top), (x1, y1_top),
        (x1, y1_bot),
        (cx, y1_bot), (cx, y0_bot), (x0, y0_bot),
        (x0, y0_top),
    ]
    codes = [Path.MOVETO,
             Path.CURVE4, Path.CURVE4, Path.CURVE4,
             Path.LINETO,
             Path.CURVE4, Path.CURVE4, Path.CURVE4,
             Path.CLOSEPOLY]
    ax.add_patch(PathPatch(Path(verts, codes), facecolor=color, edgecolor='none',
                            alpha=alpha, lw=0, zorder=2))
def node_box(ax, x, top, bot, color, label, value, align='left'):
    ax.add_patch(plt.Rectangle((x, bot), node_w, top - bot, facecolor=color,
                                edgecolor=BG, linewidth=1.5, zorder=3))
    ty = (top + bot) / 2
    if align == 'left':
        ax.text(x - 0.15, ty, f"{label}\n{fmt_m(value)}", ha='right', va='center',
                fontsize=10.5, color=TEXT, fontweight='bold', linespacing=1.4)
    else:
        pct = value / revenue * 100
        ax.text(x + node_w + 0.15, ty, f"{label}\n{fmt_m(value)}  ({pct:.1f}%%)", ha='left', va='center',
                fontsize=10.5, color=TEXT, fontweight='bold', linespacing=1.4)
# =========================================================
# 5. DRAW FLOWS (Revenue -&gt; col1, Gross Profit -&gt; col2)
# =========================================================
# Revenue -&gt; COGS, Gross Profit
used = 0
for name, val, color in col1_vals:
    top, bot, c, v = col1_pos[name]
    src_top = rev_top - used
    src_bot = src_top - (val * scale)
    used += val * scale
    sankey_ribbon(ax, col_x[0] + node_w, src_top, src_bot, col_x[1], top, bot, color)
# Gross Profit -&gt; S&amp;M, R&amp;D, G&amp;A, EBITDA
gp_top, gp_bot, gp_color, gp_val = col1_pos["Gross Profit"]
used = 0
for name, val, color in col2_vals:
    top, bot, c, v = col2_pos[name]
    src_top = gp_top - used
    src_bot = src_top - (val * scale)
    used += val * scale
    sankey_ribbon(ax, col_x[1] + node_w, src_top, src_bot, col_x[2], top, bot, color)
# =========================================================
# 6. DRAW NODES
# =========================================================
node_box(ax, col_x[0], rev_top, rev_bot, TEAL, "Revenue", revenue, align='left')
for name, (top, bot, color, val) in col1_pos.items():
    node_box(ax, col_x[1], top, bot, color, name, val, align='left' if name == "COGS" else 'left')
for name, (top, bot, color, val) in col2_pos.items():
    node_box(ax, col_x[2], top, bot, color, name, val, align='right')
# Fix COGS/GP labels to sit centered above/left cleanly (re-label col1 on left side of their boxes' inner edge)
ax.set_xlim(-3.5, 14.5)
ax.set_ylim(-0.5, TOTAL_H + 0.5)
ax.axis('off')
# =========================================================
# 7. TITLE
# =========================================================
fig.text(0.06, 0.96, "REVENUE → EBITDA FLOW", fontsize=20, fontweight='bold', color=TEXT)
fig.text(0.06, 0.925, f"{month_label}  ·  How each revenue dollar splits into cost, opex, and profit",
          fontsize=11, color=SUBTEXT)
plt.tight_layout(rect=[0, 0, 1, 0.9])
fig</code>
    </pythonScript>
    <pythonScript>
      <code>import matplotlib.pyplot as plt
import matplotlib.patches as patches
import numpy as np
# =========================================================
# THEME
# =========================================================
BG      = "#0b1220"
PANEL   = "#101a2e"
TEXT    = "#e6ebf5"
SUBTEXT = "#8a96b3"
TEAL    = "#2dd4bf"
BLUE    = "#3b82f6"
ORANGE  = "#f59e0b"
PURPLE  = "#a78bfa"
fig, ax = plt.subplots(figsize=(16, 8), dpi=150)
fig.patch.set_facecolor(BG)
ax.set_facecolor(BG)
ax.set_xlim(0, 16)
ax.set_ylim(0, 8)
ax.axis('off')
# =========================================================
# BACKGROUND ACCENT — faint diagonal "data" grid lines
# =========================================================
rng = np.random.default_rng(7)
for i in range(14):
    y0 = rng.uniform(0, 8)
    x0 = rng.uniform(-2, 16)
    length = rng.uniform(2, 5)
    ax.plot([x0, x0 + length], [y0, y0 + length * 0.15],
             color="#1e2a44", lw=1, alpha=0.6, zorder=0)
# Subtle glowing corner accents
for cx, cy, r, c in [(1.2, 6.8, 3.5, TEAL), (14.8, 1.2, 3.5, PURPLE)]:
    for i, alpha in zip(range(4), [0.05, 0.04, 0.03, 0.02]):
        circ = patches.Circle((cx, cy), r - i * 0.6, facecolor=c, alpha=alpha,
                               edgecolor='none', zorder=0)
        ax.add_patch(circ)
# =========================================================
# ACCENT BAR ABOVE TITLE
# =========================================================
bar_colors = [TEAL, BLUE, ORANGE, PURPLE]
bar_x = 6.55
for c in bar_colors:
    ax.add_patch(patches.Rectangle((bar_x, 5.55), 0.55, 0.09, facecolor=c,
                                     edgecolor='none', zorder=3))
    bar_x += 0.68
# =========================================================
# MAIN TITLE
# =========================================================
ax.text(8, 4.75, "CFO COMMAND CENTER", ha='center', va='center',
         fontsize=46, fontweight='bold', color=TEXT, zorder=3,
         family='sans-serif')
# subtle glow behind title (drawn a few times with slight offsets/alpha)
for dx, dy, a in [(0.015, -0.01, 0.12), (-0.015, 0.01, 0.10)]:
    ax.text(8 + dx, 4.75 + dy, "CFO COMMAND CENTER", ha='center', va='center',
             fontsize=46, fontweight='bold', color=TEAL, alpha=a, zorder=2,
             family='sans-serif')
# =========================================================
# SUBTITLE / DIVIDER
# =========================================================
ax.plot([5.5, 10.5], [4.05, 4.05], color="#2a3856", lw=1, zorder=3)
ax.text(8, 3.55, "Executive Financial Performance Dashboard", ha='center', va='center',
         fontsize=15, color=SUBTEXT, style='italic', zorder=3)
# =========================================================
# BY-LINE
# =========================================================
ax.text(8, 2.55, "Prepared by", ha='center', va='center',
         fontsize=11, color=SUBTEXT, zorder=3)
ax.text(8, 2.05, "CHRISTIAN MARTINEZ", ha='center', va='center',
         fontsize=20, fontweight='bold', color=ORANGE, zorder=3,
         family='sans-serif')
# small accent underline beneath the name
ax.plot([6.9, 9.1], [1.78, 1.78], color=ORANGE, lw=2, alpha=0.7, zorder=3)
# =========================================================
# FOOTER TAGS
# =========================================================
tags = ["REVENUE", "EBITDA", "CASH", "ARR", "CUSTOMERS"]
tag_colors = [TEAL, BLUE, ORANGE, PURPLE, "#22c55e"]
total_w = len(tags) * 2.1
start_x = 8 - total_w / 2
for tag, c in zip(tags, tag_colors):
    box = patches.FancyBboxPatch((start_x, 0.55), 1.85, 0.55,
                                   boxstyle="round,pad=0.02,rounding_size=0.15",
                                   linewidth=1, edgecolor=c, facecolor=PANEL, zorder=3)
    ax.add_patch(box)
    ax.text(start_x + 0.925, 0.825, tag, ha='center', va='center',
             fontsize=9, color=c, fontweight='bold', zorder=4)
    start_x += 2.1
plt.tight_layout()
fig</code>
    </pythonScript>
  </pythonScripts>
</python>
</file>

<file path=xl/sharedStrings.xml><?xml version="1.0" encoding="utf-8"?>
<sst xmlns="http://schemas.openxmlformats.org/spreadsheetml/2006/main" count="79" uniqueCount="79">
  <si>
    <t>Month</t>
  </si>
  <si>
    <t>Revenue_Actual</t>
  </si>
  <si>
    <t>Revenue_Budget</t>
  </si>
  <si>
    <t>Revenue_Forecast</t>
  </si>
  <si>
    <t>COGS_Actual</t>
  </si>
  <si>
    <t>Gross_Margin_Pct</t>
  </si>
  <si>
    <t>SM_Expense</t>
  </si>
  <si>
    <t>RD_Expense</t>
  </si>
  <si>
    <t>GA_Expense</t>
  </si>
  <si>
    <t>EBITDA_Actual</t>
  </si>
  <si>
    <t>EBITDA_Budget</t>
  </si>
  <si>
    <t>Cash_Balance</t>
  </si>
  <si>
    <t>Active_Customers</t>
  </si>
  <si>
    <t>New_Customers</t>
  </si>
  <si>
    <t>Churn_Pct</t>
  </si>
  <si>
    <t>Headcount</t>
  </si>
  <si>
    <t>ARR</t>
  </si>
  <si>
    <t>CAC</t>
  </si>
  <si>
    <t>DSO_Days</t>
  </si>
  <si>
    <t>The Data ↓ (for you to replace with yours)</t>
  </si>
  <si>
    <t>The Code ↓</t>
  </si>
  <si>
    <t>The Result ↓</t>
  </si>
  <si>
    <t>1. KPI cards</t>
  </si>
  <si>
    <r>
      <t xml:space="preserve">"I have a pandas DataFrame </t>
    </r>
    <r>
      <rPr>
        <sz val="10"/>
        <rFont val="Arial Unicode MS"/>
      </rPr>
      <t>df</t>
    </r>
    <r>
      <rPr>
        <sz val="11"/>
        <rFont val="Carlito"/>
      </rPr>
      <t xml:space="preserve"> with monthly financial data (Revenue_Actual, Revenue_Budget, EBITDA_Actual, Cash_Balance, ARR, etc., with a Month column). Write Python (matplotlib only, no seaborn) that builds 4 dark-themed KPI summary cards in a row — each showing a label, a big bold value, and a green/red arrow delta vs. a comparison period (budget, prior month, or prior year). Use a navy background (</t>
    </r>
    <r>
      <rPr>
        <sz val="10"/>
        <rFont val="Arial Unicode MS"/>
      </rPr>
      <t>#0b1220</t>
    </r>
    <r>
      <rPr>
        <sz val="11"/>
        <rFont val="Carlito"/>
      </rPr>
      <t>), rounded card panels, and an accent-colored left stripe per card. Handle both string ('$1,234') and already-numeric columns, and handle Month as either datetime or text like 'Jan-23'."</t>
    </r>
  </si>
  <si>
    <t>2. Heatmap</t>
  </si>
  <si>
    <t>"Using the same DataFrame, write a seaborn heatmap that z-scores 8-9 key metrics (revenue, EBITDA, margins, churn, CAC, DSO, etc.) so they're comparable on one red-to-green color scale, with metrics as rows and months as columns. Flip the sign on 'lower is better' metrics so green always means good. Annotate each cell with the real (non-normalized) value, highlight the most recent month with a colored border, and overlay a thin trend line for EBITDA margin on a secondary axis. Match a dark navy dashboard theme."</t>
  </si>
  <si>
    <t>3. Tornado chart</t>
  </si>
  <si>
    <t>"Write a matplotlib tornado chart ranking each month by the magnitude of Revenue variance vs Budget (%), sorted so the biggest swings are at the top. Color bars green for beats and red for misses, label each bar with both % and $ variance, and use a dark theme with a centered zero-line. Make it easy to swap which metric drives the ranking (e.g., EBITDA instead of Revenue)."</t>
  </si>
  <si>
    <t>4. Sankey / flow chart</t>
  </si>
  <si>
    <t>"Build a Revenue-to-EBITDA waterfall-style Sankey diagram using only matplotlib (no plotly, since this needs to run in Excel's Python), showing how Revenue splits into COGS and Gross Profit, then Gross Profit splits into S&amp;M, R&amp;D, G&amp;A, and EBITDA. Ribbon widths should be proportional to dollar values, nodes labeled with $ and % of revenue, dark theme, one snapshot month at a time."</t>
  </si>
  <si>
    <t>5. Title / cover card</t>
  </si>
  <si>
    <t>"Design a matplotlib title slide for an executive dashboard called '[TITLE]' with byline '[NAME]', dark navy background, a soft glow effect behind the headline text, a multi-color accent bar above the title, a subtitle line, and a row of small rounded 'tag' badges across the bottom naming the key metrics covered (Revenue, EBITDA, Cash, etc.)."</t>
  </si>
  <si>
    <t>What is Python?</t>
  </si>
  <si>
    <t>Python is a widely-used programming language known for being readable and relatively easy to learn compared to other languages. It's the language of choice for data analysis, statistics, and automation across finance, science, and tech — the same tools used to build machine learning models are used to clean a messy spreadsheet or build a chart.</t>
  </si>
  <si>
    <t>What is Python in Excel?</t>
  </si>
  <si>
    <r>
      <t xml:space="preserve">Python in Excel is a Microsoft 365 feature that lets you write and run real Python code directly inside an Excel cell, using the </t>
    </r>
    <r>
      <rPr>
        <sz val="10"/>
        <rFont val="Arial Unicode MS"/>
      </rPr>
      <t>=PY()</t>
    </r>
    <r>
      <rPr>
        <sz val="11"/>
        <rFont val="Carlito"/>
      </rPr>
      <t xml:space="preserve"> function. Python doesn't run on your local computer — it runs securely in the Microsoft Cloud, so it won't slow down your laptop, but you do need an internet connection to use it. It comes with a core set of Python libraries provided by Anaconda through a standard, secure distribution — you don't need to install anything locally. That includes pandas (for tables), matplotlib and seaborn (for charts), and NumPy (for calculations) — pre-installed and ready to use. How-To GeekMicrosoft Support</t>
    </r>
  </si>
  <si>
    <t>It's important to note that this function operates securely within the Microsoft Cloud, ensuring enterprise-level security aligned with Microsoft 365's compliance standards, and it prohibits Python code from accessing user identity. Data from your workbooks can only be sent via the built-in xl() Python function, and the output of the Python code can only be returned as the result of the =PY() Excel function — so your data stays contained to that formula. Finance AllianceFinance Alliance</t>
  </si>
  <si>
    <t>Availability: Python in Excel isn't supported for device-based or shared-computer Microsoft 365 subscriptions. Check with your IT admin or under File &gt; Account if you're unsure whether your license includes it. Microsoft Support</t>
  </si>
  <si>
    <t>Why it matters for Finance and FP&amp;A</t>
  </si>
  <si>
    <t>Excel is where finance already lives — models, budgets, actuals, board decks. Python in Excel doesn't replace that; it removes the ceiling on what you can do without leaving it:</t>
  </si>
  <si>
    <t>No more app-hopping. Teams that used to manipulate data structures, filter, and aggregate data in a separate notebook and then build visuals in Excel can now manage the entire workflow inside Excel. Microsoft</t>
  </si>
  <si>
    <r>
      <t>Handles messy, large datasets</t>
    </r>
    <r>
      <rPr>
        <sz val="11"/>
        <rFont val="Carlito"/>
      </rPr>
      <t xml:space="preserve"> — pandas is far better than nested formulas at cleaning, reshaping, and merging data.</t>
    </r>
  </si>
  <si>
    <r>
      <t>Statistical and forecasting power</t>
    </r>
    <r>
      <rPr>
        <sz val="11"/>
        <rFont val="Carlito"/>
      </rPr>
      <t xml:space="preserve"> most FP&amp;A teams don't have native in Excel — regressions, variance analysis, scenario modeling.</t>
    </r>
  </si>
  <si>
    <r>
      <t>Presentation-grade visuals</t>
    </r>
    <r>
      <rPr>
        <sz val="11"/>
        <rFont val="Carlito"/>
      </rPr>
      <t xml:space="preserve"> — matplotlib/seaborn charts (like the dashboard we built) go well beyond native Excel charts.</t>
    </r>
  </si>
  <si>
    <t>Reproducible — you can always have the latest data and run what-if analyses by quickly recalculating your workbook, and share reports with coworkers who can refresh them without installing anything. Microsoft</t>
  </si>
  <si>
    <t>You don't need to "know how to code" in the traditional sense — you can prompt an AI to write the Python for you and paste it in, which is what the steps below cover.</t>
  </si>
  <si>
    <t>Step-by-Step: From Prompt to Working Dashboard</t>
  </si>
  <si>
    <t>1. Prompt AI to get the code</t>
  </si>
  <si>
    <t>Describe your data (column names, what it represents) and what you want — a chart, a KPI card, a cleanup script. Be specific about style if you want something polished (e.g. "dark theme," "matplotlib only"). Use the 5 prompts from earlier as templates.</t>
  </si>
  <si>
    <t>2. Turn your data into an Excel Table</t>
  </si>
  <si>
    <t>Before touching Python, select your data range and press Ctrl+T to convert it to a Table, and give it a clear name (Table Design tab → Table Name), e.g. MonthlyDataTable. Python reads structured tables more reliably than loose ranges. How-To Geek</t>
  </si>
  <si>
    <t>3. Go to Excel and open a Python cell</t>
  </si>
  <si>
    <t>Click an empty cell, then either:</t>
  </si>
  <si>
    <r>
      <t xml:space="preserve">Go to the </t>
    </r>
    <r>
      <rPr>
        <b/>
        <sz val="11"/>
        <rFont val="Carlito"/>
      </rPr>
      <t>Formulas</t>
    </r>
    <r>
      <rPr>
        <sz val="11"/>
        <rFont val="Carlito"/>
      </rPr>
      <t xml:space="preserve"> tab → </t>
    </r>
    <r>
      <rPr>
        <b/>
        <sz val="11"/>
        <rFont val="Carlito"/>
      </rPr>
      <t>Insert Python</t>
    </r>
    <r>
      <rPr>
        <sz val="11"/>
        <rFont val="Carlito"/>
      </rPr>
      <t>, or</t>
    </r>
  </si>
  <si>
    <r>
      <t xml:space="preserve">Type </t>
    </r>
    <r>
      <rPr>
        <sz val="10"/>
        <rFont val="Arial Unicode MS"/>
      </rPr>
      <t>=PY(</t>
    </r>
    <r>
      <rPr>
        <sz val="11"/>
        <rFont val="Carlito"/>
      </rPr>
      <t xml:space="preserve"> directly into the cell and press </t>
    </r>
    <r>
      <rPr>
        <b/>
        <sz val="11"/>
        <rFont val="Carlito"/>
      </rPr>
      <t>Tab</t>
    </r>
    <r>
      <rPr>
        <sz val="11"/>
        <rFont val="Carlito"/>
      </rPr>
      <t xml:space="preserve"> when the autocomplete suggests </t>
    </r>
    <r>
      <rPr>
        <sz val="10"/>
        <rFont val="Arial Unicode MS"/>
      </rPr>
      <t>PY</t>
    </r>
  </si>
  <si>
    <t>4. Pull your data in</t>
  </si>
  <si>
    <t>On the first line, reference your table:</t>
  </si>
  <si>
    <t>python</t>
  </si>
  <si>
    <r>
      <t>df = xl</t>
    </r>
    <r>
      <rPr>
        <sz val="10"/>
        <color rgb="FF2B303B"/>
        <rFont val="Calibri"/>
        <family val="2"/>
        <scheme val="minor"/>
      </rPr>
      <t>(</t>
    </r>
    <r>
      <rPr>
        <sz val="10"/>
        <color rgb="FF008000"/>
        <rFont val="Calibri"/>
        <family val="2"/>
        <scheme val="minor"/>
      </rPr>
      <t>"MonthlyDataTable[#All]"</t>
    </r>
    <r>
      <rPr>
        <sz val="10"/>
        <color rgb="FF2B303B"/>
        <rFont val="Calibri"/>
        <family val="2"/>
        <scheme val="minor"/>
      </rPr>
      <t>,</t>
    </r>
    <r>
      <rPr>
        <sz val="10"/>
        <color rgb="FF14181F"/>
        <rFont val="Calibri"/>
        <family val="2"/>
        <scheme val="minor"/>
      </rPr>
      <t xml:space="preserve"> headers=</t>
    </r>
    <r>
      <rPr>
        <sz val="10"/>
        <color rgb="FF008080"/>
        <rFont val="Calibri"/>
        <family val="2"/>
        <scheme val="minor"/>
      </rPr>
      <t>True</t>
    </r>
    <r>
      <rPr>
        <sz val="10"/>
        <color rgb="FF2B303B"/>
        <rFont val="Calibri"/>
        <family val="2"/>
        <scheme val="minor"/>
      </rPr>
      <t>)</t>
    </r>
  </si>
  <si>
    <r>
      <t xml:space="preserve">This loads your Excel table into a pandas DataFrame called </t>
    </r>
    <r>
      <rPr>
        <sz val="10"/>
        <rFont val="Arial Unicode MS"/>
      </rPr>
      <t>df</t>
    </r>
    <r>
      <rPr>
        <sz val="11"/>
        <rFont val="Carlito"/>
      </rPr>
      <t>.</t>
    </r>
  </si>
  <si>
    <t>5. Paste the AI-generated code</t>
  </si>
  <si>
    <t>Paste the rest of the script below that line, inside the same Python cell.</t>
  </si>
  <si>
    <t>6. Commit the code</t>
  </si>
  <si>
    <t>In Python mode, pressing Enter just creates a new line — you must press Ctrl+Enter to run the code. How-To Geek</t>
  </si>
  <si>
    <t>7. Check the output type</t>
  </si>
  <si>
    <t>After running, make sure the output type is set correctly — the small icon to the left of the formula bar toggles between "Python object" and "Excel value." For a chart to actually render visually in the cell, leave it as the default (it will show as a picture); for tabular results you want to reuse in formulas, switch to Excel Value. How-To Geek</t>
  </si>
  <si>
    <t>8. Check results</t>
  </si>
  <si>
    <t>Look at the rendered output — does the chart or number look right at a glance? Resize the cell or drag the image corner if a chart looks cut off.</t>
  </si>
  <si>
    <t>9. Audit</t>
  </si>
  <si>
    <t>Before trusting it for a real deck or board meeting:</t>
  </si>
  <si>
    <r>
      <t>Spot-check the numbers.</t>
    </r>
    <r>
      <rPr>
        <sz val="11"/>
        <rFont val="Carlito"/>
      </rPr>
      <t xml:space="preserve"> Pick 2–3 data points and verify them against the raw sheet manually.</t>
    </r>
  </si>
  <si>
    <r>
      <t>Check the formulas/logic</t>
    </r>
    <r>
      <rPr>
        <sz val="11"/>
        <rFont val="Carlito"/>
      </rPr>
      <t>, not just the output — ask the AI (or read the code yourself) what each calculation is doing.</t>
    </r>
  </si>
  <si>
    <r>
      <t>Re-run after data changes</t>
    </r>
    <r>
      <rPr>
        <sz val="11"/>
        <rFont val="Carlito"/>
      </rPr>
      <t xml:space="preserve"> to confirm it updates correctly — select the cell and press </t>
    </r>
    <r>
      <rPr>
        <b/>
        <sz val="11"/>
        <rFont val="Carlito"/>
      </rPr>
      <t>F9</t>
    </r>
    <r>
      <rPr>
        <sz val="11"/>
        <rFont val="Carlito"/>
      </rPr>
      <t xml:space="preserve"> or Formulas → Calculate Now.</t>
    </r>
  </si>
  <si>
    <r>
      <t>Watch for errors</t>
    </r>
    <r>
      <rPr>
        <sz val="11"/>
        <rFont val="Carlito"/>
      </rPr>
      <t xml:space="preserve"> like </t>
    </r>
    <r>
      <rPr>
        <sz val="10"/>
        <rFont val="Arial Unicode MS"/>
      </rPr>
      <t>#PYTHON!</t>
    </r>
    <r>
      <rPr>
        <sz val="11"/>
        <rFont val="Carlito"/>
      </rPr>
      <t xml:space="preserve">, </t>
    </r>
    <r>
      <rPr>
        <sz val="10"/>
        <rFont val="Arial Unicode MS"/>
      </rPr>
      <t>#BUSY!</t>
    </r>
    <r>
      <rPr>
        <sz val="11"/>
        <rFont val="Carlito"/>
      </rPr>
      <t xml:space="preserve">, or </t>
    </r>
    <r>
      <rPr>
        <sz val="10"/>
        <rFont val="Arial Unicode MS"/>
      </rPr>
      <t>#CONNECT!</t>
    </r>
    <r>
      <rPr>
        <sz val="11"/>
        <rFont val="Carlito"/>
      </rPr>
      <t xml:space="preserve"> — these mean the code failed or the cloud runtime hasn't returned yet.</t>
    </r>
  </si>
  <si>
    <t>10. Iterate</t>
  </si>
  <si>
    <t>If something's off, go back to the AI with the specific issue ("the churn numbers look inverted," "the date column is timestamp not text") rather than starting over — small fixes are usually one prompt away.</t>
  </si>
  <si>
    <t>Where to Learn it?</t>
  </si>
  <si>
    <t>https://www.linkedin.com/learning/python-in-excel-for-financial-professionals/welcome-to-python-in-excel?u=0</t>
  </si>
  <si>
    <t>https://www.linkedin.com/learning/advanced-python-in-excel-machine-learning/introduction?u=0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</si>
</sst>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yy"/>
    <numFmt numFmtId="165" formatCode="\$#,##0;[Red]\(\$#,##0\);\-"/>
    <numFmt numFmtId="166" formatCode="0.0%"/>
    <numFmt numFmtId="167" formatCode="#,##0;[Red]\(#,##0\);\-"/>
    <numFmt numFmtId="168" formatCode="0.0"/>
  </numFmts>
  <fonts count="12">
    <font>
      <sz val="11"/>
      <name val="Carlito"/>
    </font>
    <font>
      <b/>
      <sz val="11"/>
      <color rgb="FFFFFFFF"/>
      <name val="Carlito"/>
    </font>
    <font>
      <u/>
      <sz val="11"/>
      <color theme="10"/>
      <name val="Carlito"/>
    </font>
    <font>
      <b/>
      <sz val="36"/>
      <color theme="0"/>
      <name val="Segoe UI"/>
      <family val="2"/>
    </font>
    <font>
      <b/>
      <sz val="11"/>
      <name val="Carlito"/>
    </font>
    <font>
      <sz val="10"/>
      <name val="Arial Unicode MS"/>
    </font>
    <font>
      <b/>
      <sz val="13.5"/>
      <name val="Carlito"/>
    </font>
    <font>
      <b/>
      <sz val="12"/>
      <name val="Carlito"/>
    </font>
    <font>
      <sz val="10"/>
      <color rgb="FF14181F"/>
      <name val="Calibri"/>
      <family val="2"/>
      <scheme val="minor"/>
    </font>
    <font>
      <sz val="10"/>
      <color rgb="FF2B303B"/>
      <name val="Calibri"/>
      <family val="2"/>
      <scheme val="minor"/>
    </font>
    <font>
      <sz val="10"/>
      <color rgb="FF008000"/>
      <name val="Calibri"/>
      <family val="2"/>
      <scheme val="minor"/>
    </font>
    <font>
      <sz val="10"/>
      <color rgb="FF008080"/>
      <name val="Calibri"/>
      <family val="2"/>
      <scheme val="minor"/>
    </font>
  </fonts>
  <fills count="5">
    <fill>
      <patternFill patternType="none"/>
    </fill>
    <fill>
      <patternFill patternType="gray125"/>
    </fill>
    <fill>
      <patternFill patternType="solid">
        <fgColor rgb="FF101828"/>
      </patternFill>
    </fill>
    <fill>
      <patternFill patternType="solid">
        <fgColor rgb="FF101A2E"/>
        <bgColor indexed="64"/>
      </patternFill>
    </fill>
    <fill>
      <patternFill patternType="solid">
        <fgColor rgb="FF1E2A44"/>
        <bgColor indexed="64"/>
      </patternFill>
    </fill>
  </fills>
  <borders count="2">
    <border>
      <left/>
      <right/>
      <top/>
      <bottom/>
      <diagonal/>
    </border>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2" borderId="0" xfId="0" applyFont="1" applyFill="1" applyAlignment="1">
      <alignment horizontal="center" vertical="center" wrapText="1"/>
    </xf>
    <xf numFmtId="164" fontId="0" fillId="0" borderId="0" xfId="0" applyNumberFormat="1"/>
    <xf numFmtId="164" fontId="0" fillId="0" borderId="1" xfId="0" applyNumberFormat="1" applyBorder="1"/>
    <xf numFmtId="165" fontId="0" fillId="0" borderId="0" xfId="0" applyNumberFormat="1"/>
    <xf numFmtId="165" fontId="0" fillId="0" borderId="1" xfId="0" applyNumberFormat="1" applyBorder="1"/>
    <xf numFmtId="166" fontId="0" fillId="0" borderId="0" xfId="0" applyNumberFormat="1"/>
    <xf numFmtId="166" fontId="0" fillId="0" borderId="1" xfId="0" applyNumberFormat="1" applyBorder="1"/>
    <xf numFmtId="167" fontId="0" fillId="0" borderId="0" xfId="0" applyNumberFormat="1"/>
    <xf numFmtId="167" fontId="0" fillId="0" borderId="1" xfId="0" applyNumberFormat="1" applyBorder="1"/>
    <xf numFmtId="168" fontId="0" fillId="0" borderId="0" xfId="0" applyNumberFormat="1"/>
    <xf numFmtId="168" fontId="0" fillId="0" borderId="1" xfId="0" applyNumberFormat="1" applyBorder="1"/>
    <xf numFmtId="0" fontId="0" fillId="3" borderId="0" xfId="0" applyFill="1"/>
    <xf numFmtId="0" fontId="3" fillId="4" borderId="0" xfId="0" applyFont="1" applyFill="1" applyAlignment="1">
      <alignment vertical="center"/>
    </xf>
    <xf numFmtId="0" fontId="4" fillId="0" borderId="0" xfId="0" applyFont="1"/>
    <xf numFmtId="0" fontId="0" fillId="0" borderId="0" xfId="0" applyAlignment="1">
      <alignment horizontal="left" vertical="center" indent="1"/>
    </xf>
    <xf numFmtId="0" fontId="6" fillId="0" borderId="0" xfId="0" applyFont="1" applyAlignment="1">
      <alignment vertical="center"/>
    </xf>
    <xf numFmtId="0" fontId="2" fillId="0" borderId="0" xfId="1"/>
    <xf numFmtId="0" fontId="4" fillId="0" borderId="0" xfId="0" applyFont="1" applyAlignment="1">
      <alignment horizontal="left" vertical="center" indent="1"/>
    </xf>
    <xf numFmtId="0" fontId="2" fillId="0" borderId="0" xfId="1" applyAlignment="1">
      <alignment horizontal="left" vertical="center" indent="1"/>
    </xf>
    <xf numFmtId="0" fontId="7" fillId="0" borderId="0" xfId="0" applyFont="1" applyAlignment="1">
      <alignment vertical="center"/>
    </xf>
    <xf numFmtId="0" fontId="8"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colors>
    <mruColors>
      <color rgb="FF1E2A44"/>
      <color rgb="FF101A2E"/>
      <color rgb="FF0B1220"/>
      <color rgb="FF1C1C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17" Type="http://schemas.microsoft.com/office/2023/09/relationships/Python" Target="pyth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22</xdr:col>
      <xdr:colOff>328353</xdr:colOff>
      <xdr:row>21</xdr:row>
      <xdr:rowOff>137263</xdr:rowOff>
    </xdr:from>
    <xdr:to>
      <xdr:col>32</xdr:col>
      <xdr:colOff>27709</xdr:colOff>
      <xdr:row>44</xdr:row>
      <xdr:rowOff>2268</xdr:rowOff>
    </xdr:to>
    <xdr:pic>
      <xdr:nvPicPr>
        <xdr:cNvPr id="2" name="Picture 1">
          <a:extLst>
            <a:ext uri="{FF2B5EF4-FFF2-40B4-BE49-F238E27FC236}">
              <a16:creationId xmlns:a16="http://schemas.microsoft.com/office/drawing/2014/main" id="{89E70B99-1F44-FE95-D74C-C0163A80621F}"/>
            </a:ext>
          </a:extLst>
        </xdr:cNvPr>
        <xdr:cNvPicPr>
          <a:picLocks noChangeAspect="1"/>
          <a:extLst>
            <a:ext uri="{53484399-7A02-498B-ADA4-41CD10E50FAC}">
              <aif:imageFormula xmlns:aif="http://schemas.microsoft.com/office/drawing/2022/imageformula" formula="'Data -&gt; Dashboard'!U7"/>
            </a:ext>
          </a:extLst>
        </xdr:cNvPicPr>
      </xdr:nvPicPr>
      <xdr:blipFill>
        <a:blip xmlns:r="http://schemas.openxmlformats.org/officeDocument/2006/relationships" r:embed="rId1"/>
        <a:stretch>
          <a:fillRect/>
        </a:stretch>
      </xdr:blipFill>
      <xdr:spPr>
        <a:xfrm>
          <a:off x="25709880" y="2880463"/>
          <a:ext cx="6349538" cy="3481042"/>
        </a:xfrm>
        <a:prstGeom prst="rect">
          <a:avLst/>
        </a:prstGeom>
      </xdr:spPr>
    </xdr:pic>
    <xdr:clientData/>
  </xdr:twoCellAnchor>
  <xdr:twoCellAnchor editAs="oneCell">
    <xdr:from>
      <xdr:col>22</xdr:col>
      <xdr:colOff>170215</xdr:colOff>
      <xdr:row>3</xdr:row>
      <xdr:rowOff>0</xdr:rowOff>
    </xdr:from>
    <xdr:to>
      <xdr:col>43</xdr:col>
      <xdr:colOff>583091</xdr:colOff>
      <xdr:row>20</xdr:row>
      <xdr:rowOff>75907</xdr:rowOff>
    </xdr:to>
    <xdr:pic>
      <xdr:nvPicPr>
        <xdr:cNvPr id="3" name="Picture 2">
          <a:extLst>
            <a:ext uri="{FF2B5EF4-FFF2-40B4-BE49-F238E27FC236}">
              <a16:creationId xmlns:a16="http://schemas.microsoft.com/office/drawing/2014/main" id="{81A0981C-BFC7-D077-AA3B-03B270039AF5}"/>
            </a:ext>
          </a:extLst>
        </xdr:cNvPr>
        <xdr:cNvPicPr>
          <a:picLocks noChangeAspect="1"/>
          <a:extLst>
            <a:ext uri="{53484399-7A02-498B-ADA4-41CD10E50FAC}">
              <aif:imageFormula xmlns:aif="http://schemas.microsoft.com/office/drawing/2022/imageformula" formula="'Data -&gt; Dashboard'!U9"/>
            </a:ext>
          </a:extLst>
        </xdr:cNvPicPr>
      </xdr:nvPicPr>
      <xdr:blipFill>
        <a:blip xmlns:r="http://schemas.openxmlformats.org/officeDocument/2006/relationships" r:embed="rId2"/>
        <a:stretch>
          <a:fillRect/>
        </a:stretch>
      </xdr:blipFill>
      <xdr:spPr>
        <a:xfrm>
          <a:off x="25551742" y="0"/>
          <a:ext cx="14378258" cy="2666707"/>
        </a:xfrm>
        <a:prstGeom prst="rect">
          <a:avLst/>
        </a:prstGeom>
      </xdr:spPr>
    </xdr:pic>
    <xdr:clientData/>
  </xdr:twoCellAnchor>
  <xdr:twoCellAnchor editAs="oneCell">
    <xdr:from>
      <xdr:col>32</xdr:col>
      <xdr:colOff>290945</xdr:colOff>
      <xdr:row>27</xdr:row>
      <xdr:rowOff>122664</xdr:rowOff>
    </xdr:from>
    <xdr:to>
      <xdr:col>43</xdr:col>
      <xdr:colOff>302516</xdr:colOff>
      <xdr:row>64</xdr:row>
      <xdr:rowOff>52525</xdr:rowOff>
    </xdr:to>
    <xdr:pic>
      <xdr:nvPicPr>
        <xdr:cNvPr id="4" name="Picture 3">
          <a:extLst>
            <a:ext uri="{FF2B5EF4-FFF2-40B4-BE49-F238E27FC236}">
              <a16:creationId xmlns:a16="http://schemas.microsoft.com/office/drawing/2014/main" id="{5ACB1459-B55F-9AEC-30E0-AD4A97654E38}"/>
            </a:ext>
          </a:extLst>
        </xdr:cNvPr>
        <xdr:cNvPicPr>
          <a:picLocks noChangeAspect="1"/>
          <a:extLst>
            <a:ext uri="{53484399-7A02-498B-ADA4-41CD10E50FAC}">
              <aif:imageFormula xmlns:aif="http://schemas.microsoft.com/office/drawing/2022/imageformula" formula="'Data -&gt; Dashboard'!U11"/>
            </a:ext>
          </a:extLst>
        </xdr:cNvPicPr>
      </xdr:nvPicPr>
      <xdr:blipFill>
        <a:blip xmlns:r="http://schemas.openxmlformats.org/officeDocument/2006/relationships" r:embed="rId3"/>
        <a:stretch>
          <a:fillRect/>
        </a:stretch>
      </xdr:blipFill>
      <xdr:spPr>
        <a:xfrm>
          <a:off x="33361745" y="4808964"/>
          <a:ext cx="7345821" cy="6025861"/>
        </a:xfrm>
        <a:prstGeom prst="rect">
          <a:avLst/>
        </a:prstGeom>
      </xdr:spPr>
    </xdr:pic>
    <xdr:clientData/>
  </xdr:twoCellAnchor>
  <xdr:twoCellAnchor editAs="oneCell">
    <xdr:from>
      <xdr:col>22</xdr:col>
      <xdr:colOff>112569</xdr:colOff>
      <xdr:row>45</xdr:row>
      <xdr:rowOff>63785</xdr:rowOff>
    </xdr:from>
    <xdr:to>
      <xdr:col>32</xdr:col>
      <xdr:colOff>135652</xdr:colOff>
      <xdr:row>67</xdr:row>
      <xdr:rowOff>95250</xdr:rowOff>
    </xdr:to>
    <xdr:pic>
      <xdr:nvPicPr>
        <xdr:cNvPr id="5" name="Picture 4">
          <a:extLst>
            <a:ext uri="{FF2B5EF4-FFF2-40B4-BE49-F238E27FC236}">
              <a16:creationId xmlns:a16="http://schemas.microsoft.com/office/drawing/2014/main" id="{1C32EBC0-24AC-BA7A-2197-7B8704DDD521}"/>
            </a:ext>
          </a:extLst>
        </xdr:cNvPr>
        <xdr:cNvPicPr>
          <a:picLocks noChangeAspect="1"/>
          <a:extLst>
            <a:ext uri="{53484399-7A02-498B-ADA4-41CD10E50FAC}">
              <aif:imageFormula xmlns:aif="http://schemas.microsoft.com/office/drawing/2022/imageformula" formula="'Data -&gt; Dashboard'!U13"/>
            </a:ext>
          </a:extLst>
        </xdr:cNvPicPr>
      </xdr:nvPicPr>
      <xdr:blipFill>
        <a:blip xmlns:r="http://schemas.openxmlformats.org/officeDocument/2006/relationships" r:embed="rId4"/>
        <a:stretch>
          <a:fillRect/>
        </a:stretch>
      </xdr:blipFill>
      <xdr:spPr>
        <a:xfrm>
          <a:off x="26515869" y="7588535"/>
          <a:ext cx="6690583" cy="3803365"/>
        </a:xfrm>
        <a:prstGeom prst="rect">
          <a:avLst/>
        </a:prstGeom>
      </xdr:spPr>
    </xdr:pic>
    <xdr:clientData/>
  </xdr:twoCellAnchor>
  <xdr:twoCellAnchor editAs="oneCell">
    <xdr:from>
      <xdr:col>11</xdr:col>
      <xdr:colOff>1132361</xdr:colOff>
      <xdr:row>43</xdr:row>
      <xdr:rowOff>169811</xdr:rowOff>
    </xdr:from>
    <xdr:to>
      <xdr:col>20</xdr:col>
      <xdr:colOff>2471594</xdr:colOff>
      <xdr:row>66</xdr:row>
      <xdr:rowOff>57150</xdr:rowOff>
    </xdr:to>
    <xdr:pic>
      <xdr:nvPicPr>
        <xdr:cNvPr id="6" name="Picture 5">
          <a:extLst>
            <a:ext uri="{FF2B5EF4-FFF2-40B4-BE49-F238E27FC236}">
              <a16:creationId xmlns:a16="http://schemas.microsoft.com/office/drawing/2014/main" id="{C1B497BB-2898-C6BE-855B-BEF46A4BEBBC}"/>
            </a:ext>
          </a:extLst>
        </xdr:cNvPr>
        <xdr:cNvPicPr>
          <a:picLocks noChangeAspect="1"/>
          <a:extLst>
            <a:ext uri="{53484399-7A02-498B-ADA4-41CD10E50FAC}">
              <aif:imageFormula xmlns:aif="http://schemas.microsoft.com/office/drawing/2022/imageformula" formula="'Data -&gt; Dashboard'!U15"/>
            </a:ext>
          </a:extLst>
        </xdr:cNvPicPr>
      </xdr:nvPicPr>
      <xdr:blipFill rotWithShape="1">
        <a:blip xmlns:r="http://schemas.openxmlformats.org/officeDocument/2006/relationships" r:embed="rId5"/>
        <a:srcRect t="14991" b="19696"/>
        <a:stretch>
          <a:fillRect/>
        </a:stretch>
      </xdr:blipFill>
      <xdr:spPr>
        <a:xfrm>
          <a:off x="14314961" y="7351661"/>
          <a:ext cx="11873883" cy="3830689"/>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6">
  <a r="12" c="12">
    <v t="s"/>
    <v t="s">Month</v>
    <v t="s">Revenue_Actual</v>
    <v t="s">Revenue_Budget</v>
    <v t="s">Revenue_Forecast</v>
    <v t="s">COGS_Actual</v>
    <v t="s">...</v>
    <v t="s">Churn_Pct</v>
    <v t="s">Headcount</v>
    <v t="s">ARR</v>
    <v t="s">CAC</v>
    <v t="s">DSO_Days</v>
    <v>0</v>
    <v t="r">0</v>
    <v>2306509.0924904114</v>
    <v>2286718.7271126104</v>
    <v>2316462.7611928768</v>
    <v>679131.51856276998</v>
    <v t="s">...</v>
    <v>3.5215836882953533</v>
    <v>105</v>
    <v>25328811.166813631</v>
    <v>1023.0983947156792</v>
    <v>52.44278788002805</v>
    <v>1</v>
    <v t="r">1</v>
    <v>2374506.9031905606</v>
    <v>2379922.4478643816</v>
    <v>2391441.9544368912</v>
    <v>718326.93483412988</v>
    <v t="s">...</v>
    <v>3.5300868089896227</v>
    <v>106</v>
    <v>26264703.093470935</v>
    <v>1038.5542284095013</v>
    <v>53.03136895827938</v>
    <v>2</v>
    <v t="r">2</v>
    <v>2527594.2224836154</v>
    <v>2521432.7347101117</v>
    <v>2521470.5823585684</v>
    <v>728948.97629297688</v>
    <v t="s">...</v>
    <v>3.4183090708953472</v>
    <v>108</v>
    <v>27980493.884467553</v>
    <v>984.48534026190532</v>
    <v>51.907529324644287</v>
    <v>3</v>
    <v t="r">3</v>
    <v>2606096.7046647626</v>
    <v>2638970.327757061</v>
    <v>2611342.0906155524</v>
    <v>768200.5262397154</v>
    <v t="s">...</v>
    <v>3.6857373140110501</v>
    <v>110</v>
    <v>28501019.562684812</v>
    <v>1016.8934179232397</v>
    <v>52.435356518665273</v>
    <v>4</v>
    <v t="r">4</v>
    <v>2652600.2672847318</v>
    <v>2714154.0580252046</v>
    <v>2648730.7023085919</v>
    <v>800996.48394111532</v>
    <v t="s">...</v>
    <v>3.4236431449320617</v>
    <v>111</v>
    <v>28854348.172838215</v>
    <v>1037.5122858607012</v>
    <v>52.164574869213993</v>
    <v t="s">...</v>
    <v t="s">...</v>
    <v t="s">...</v>
    <v t="s">...</v>
    <v t="s">...</v>
    <v t="s">...</v>
    <v t="s">...</v>
    <v t="s">...</v>
    <v t="s">...</v>
    <v t="s">...</v>
    <v t="s">...</v>
    <v t="s">...</v>
    <v>31</v>
    <v t="r">5</v>
    <v>3856240.2270309837</v>
    <v>4015236.2435167995</v>
    <v>3879173.6694722506</v>
    <v>962085.32142928534</v>
    <v t="s">...</v>
    <v>2.9271174031330962</v>
    <v>156</v>
    <v>42773455.910552166</v>
    <v>836.08385483148163</v>
    <v>43.101745975510525</v>
    <v>32</v>
    <v t="r">6</v>
    <v>4218797.9364780542</v>
    <v>4201561.5908635268</v>
    <v>4279931.9954151381</v>
    <v>1116005.0130563895</v>
    <v t="s">...</v>
    <v>2.6568876097702336</v>
    <v>158</v>
    <v>47043770.645878598</v>
    <v>839.67437428273706</v>
    <v>43.943051982272067</v>
    <v>33</v>
    <v t="r">7</v>
    <v>4344362.5974413585</v>
    <v>4499346.8682882013</v>
    <v>4419742.056861653</v>
    <v>1112309.0152978536</v>
    <v t="s">...</v>
    <v>2.579689897612405</v>
    <v>160</v>
    <v>47682209.843747646</v>
    <v>926.93862116801597</v>
    <v>43.426953133702334</v>
    <v>34</v>
    <v t="r">8</v>
    <v>4639740.9448384149</v>
    <v>4740166.6067850487</v>
    <v>4657237.1671456099</v>
    <v>1134977.1876478803</v>
    <v t="s">...</v>
    <v>2.5109575009382903</v>
    <v>161</v>
    <v>51166156.332870461</v>
    <v>871.82249572938133</v>
    <v>42.815724848739741</v>
    <v>35</v>
    <v t="r">9</v>
    <v>5213897.4406374823</v>
    <v>5199214.0926621351</v>
    <v>5212289.2638585083</v>
    <v>1311799.9904755191</v>
    <v t="s">...</v>
    <v>2.4896121363127817</v>
    <v>160</v>
    <v>58222110.796129674</v>
    <v>889.19902290626806</v>
    <v>42.260365085297082</v>
  </a>
  <a r="2">
    <v>2199</v>
    <v>1197</v>
  </a>
  <a r="2">
    <v>2381</v>
    <v>435</v>
  </a>
  <a r="2">
    <v>1926</v>
    <v>1625</v>
  </a>
  <a r="2">
    <v>2226</v>
    <v>1330</v>
  </a>
  <a r="2">
    <v>2376</v>
    <v>1176</v>
  </a>
</arrayData>
</file>

<file path=xl/richData/rdrichvalue.xml><?xml version="1.0" encoding="utf-8"?>
<rvData xmlns="http://schemas.microsoft.com/office/spreadsheetml/2017/richdata" count="33">
  <rv s="0">
    <fb>44927</fb>
    <v>2</v>
  </rv>
  <rv s="0">
    <fb>44958</fb>
    <v>2</v>
  </rv>
  <rv s="0">
    <fb>44986</fb>
    <v>2</v>
  </rv>
  <rv s="0">
    <fb>45017</fb>
    <v>2</v>
  </rv>
  <rv s="0">
    <fb>45047</fb>
    <v>2</v>
  </rv>
  <rv s="0">
    <fb>45870</fb>
    <v>2</v>
  </rv>
  <rv s="0">
    <fb>45901</fb>
    <v>2</v>
  </rv>
  <rv s="0">
    <fb>45931</fb>
    <v>2</v>
  </rv>
  <rv s="0">
    <fb>45962</fb>
    <v>2</v>
  </rv>
  <rv s="0">
    <fb>45992</fb>
    <v>2</v>
  </rv>
  <rv s="1">
    <v>0</v>
  </rv>
  <rv s="2">
    <v>DataFrame</v>
    <v>1</v>
    <v>10</v>
  </rv>
  <rv s="3">
    <v>&lt;class 'pandas.core.frame.DataFrame'&gt;</v>
    <v>DataFrame</v>
    <v xml:space="preserve">        Month  Revenue_Actual  Revenue_Budget  Revenue_Forecast   COGS_Actual  \
0  2023-01-01    2.306509e+06    2.286719e+06      2.316463e+06  6.791315e+05   
1  2023-02-01    2.374507e+06    2.379922e+06      2.391442e+06  7.183269e+05   
2  2023-0...</v>
    <v>11</v>
    <v>3</v>
  </rv>
  <rv s="4">
    <v>0</v>
    <v>9</v>
  </rv>
  <rv s="1">
    <v>1</v>
  </rv>
  <rv s="5">
    <v>Image</v>
    <v>4</v>
    <v>13</v>
    <v>14</v>
  </rv>
  <rv s="3">
    <v>&lt;class 'PIL.PngImagePlugin.PngImageFile'&gt;</v>
    <v>PngImageFile</v>
    <v>&lt;PIL.PngImagePlugin.PngImageFile image mode=RGBA size=2199x1197 at 0x7F00DD17BC50&gt;</v>
    <v>15</v>
    <v>3</v>
  </rv>
  <rv s="4">
    <v>1</v>
    <v>9</v>
  </rv>
  <rv s="1">
    <v>2</v>
  </rv>
  <rv s="5">
    <v>Image</v>
    <v>4</v>
    <v>17</v>
    <v>18</v>
  </rv>
  <rv s="3">
    <v>&lt;class 'PIL.PngImagePlugin.PngImageFile'&gt;</v>
    <v>PngImageFile</v>
    <v>&lt;PIL.PngImagePlugin.PngImageFile image mode=RGBA size=2381x435 at 0x7F00DC625280&gt;</v>
    <v>19</v>
    <v>3</v>
  </rv>
  <rv s="4">
    <v>2</v>
    <v>9</v>
  </rv>
  <rv s="1">
    <v>3</v>
  </rv>
  <rv s="5">
    <v>Image</v>
    <v>4</v>
    <v>21</v>
    <v>22</v>
  </rv>
  <rv s="3">
    <v>&lt;class 'PIL.PngImagePlugin.PngImageFile'&gt;</v>
    <v>PngImageFile</v>
    <v>&lt;PIL.PngImagePlugin.PngImageFile image mode=RGBA size=1926x1625 at 0x7F00DDB6A030&gt;</v>
    <v>23</v>
    <v>3</v>
  </rv>
  <rv s="4">
    <v>3</v>
    <v>9</v>
  </rv>
  <rv s="1">
    <v>4</v>
  </rv>
  <rv s="5">
    <v>Image</v>
    <v>4</v>
    <v>25</v>
    <v>26</v>
  </rv>
  <rv s="3">
    <v>&lt;class 'PIL.PngImagePlugin.PngImageFile'&gt;</v>
    <v>PngImageFile</v>
    <v>&lt;PIL.PngImagePlugin.PngImageFile image mode=RGBA size=2226x1330 at 0x7F00E5CBEA50&gt;</v>
    <v>27</v>
    <v>3</v>
  </rv>
  <rv s="4">
    <v>4</v>
    <v>9</v>
  </rv>
  <rv s="1">
    <v>5</v>
  </rv>
  <rv s="5">
    <v>Image</v>
    <v>4</v>
    <v>29</v>
    <v>30</v>
  </rv>
  <rv s="3">
    <v>&lt;class 'PIL.PngImagePlugin.PngImageFile'&gt;</v>
    <v>PngImageFile</v>
    <v>&lt;PIL.PngImagePlugin.PngImageFile image mode=RGBA size=2376x1176 at 0x7F00DC87E6F0&gt;</v>
    <v>31</v>
    <v>3</v>
  </rv>
</rvData>
</file>

<file path=xl/richData/rdrichvaluestructure.xml><?xml version="1.0" encoding="utf-8"?>
<rvStructures xmlns="http://schemas.microsoft.com/office/spreadsheetml/2017/richdata" count="6">
  <s t="_formattednumber">
    <k n="_Format" t="spb"/>
  </s>
  <s t="_array">
    <k n="array" t="a"/>
  </s>
  <s t="_entity">
    <k n="_DisplayString" t="s"/>
    <k n="_ViewInfo" t="spb"/>
    <k n="arrayPreview" t="r"/>
  </s>
  <s t="_python">
    <k n="Python_type" t="s"/>
    <k n="Python_typeName" t="s"/>
    <k n="Python_str" t="s"/>
    <k n="preview" t="r"/>
    <k n="_Provider" t="spb"/>
  </s>
  <s t="_localImage">
    <k n="_rvRel:LocalImageIdentifier" t="i"/>
    <k n="CalcOrigin" t="i"/>
  </s>
  <s t="_entity">
    <k n="_DisplayString" t="s"/>
    <k n="_Format" t="spb"/>
    <k n="image" t="r"/>
    <k n="size" t="r"/>
  </s>
</rvStructures>
</file>

<file path=xl/richData/rdsupportingpropertybag.xml><?xml version="1.0" encoding="utf-8"?>
<supportingPropertyBags xmlns="http://schemas.microsoft.com/office/spreadsheetml/2017/richdata2">
  <spbData count="5">
    <spb s="0">
      <v>36</v>
      <v>19</v>
      <v>DataFrame</v>
      <v>arrayPreview</v>
      <v>1</v>
    </spb>
    <spb s="1">
      <v>0</v>
    </spb>
    <spb s="2">
      <v>1</v>
    </spb>
    <spb s="3">
      <v>https://www.anaconda.com/excel</v>
      <v>https://res.cdn.office.net/officepysvc/prod-preview/anacondalogo.png</v>
      <v>Python provided by Anaconda</v>
    </spb>
    <spb s="4">
      <v>2</v>
    </spb>
  </spbData>
</supportingPropertyBags>
</file>

<file path=xl/richData/rdsupportingpropertybagstructure.xml><?xml version="1.0" encoding="utf-8"?>
<spbStructures xmlns="http://schemas.microsoft.com/office/spreadsheetml/2017/richdata2" count="5">
  <s>
    <k n="drw" t="i"/>
    <k n="dcol" t="i"/>
    <k n="name" t="s"/>
    <k n="array" t="s"/>
    <k n="headers" t="b"/>
  </s>
  <s>
    <k n="ArrayCardInfo" t="spb"/>
  </s>
  <s>
    <k n="_Self" t="i"/>
  </s>
  <s>
    <k n="link" t="s"/>
    <k n="logo" t="s"/>
    <k n="name" t="s"/>
  </s>
  <s>
    <k n="imag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19" formatCode="dd/mm/yyyy"/>
    </x:dxf>
  </dxfs>
  <richProperties>
    <rPr n="IsHeroField" t="b"/>
  </richProperties>
  <richStyles>
    <rSty dxfid="0"/>
    <rSty>
      <rpv i="0">1</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nthlyDataTable" displayName="MonthlyDataTable" ref="A4:S40">
  <tableColumns count="19">
    <tableColumn id="1" xr3:uid="{00000000-0010-0000-0000-000001000000}" name="Month"/>
    <tableColumn id="2" xr3:uid="{00000000-0010-0000-0000-000002000000}" name="Revenue_Actual"/>
    <tableColumn id="3" xr3:uid="{00000000-0010-0000-0000-000003000000}" name="Revenue_Budget"/>
    <tableColumn id="4" xr3:uid="{00000000-0010-0000-0000-000004000000}" name="Revenue_Forecast"/>
    <tableColumn id="5" xr3:uid="{00000000-0010-0000-0000-000005000000}" name="COGS_Actual"/>
    <tableColumn id="6" xr3:uid="{00000000-0010-0000-0000-000006000000}" name="Gross_Margin_Pct"/>
    <tableColumn id="7" xr3:uid="{00000000-0010-0000-0000-000007000000}" name="SM_Expense"/>
    <tableColumn id="8" xr3:uid="{00000000-0010-0000-0000-000008000000}" name="RD_Expense"/>
    <tableColumn id="9" xr3:uid="{00000000-0010-0000-0000-000009000000}" name="GA_Expense"/>
    <tableColumn id="10" xr3:uid="{00000000-0010-0000-0000-00000A000000}" name="EBITDA_Actual"/>
    <tableColumn id="11" xr3:uid="{00000000-0010-0000-0000-00000B000000}" name="EBITDA_Budget"/>
    <tableColumn id="12" xr3:uid="{00000000-0010-0000-0000-00000C000000}" name="Cash_Balance"/>
    <tableColumn id="13" xr3:uid="{00000000-0010-0000-0000-00000D000000}" name="Active_Customers"/>
    <tableColumn id="14" xr3:uid="{00000000-0010-0000-0000-00000E000000}" name="New_Customers"/>
    <tableColumn id="15" xr3:uid="{00000000-0010-0000-0000-00000F000000}" name="Churn_Pct"/>
    <tableColumn id="16" xr3:uid="{00000000-0010-0000-0000-000010000000}" name="Headcount"/>
    <tableColumn id="17" xr3:uid="{00000000-0010-0000-0000-000011000000}" name="ARR"/>
    <tableColumn id="18" xr3:uid="{00000000-0010-0000-0000-000012000000}" name="CAC"/>
    <tableColumn id="19" xr3:uid="{00000000-0010-0000-0000-000013000000}" name="DSO_Day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linkedin.com/learning/advanced-python-in-excel-machine-learning/introduction?u=0" TargetMode="External"/><Relationship Id="rId3" Type="http://schemas.openxmlformats.org/officeDocument/2006/relationships/hyperlink" Target="https://www.microsoft.com/en-us/microsoft-365/python-in-excel" TargetMode="External"/><Relationship Id="rId7" Type="http://schemas.openxmlformats.org/officeDocument/2006/relationships/hyperlink" Target="https://www.linkedin.com/learning/python-in-excel-for-financial-professionals/welcome-to-python-in-excel?u=0" TargetMode="External"/><Relationship Id="rId2" Type="http://schemas.openxmlformats.org/officeDocument/2006/relationships/hyperlink" Target="https://www.microsoft.com/en-us/microsoft-365/python-in-excel" TargetMode="External"/><Relationship Id="rId1" Type="http://schemas.openxmlformats.org/officeDocument/2006/relationships/hyperlink" Target="https://support.microsoft.com/en-us/excel/python/python-in-excel-availability" TargetMode="External"/><Relationship Id="rId6" Type="http://schemas.openxmlformats.org/officeDocument/2006/relationships/hyperlink" Target="https://www.howtogeek.com/microsoft-excel-python-isnt-just-for-programmers/" TargetMode="External"/><Relationship Id="rId5" Type="http://schemas.openxmlformats.org/officeDocument/2006/relationships/hyperlink" Target="https://www.howtogeek.com/microsoft-excel-python-isnt-just-for-programmers/" TargetMode="External"/><Relationship Id="rId4" Type="http://schemas.openxmlformats.org/officeDocument/2006/relationships/hyperlink" Target="https://www.howtogeek.com/microsoft-excel-python-isnt-just-for-programm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E2A44"/>
  </sheetPr>
  <dimension ref="A2:AR76"/>
  <sheetViews>
    <sheetView showGridLines="0" topLeftCell="L1" zoomScale="40" zoomScaleNormal="40" workbookViewId="0">
      <selection activeCell="R80" sqref="R80"/>
    </sheetView>
  </sheetViews>
  <sheetFormatPr defaultRowHeight="13.8"/>
  <cols>
    <col min="1" max="1" width="13" customWidth="1"/>
    <col min="2" max="18" width="16" customWidth="1"/>
    <col min="19" max="19" width="23.796875" customWidth="1"/>
    <col min="20" max="20" width="2.3984375" customWidth="1"/>
    <col min="21" max="21" width="32.69921875" customWidth="1"/>
    <col min="22" max="22" width="2.3984375" customWidth="1"/>
  </cols>
  <sheetData>
    <row r="2" spans="1:44" ht="54" customHeight="1">
      <c r="M2" s="13" t="s">
        <v>19</v>
      </c>
      <c r="N2" s="13"/>
      <c r="O2" s="13"/>
      <c r="P2" s="13"/>
      <c r="Q2" s="13"/>
      <c r="R2" s="13"/>
      <c r="S2" s="13"/>
      <c r="U2" s="13" t="s">
        <v>20</v>
      </c>
      <c r="W2" s="13" t="s">
        <v>21</v>
      </c>
      <c r="X2" s="13"/>
      <c r="Y2" s="13"/>
      <c r="Z2" s="13"/>
      <c r="AA2" s="13"/>
      <c r="AB2" s="13"/>
      <c r="AC2" s="13"/>
      <c r="AD2" s="13"/>
      <c r="AE2" s="13"/>
      <c r="AF2" s="13"/>
      <c r="AG2" s="13"/>
      <c r="AH2" s="13"/>
      <c r="AI2" s="13"/>
      <c r="AJ2" s="13"/>
      <c r="AK2" s="13"/>
      <c r="AL2" s="13"/>
      <c r="AM2" s="13"/>
      <c r="AN2" s="13"/>
      <c r="AO2" s="13"/>
      <c r="AP2" s="13"/>
    </row>
    <row r="4" spans="1:44" ht="12" customHeight="1">
      <c r="A4" s="1" t="s">
        <v>0</v>
      </c>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W4" s="12"/>
      <c r="X4" s="12"/>
      <c r="Y4" s="12"/>
      <c r="Z4" s="12"/>
      <c r="AA4" s="12"/>
      <c r="AB4" s="12"/>
      <c r="AC4" s="12"/>
      <c r="AD4" s="12"/>
      <c r="AE4" s="12"/>
      <c r="AF4" s="12"/>
      <c r="AG4" s="12"/>
      <c r="AH4" s="12"/>
      <c r="AI4" s="12"/>
      <c r="AJ4" s="12"/>
      <c r="AK4" s="12"/>
      <c r="AL4" s="12"/>
      <c r="AM4" s="12"/>
      <c r="AN4" s="12"/>
      <c r="AO4" s="12"/>
      <c r="AP4" s="12"/>
      <c r="AQ4" s="12"/>
      <c r="AR4" s="12"/>
    </row>
    <row r="5" spans="1:44" ht="12" customHeight="1">
      <c r="A5" s="2">
        <v>44927</v>
      </c>
      <c r="B5" s="4">
        <v>2306509.0924904114</v>
      </c>
      <c r="C5" s="4">
        <v>2286718.7271126104</v>
      </c>
      <c r="D5" s="4">
        <v>2316462.7611928768</v>
      </c>
      <c r="E5" s="4">
        <v>679131.51856276998</v>
      </c>
      <c r="F5" s="6">
        <v>0.70555870741030113</v>
      </c>
      <c r="G5" s="4">
        <v>528842.31171733467</v>
      </c>
      <c r="H5" s="4">
        <v>394097.69120857684</v>
      </c>
      <c r="I5" s="4">
        <v>263416.38301554666</v>
      </c>
      <c r="J5" s="4">
        <v>441021.18798618327</v>
      </c>
      <c r="K5" s="4">
        <v>460104.31454061181</v>
      </c>
      <c r="L5" s="4">
        <v>12405721.558222802</v>
      </c>
      <c r="M5" s="8">
        <v>1685</v>
      </c>
      <c r="N5" s="8">
        <v>94</v>
      </c>
      <c r="O5" s="6">
        <v>3.5215836882953533</v>
      </c>
      <c r="P5" s="8">
        <v>105</v>
      </c>
      <c r="Q5" s="4">
        <v>25328811.166813631</v>
      </c>
      <c r="R5" s="4">
        <v>1023.0983947156792</v>
      </c>
      <c r="S5" s="10">
        <v>52.44278788002805</v>
      </c>
      <c r="U5" t="e" cm="1" vm="1">
        <f t="array" ref="U5">_xlfn._xlws.PY(0,1,MonthlyDataTable[#All])</f>
        <v>#VALUE!</v>
      </c>
      <c r="W5" s="12"/>
      <c r="X5" s="12"/>
      <c r="Y5" s="12"/>
      <c r="Z5" s="12"/>
      <c r="AA5" s="12"/>
      <c r="AB5" s="12"/>
      <c r="AC5" s="12"/>
      <c r="AD5" s="12"/>
      <c r="AE5" s="12"/>
      <c r="AF5" s="12"/>
      <c r="AG5" s="12"/>
      <c r="AH5" s="12"/>
      <c r="AI5" s="12"/>
      <c r="AJ5" s="12"/>
      <c r="AK5" s="12"/>
      <c r="AL5" s="12"/>
      <c r="AM5" s="12"/>
      <c r="AN5" s="12"/>
      <c r="AO5" s="12"/>
      <c r="AP5" s="12"/>
      <c r="AQ5" s="12"/>
      <c r="AR5" s="12"/>
    </row>
    <row r="6" spans="1:44" ht="12" customHeight="1">
      <c r="A6" s="2">
        <v>44958</v>
      </c>
      <c r="B6" s="4">
        <v>2374506.9031905606</v>
      </c>
      <c r="C6" s="4">
        <v>2379922.4478643816</v>
      </c>
      <c r="D6" s="4">
        <v>2391441.9544368912</v>
      </c>
      <c r="E6" s="4">
        <v>718326.93483412988</v>
      </c>
      <c r="F6" s="6">
        <v>0.69748374541723446</v>
      </c>
      <c r="G6" s="4">
        <v>538487.20769456751</v>
      </c>
      <c r="H6" s="4">
        <v>402917.99823281181</v>
      </c>
      <c r="I6" s="4">
        <v>268448.2578908428</v>
      </c>
      <c r="J6" s="4">
        <v>446326.50453820865</v>
      </c>
      <c r="K6" s="4">
        <v>471143.66715010838</v>
      </c>
      <c r="L6" s="4">
        <v>12332579.168757113</v>
      </c>
      <c r="M6" s="8">
        <v>1722</v>
      </c>
      <c r="N6" s="8">
        <v>97</v>
      </c>
      <c r="O6" s="6">
        <v>3.5300868089896227</v>
      </c>
      <c r="P6" s="8">
        <v>106</v>
      </c>
      <c r="Q6" s="4">
        <v>26264703.093470935</v>
      </c>
      <c r="R6" s="4">
        <v>1038.5542284095013</v>
      </c>
      <c r="S6" s="10">
        <v>53.03136895827938</v>
      </c>
      <c r="W6" s="12"/>
      <c r="X6" s="12"/>
      <c r="Y6" s="12"/>
      <c r="Z6" s="12"/>
      <c r="AA6" s="12"/>
      <c r="AB6" s="12"/>
      <c r="AC6" s="12"/>
      <c r="AD6" s="12"/>
      <c r="AE6" s="12"/>
      <c r="AF6" s="12"/>
      <c r="AG6" s="12"/>
      <c r="AH6" s="12"/>
      <c r="AI6" s="12"/>
      <c r="AJ6" s="12"/>
      <c r="AK6" s="12"/>
      <c r="AL6" s="12"/>
      <c r="AM6" s="12"/>
      <c r="AN6" s="12"/>
      <c r="AO6" s="12"/>
      <c r="AP6" s="12"/>
      <c r="AQ6" s="12"/>
      <c r="AR6" s="12"/>
    </row>
    <row r="7" spans="1:44" ht="12" customHeight="1">
      <c r="A7" s="2">
        <v>44986</v>
      </c>
      <c r="B7" s="4">
        <v>2527594.2224836154</v>
      </c>
      <c r="C7" s="4">
        <v>2521432.7347101117</v>
      </c>
      <c r="D7" s="4">
        <v>2521470.5823585684</v>
      </c>
      <c r="E7" s="4">
        <v>728948.97629297688</v>
      </c>
      <c r="F7" s="6">
        <v>0.7116036388243081</v>
      </c>
      <c r="G7" s="4">
        <v>550614.32743253012</v>
      </c>
      <c r="H7" s="4">
        <v>403709.39737383707</v>
      </c>
      <c r="I7" s="4">
        <v>286549.20602860861</v>
      </c>
      <c r="J7" s="4">
        <v>557772.31535566261</v>
      </c>
      <c r="K7" s="4">
        <v>581626.96745469887</v>
      </c>
      <c r="L7" s="4">
        <v>12290484.004478397</v>
      </c>
      <c r="M7" s="8">
        <v>1770</v>
      </c>
      <c r="N7" s="8">
        <v>107</v>
      </c>
      <c r="O7" s="6">
        <v>3.4183090708953472</v>
      </c>
      <c r="P7" s="8">
        <v>108</v>
      </c>
      <c r="Q7" s="4">
        <v>27980493.884467553</v>
      </c>
      <c r="R7" s="4">
        <v>984.48534026190532</v>
      </c>
      <c r="S7" s="10">
        <v>51.907529324644287</v>
      </c>
      <c r="U7" t="e" cm="1" vm="2">
        <f t="array" ref="U7">_xlfn._xlws.PY(1,1)</f>
        <v>#VALUE!</v>
      </c>
      <c r="W7" s="12"/>
      <c r="X7" s="12"/>
      <c r="Y7" s="12"/>
      <c r="Z7" s="12"/>
      <c r="AA7" s="12"/>
      <c r="AB7" s="12"/>
      <c r="AC7" s="12"/>
      <c r="AD7" s="12"/>
      <c r="AE7" s="12"/>
      <c r="AF7" s="12"/>
      <c r="AG7" s="12"/>
      <c r="AH7" s="12"/>
      <c r="AI7" s="12"/>
      <c r="AJ7" s="12"/>
      <c r="AK7" s="12"/>
      <c r="AL7" s="12"/>
      <c r="AM7" s="12"/>
      <c r="AN7" s="12"/>
      <c r="AO7" s="12"/>
      <c r="AP7" s="12"/>
      <c r="AQ7" s="12"/>
      <c r="AR7" s="12"/>
    </row>
    <row r="8" spans="1:44" ht="12" customHeight="1">
      <c r="A8" s="2">
        <v>45017</v>
      </c>
      <c r="B8" s="4">
        <v>2606096.7046647626</v>
      </c>
      <c r="C8" s="4">
        <v>2638970.327757061</v>
      </c>
      <c r="D8" s="4">
        <v>2611342.0906155524</v>
      </c>
      <c r="E8" s="4">
        <v>768200.5262397154</v>
      </c>
      <c r="F8" s="6">
        <v>0.70522946256572872</v>
      </c>
      <c r="G8" s="4">
        <v>589991.69878015749</v>
      </c>
      <c r="H8" s="4">
        <v>416912.2162090973</v>
      </c>
      <c r="I8" s="4">
        <v>292525.15827385243</v>
      </c>
      <c r="J8" s="4">
        <v>538467.10516193975</v>
      </c>
      <c r="K8" s="4">
        <v>571649.09846889065</v>
      </c>
      <c r="L8" s="4">
        <v>12264638.729414359</v>
      </c>
      <c r="M8" s="8">
        <v>1821</v>
      </c>
      <c r="N8" s="8">
        <v>117</v>
      </c>
      <c r="O8" s="6">
        <v>3.6857373140110501</v>
      </c>
      <c r="P8" s="8">
        <v>110</v>
      </c>
      <c r="Q8" s="4">
        <v>28501019.562684812</v>
      </c>
      <c r="R8" s="4">
        <v>1016.8934179232397</v>
      </c>
      <c r="S8" s="10">
        <v>52.435356518665273</v>
      </c>
      <c r="W8" s="12"/>
      <c r="X8" s="12"/>
      <c r="Y8" s="12"/>
      <c r="Z8" s="12"/>
      <c r="AA8" s="12"/>
      <c r="AB8" s="12"/>
      <c r="AC8" s="12"/>
      <c r="AD8" s="12"/>
      <c r="AE8" s="12"/>
      <c r="AF8" s="12"/>
      <c r="AG8" s="12"/>
      <c r="AH8" s="12"/>
      <c r="AI8" s="12"/>
      <c r="AJ8" s="12"/>
      <c r="AK8" s="12"/>
      <c r="AL8" s="12"/>
      <c r="AM8" s="12"/>
      <c r="AN8" s="12"/>
      <c r="AO8" s="12"/>
      <c r="AP8" s="12"/>
      <c r="AQ8" s="12"/>
      <c r="AR8" s="12"/>
    </row>
    <row r="9" spans="1:44" ht="12" customHeight="1">
      <c r="A9" s="2">
        <v>45047</v>
      </c>
      <c r="B9" s="4">
        <v>2652600.2672847318</v>
      </c>
      <c r="C9" s="4">
        <v>2714154.0580252046</v>
      </c>
      <c r="D9" s="4">
        <v>2648730.7023085919</v>
      </c>
      <c r="E9" s="4">
        <v>800996.48394111532</v>
      </c>
      <c r="F9" s="6">
        <v>0.698033475371306</v>
      </c>
      <c r="G9" s="4">
        <v>569466.98743682262</v>
      </c>
      <c r="H9" s="4">
        <v>436236.96032601147</v>
      </c>
      <c r="I9" s="4">
        <v>291068.74163774407</v>
      </c>
      <c r="J9" s="4">
        <v>554831.09394303826</v>
      </c>
      <c r="K9" s="4">
        <v>594847.53221295867</v>
      </c>
      <c r="L9" s="4">
        <v>12272985.030865952</v>
      </c>
      <c r="M9" s="8">
        <v>1878</v>
      </c>
      <c r="N9" s="8">
        <v>120</v>
      </c>
      <c r="O9" s="6">
        <v>3.4236431449320617</v>
      </c>
      <c r="P9" s="8">
        <v>111</v>
      </c>
      <c r="Q9" s="4">
        <v>28854348.172838215</v>
      </c>
      <c r="R9" s="4">
        <v>1037.5122858607012</v>
      </c>
      <c r="S9" s="10">
        <v>52.164574869213993</v>
      </c>
      <c r="U9" t="e" cm="1" vm="3">
        <f t="array" ref="U9">_xlfn._xlws.PY(2,1)</f>
        <v>#VALUE!</v>
      </c>
      <c r="W9" s="12"/>
      <c r="X9" s="12"/>
      <c r="Y9" s="12"/>
      <c r="Z9" s="12"/>
      <c r="AA9" s="12"/>
      <c r="AB9" s="12"/>
      <c r="AC9" s="12"/>
      <c r="AD9" s="12"/>
      <c r="AE9" s="12"/>
      <c r="AF9" s="12"/>
      <c r="AG9" s="12"/>
      <c r="AH9" s="12"/>
      <c r="AI9" s="12"/>
      <c r="AJ9" s="12"/>
      <c r="AK9" s="12"/>
      <c r="AL9" s="12"/>
      <c r="AM9" s="12"/>
      <c r="AN9" s="12"/>
      <c r="AO9" s="12"/>
      <c r="AP9" s="12"/>
      <c r="AQ9" s="12"/>
      <c r="AR9" s="12"/>
    </row>
    <row r="10" spans="1:44" ht="12" customHeight="1">
      <c r="A10" s="2">
        <v>45078</v>
      </c>
      <c r="B10" s="4">
        <v>2750881.5883144615</v>
      </c>
      <c r="C10" s="4">
        <v>2736870.428819655</v>
      </c>
      <c r="D10" s="4">
        <v>2732951.2062444775</v>
      </c>
      <c r="E10" s="4">
        <v>796129.26271086442</v>
      </c>
      <c r="F10" s="6">
        <v>0.71059122788390394</v>
      </c>
      <c r="G10" s="4">
        <v>614612.7596684444</v>
      </c>
      <c r="H10" s="4">
        <v>441140.42364304827</v>
      </c>
      <c r="I10" s="4">
        <v>297557.62498706684</v>
      </c>
      <c r="J10" s="4">
        <v>601441.51730503747</v>
      </c>
      <c r="K10" s="4">
        <v>625746.87889554934</v>
      </c>
      <c r="L10" s="4">
        <v>12366789.42500818</v>
      </c>
      <c r="M10" s="8">
        <v>1931</v>
      </c>
      <c r="N10" s="8">
        <v>117</v>
      </c>
      <c r="O10" s="6">
        <v>3.3784625390973302</v>
      </c>
      <c r="P10" s="8">
        <v>111</v>
      </c>
      <c r="Q10" s="4">
        <v>30489940.104368117</v>
      </c>
      <c r="R10" s="4">
        <v>1055.4547324831774</v>
      </c>
      <c r="S10" s="10">
        <v>48.611135297544514</v>
      </c>
      <c r="W10" s="12"/>
      <c r="X10" s="12"/>
      <c r="Y10" s="12"/>
      <c r="Z10" s="12"/>
      <c r="AA10" s="12"/>
      <c r="AB10" s="12"/>
      <c r="AC10" s="12"/>
      <c r="AD10" s="12"/>
      <c r="AE10" s="12"/>
      <c r="AF10" s="12"/>
      <c r="AG10" s="12"/>
      <c r="AH10" s="12"/>
      <c r="AI10" s="12"/>
      <c r="AJ10" s="12"/>
      <c r="AK10" s="12"/>
      <c r="AL10" s="12"/>
      <c r="AM10" s="12"/>
      <c r="AN10" s="12"/>
      <c r="AO10" s="12"/>
      <c r="AP10" s="12"/>
      <c r="AQ10" s="12"/>
      <c r="AR10" s="12"/>
    </row>
    <row r="11" spans="1:44" ht="12" customHeight="1">
      <c r="A11" s="2">
        <v>45108</v>
      </c>
      <c r="B11" s="4">
        <v>2669891.6651830496</v>
      </c>
      <c r="C11" s="4">
        <v>2663823.2976261424</v>
      </c>
      <c r="D11" s="4">
        <v>2695842.2295626402</v>
      </c>
      <c r="E11" s="4">
        <v>769278.11500158114</v>
      </c>
      <c r="F11" s="6">
        <v>0.71186916494275099</v>
      </c>
      <c r="G11" s="4">
        <v>566309.20732764946</v>
      </c>
      <c r="H11" s="4">
        <v>421615.27913630754</v>
      </c>
      <c r="I11" s="4">
        <v>287718.2498354853</v>
      </c>
      <c r="J11" s="4">
        <v>624970.81388202612</v>
      </c>
      <c r="K11" s="4">
        <v>650188.55753265973</v>
      </c>
      <c r="L11" s="4">
        <v>12534200.531172769</v>
      </c>
      <c r="M11" s="8">
        <v>1962</v>
      </c>
      <c r="N11" s="8">
        <v>102</v>
      </c>
      <c r="O11" s="6">
        <v>3.6264254757754473</v>
      </c>
      <c r="P11" s="8">
        <v>116</v>
      </c>
      <c r="Q11" s="4">
        <v>29910587.289000552</v>
      </c>
      <c r="R11" s="4">
        <v>1052.0697681288511</v>
      </c>
      <c r="S11" s="10">
        <v>52.831011121653532</v>
      </c>
      <c r="U11" t="e" cm="1" vm="4">
        <f t="array" ref="U11">_xlfn._xlws.PY(3,1)</f>
        <v>#VALUE!</v>
      </c>
      <c r="W11" s="12"/>
      <c r="X11" s="12"/>
      <c r="Y11" s="12"/>
      <c r="Z11" s="12"/>
      <c r="AA11" s="12"/>
      <c r="AB11" s="12"/>
      <c r="AC11" s="12"/>
      <c r="AD11" s="12"/>
      <c r="AE11" s="12"/>
      <c r="AF11" s="12"/>
      <c r="AG11" s="12"/>
      <c r="AH11" s="12"/>
      <c r="AI11" s="12"/>
      <c r="AJ11" s="12"/>
      <c r="AK11" s="12"/>
      <c r="AL11" s="12"/>
      <c r="AM11" s="12"/>
      <c r="AN11" s="12"/>
      <c r="AO11" s="12"/>
      <c r="AP11" s="12"/>
      <c r="AQ11" s="12"/>
      <c r="AR11" s="12"/>
    </row>
    <row r="12" spans="1:44" ht="12" customHeight="1">
      <c r="A12" s="2">
        <v>45139</v>
      </c>
      <c r="B12" s="4">
        <v>2652272.4477205267</v>
      </c>
      <c r="C12" s="4">
        <v>2710979.174290637</v>
      </c>
      <c r="D12" s="4">
        <v>2696249.0804058663</v>
      </c>
      <c r="E12" s="4">
        <v>778774.15523782931</v>
      </c>
      <c r="F12" s="6">
        <v>0.70637475199535393</v>
      </c>
      <c r="G12" s="4">
        <v>559783.71535186062</v>
      </c>
      <c r="H12" s="4">
        <v>423357.31591972342</v>
      </c>
      <c r="I12" s="4">
        <v>291165.25607962994</v>
      </c>
      <c r="J12" s="4">
        <v>599192.00513148354</v>
      </c>
      <c r="K12" s="4">
        <v>639564.61278098426</v>
      </c>
      <c r="L12" s="4">
        <v>12652076.30652312</v>
      </c>
      <c r="M12" s="8">
        <v>2027</v>
      </c>
      <c r="N12" s="8">
        <v>130</v>
      </c>
      <c r="O12" s="6">
        <v>3.3052117053664753</v>
      </c>
      <c r="P12" s="8">
        <v>114</v>
      </c>
      <c r="Q12" s="4">
        <v>29518063.781120166</v>
      </c>
      <c r="R12" s="4">
        <v>1001.7637602233658</v>
      </c>
      <c r="S12" s="10">
        <v>47.899918117830801</v>
      </c>
      <c r="W12" s="12"/>
      <c r="X12" s="12"/>
      <c r="Y12" s="12"/>
      <c r="Z12" s="12"/>
      <c r="AA12" s="12"/>
      <c r="AB12" s="12"/>
      <c r="AC12" s="12"/>
      <c r="AD12" s="12"/>
      <c r="AE12" s="12"/>
      <c r="AF12" s="12"/>
      <c r="AG12" s="12"/>
      <c r="AH12" s="12"/>
      <c r="AI12" s="12"/>
      <c r="AJ12" s="12"/>
      <c r="AK12" s="12"/>
      <c r="AL12" s="12"/>
      <c r="AM12" s="12"/>
      <c r="AN12" s="12"/>
      <c r="AO12" s="12"/>
      <c r="AP12" s="12"/>
      <c r="AQ12" s="12"/>
      <c r="AR12" s="12"/>
    </row>
    <row r="13" spans="1:44" ht="12" customHeight="1">
      <c r="A13" s="2">
        <v>45170</v>
      </c>
      <c r="B13" s="4">
        <v>2853775.0249998416</v>
      </c>
      <c r="C13" s="4">
        <v>2820332.4241162078</v>
      </c>
      <c r="D13" s="4">
        <v>2894603.7667821082</v>
      </c>
      <c r="E13" s="4">
        <v>807348.53065128624</v>
      </c>
      <c r="F13" s="6">
        <v>0.7170945419387672</v>
      </c>
      <c r="G13" s="4">
        <v>597824.91234554863</v>
      </c>
      <c r="H13" s="4">
        <v>476064.13578221021</v>
      </c>
      <c r="I13" s="4">
        <v>299050.72761153913</v>
      </c>
      <c r="J13" s="4">
        <v>673486.71860925737</v>
      </c>
      <c r="K13" s="4">
        <v>693797.63811158435</v>
      </c>
      <c r="L13" s="4">
        <v>12778696.802681383</v>
      </c>
      <c r="M13" s="8">
        <v>2080</v>
      </c>
      <c r="N13" s="8">
        <v>124</v>
      </c>
      <c r="O13" s="6">
        <v>3.4600430276222411</v>
      </c>
      <c r="P13" s="8">
        <v>116</v>
      </c>
      <c r="Q13" s="4">
        <v>31613920.688501921</v>
      </c>
      <c r="R13" s="4">
        <v>968.31426989830788</v>
      </c>
      <c r="S13" s="10">
        <v>51.19339975253159</v>
      </c>
      <c r="U13" t="e" cm="1" vm="5">
        <f t="array" ref="U13">_xlfn._xlws.PY(4,1)</f>
        <v>#VALUE!</v>
      </c>
      <c r="W13" s="12"/>
      <c r="X13" s="12"/>
      <c r="Y13" s="12"/>
      <c r="Z13" s="12"/>
      <c r="AA13" s="12"/>
      <c r="AB13" s="12"/>
      <c r="AC13" s="12"/>
      <c r="AD13" s="12"/>
      <c r="AE13" s="12"/>
      <c r="AF13" s="12"/>
      <c r="AG13" s="12"/>
      <c r="AH13" s="12"/>
      <c r="AI13" s="12"/>
      <c r="AJ13" s="12"/>
      <c r="AK13" s="12"/>
      <c r="AL13" s="12"/>
      <c r="AM13" s="12"/>
      <c r="AN13" s="12"/>
      <c r="AO13" s="12"/>
      <c r="AP13" s="12"/>
      <c r="AQ13" s="12"/>
      <c r="AR13" s="12"/>
    </row>
    <row r="14" spans="1:44" ht="12" customHeight="1">
      <c r="A14" s="2">
        <v>45200</v>
      </c>
      <c r="B14" s="4">
        <v>3004013.6548676193</v>
      </c>
      <c r="C14" s="4">
        <v>3014720.6264518355</v>
      </c>
      <c r="D14" s="4">
        <v>3011460.9347810796</v>
      </c>
      <c r="E14" s="4">
        <v>872222.82126466464</v>
      </c>
      <c r="F14" s="6">
        <v>0.70964751779628588</v>
      </c>
      <c r="G14" s="4">
        <v>625104.33585250785</v>
      </c>
      <c r="H14" s="4">
        <v>483917.09573597071</v>
      </c>
      <c r="I14" s="4">
        <v>318694.89530459157</v>
      </c>
      <c r="J14" s="4">
        <v>704074.50670988439</v>
      </c>
      <c r="K14" s="4">
        <v>736731.19082724093</v>
      </c>
      <c r="L14" s="4">
        <v>12829337.064908365</v>
      </c>
      <c r="M14" s="8">
        <v>2128</v>
      </c>
      <c r="N14" s="8">
        <v>123</v>
      </c>
      <c r="O14" s="6">
        <v>3.5800830652524072</v>
      </c>
      <c r="P14" s="8">
        <v>118</v>
      </c>
      <c r="Q14" s="4">
        <v>33032354.917880956</v>
      </c>
      <c r="R14" s="4">
        <v>981.12869765931623</v>
      </c>
      <c r="S14" s="10">
        <v>52.55406487521762</v>
      </c>
      <c r="W14" s="12"/>
      <c r="X14" s="12"/>
      <c r="Y14" s="12"/>
      <c r="Z14" s="12"/>
      <c r="AA14" s="12"/>
      <c r="AB14" s="12"/>
      <c r="AC14" s="12"/>
      <c r="AD14" s="12"/>
      <c r="AE14" s="12"/>
      <c r="AF14" s="12"/>
      <c r="AG14" s="12"/>
      <c r="AH14" s="12"/>
      <c r="AI14" s="12"/>
      <c r="AJ14" s="12"/>
      <c r="AK14" s="12"/>
      <c r="AL14" s="12"/>
      <c r="AM14" s="12"/>
      <c r="AN14" s="12"/>
      <c r="AO14" s="12"/>
      <c r="AP14" s="12"/>
      <c r="AQ14" s="12"/>
      <c r="AR14" s="12"/>
    </row>
    <row r="15" spans="1:44" ht="12" customHeight="1">
      <c r="A15" s="2">
        <v>45231</v>
      </c>
      <c r="B15" s="4">
        <v>3252125.8869009032</v>
      </c>
      <c r="C15" s="4">
        <v>3223410.7059773211</v>
      </c>
      <c r="D15" s="4">
        <v>3264958.0993685271</v>
      </c>
      <c r="E15" s="4">
        <v>944459.07212024252</v>
      </c>
      <c r="F15" s="6">
        <v>0.70958717313976427</v>
      </c>
      <c r="G15" s="4">
        <v>702006.31424134935</v>
      </c>
      <c r="H15" s="4">
        <v>540498.41322959412</v>
      </c>
      <c r="I15" s="4">
        <v>354914.71565478697</v>
      </c>
      <c r="J15" s="4">
        <v>710247.37165493076</v>
      </c>
      <c r="K15" s="4">
        <v>736210.23261696869</v>
      </c>
      <c r="L15" s="4">
        <v>12933691.838786306</v>
      </c>
      <c r="M15" s="8">
        <v>2188</v>
      </c>
      <c r="N15" s="8">
        <v>129</v>
      </c>
      <c r="O15" s="6">
        <v>3.1964218785716971</v>
      </c>
      <c r="P15" s="8">
        <v>118</v>
      </c>
      <c r="Q15" s="4">
        <v>35623662.63376952</v>
      </c>
      <c r="R15" s="4">
        <v>1018.5905062534152</v>
      </c>
      <c r="S15" s="10">
        <v>51.856831135322281</v>
      </c>
      <c r="U15" t="e" cm="1" vm="6">
        <f t="array" ref="U15">_xlfn._xlws.PY(5,1)</f>
        <v>#VALUE!</v>
      </c>
      <c r="W15" s="12"/>
      <c r="X15" s="12"/>
      <c r="Y15" s="12"/>
      <c r="Z15" s="12"/>
      <c r="AA15" s="12"/>
      <c r="AB15" s="12"/>
      <c r="AC15" s="12"/>
      <c r="AD15" s="12"/>
      <c r="AE15" s="12"/>
      <c r="AF15" s="12"/>
      <c r="AG15" s="12"/>
      <c r="AH15" s="12"/>
      <c r="AI15" s="12"/>
      <c r="AJ15" s="12"/>
      <c r="AK15" s="12"/>
      <c r="AL15" s="12"/>
      <c r="AM15" s="12"/>
      <c r="AN15" s="12"/>
      <c r="AO15" s="12"/>
      <c r="AP15" s="12"/>
      <c r="AQ15" s="12"/>
      <c r="AR15" s="12"/>
    </row>
    <row r="16" spans="1:44" ht="12" customHeight="1">
      <c r="A16" s="2">
        <v>45261</v>
      </c>
      <c r="B16" s="4">
        <v>3398167.1308004293</v>
      </c>
      <c r="C16" s="4">
        <v>3501756.3203778546</v>
      </c>
      <c r="D16" s="4">
        <v>3399160.6089420081</v>
      </c>
      <c r="E16" s="4">
        <v>954950.57392058184</v>
      </c>
      <c r="F16" s="6">
        <v>0.71898069248417285</v>
      </c>
      <c r="G16" s="4">
        <v>702262.90848012804</v>
      </c>
      <c r="H16" s="4">
        <v>552943.46448304935</v>
      </c>
      <c r="I16" s="4">
        <v>372921.76297648525</v>
      </c>
      <c r="J16" s="4">
        <v>815088.4209401845</v>
      </c>
      <c r="K16" s="4">
        <v>874953.01070538163</v>
      </c>
      <c r="L16" s="4">
        <v>13019608.343147159</v>
      </c>
      <c r="M16" s="8">
        <v>2239</v>
      </c>
      <c r="N16" s="8">
        <v>120</v>
      </c>
      <c r="O16" s="6">
        <v>3.1509291790591574</v>
      </c>
      <c r="P16" s="8">
        <v>123</v>
      </c>
      <c r="Q16" s="4">
        <v>37942536.399490915</v>
      </c>
      <c r="R16" s="4">
        <v>976.00386528966783</v>
      </c>
      <c r="S16" s="10">
        <v>50.903154164994554</v>
      </c>
      <c r="W16" s="12"/>
      <c r="X16" s="12"/>
      <c r="Y16" s="12"/>
      <c r="Z16" s="12"/>
      <c r="AA16" s="12"/>
      <c r="AB16" s="12"/>
      <c r="AC16" s="12"/>
      <c r="AD16" s="12"/>
      <c r="AE16" s="12"/>
      <c r="AF16" s="12"/>
      <c r="AG16" s="12"/>
      <c r="AH16" s="12"/>
      <c r="AI16" s="12"/>
      <c r="AJ16" s="12"/>
      <c r="AK16" s="12"/>
      <c r="AL16" s="12"/>
      <c r="AM16" s="12"/>
      <c r="AN16" s="12"/>
      <c r="AO16" s="12"/>
      <c r="AP16" s="12"/>
      <c r="AQ16" s="12"/>
      <c r="AR16" s="12"/>
    </row>
    <row r="17" spans="1:44" ht="12" customHeight="1">
      <c r="A17" s="2">
        <v>45292</v>
      </c>
      <c r="B17" s="4">
        <v>2697789.6519665886</v>
      </c>
      <c r="C17" s="4">
        <v>2790592.7785206945</v>
      </c>
      <c r="D17" s="4">
        <v>2744249.0355317774</v>
      </c>
      <c r="E17" s="4">
        <v>783266.03902429051</v>
      </c>
      <c r="F17" s="6">
        <v>0.70966378403397068</v>
      </c>
      <c r="G17" s="4">
        <v>591296.19950146624</v>
      </c>
      <c r="H17" s="4">
        <v>419498.07148872735</v>
      </c>
      <c r="I17" s="4">
        <v>282638.7090568518</v>
      </c>
      <c r="J17" s="4">
        <v>621090.63289525255</v>
      </c>
      <c r="K17" s="4">
        <v>670361.8856471898</v>
      </c>
      <c r="L17" s="4">
        <v>13160626.402846858</v>
      </c>
      <c r="M17" s="8">
        <v>2302</v>
      </c>
      <c r="N17" s="8">
        <v>136</v>
      </c>
      <c r="O17" s="6">
        <v>3.2432657130060165</v>
      </c>
      <c r="P17" s="8">
        <v>122</v>
      </c>
      <c r="Q17" s="4">
        <v>30134784.58041523</v>
      </c>
      <c r="R17" s="4">
        <v>981.44758996436144</v>
      </c>
      <c r="S17" s="10">
        <v>46.040377121232041</v>
      </c>
      <c r="W17" s="12"/>
      <c r="X17" s="12"/>
      <c r="Y17" s="12"/>
      <c r="Z17" s="12"/>
      <c r="AA17" s="12"/>
      <c r="AB17" s="12"/>
      <c r="AC17" s="12"/>
      <c r="AD17" s="12"/>
      <c r="AE17" s="12"/>
      <c r="AF17" s="12"/>
      <c r="AG17" s="12"/>
      <c r="AH17" s="12"/>
      <c r="AI17" s="12"/>
      <c r="AJ17" s="12"/>
      <c r="AK17" s="12"/>
      <c r="AL17" s="12"/>
      <c r="AM17" s="12"/>
      <c r="AN17" s="12"/>
      <c r="AO17" s="12"/>
      <c r="AP17" s="12"/>
      <c r="AQ17" s="12"/>
      <c r="AR17" s="12"/>
    </row>
    <row r="18" spans="1:44" ht="12" customHeight="1">
      <c r="A18" s="2">
        <v>45323</v>
      </c>
      <c r="B18" s="4">
        <v>2866003.1283679781</v>
      </c>
      <c r="C18" s="4">
        <v>2900517.3219760549</v>
      </c>
      <c r="D18" s="4">
        <v>2905748.0108784428</v>
      </c>
      <c r="E18" s="4">
        <v>789498.48469995265</v>
      </c>
      <c r="F18" s="6">
        <v>0.7245297896274363</v>
      </c>
      <c r="G18" s="4">
        <v>603720.29588480201</v>
      </c>
      <c r="H18" s="4">
        <v>469658.48542783043</v>
      </c>
      <c r="I18" s="4">
        <v>291542.68444423296</v>
      </c>
      <c r="J18" s="4">
        <v>711583.17791116016</v>
      </c>
      <c r="K18" s="4">
        <v>749157.67868244415</v>
      </c>
      <c r="L18" s="4">
        <v>13265205.863213692</v>
      </c>
      <c r="M18" s="8">
        <v>2342</v>
      </c>
      <c r="N18" s="8">
        <v>115</v>
      </c>
      <c r="O18" s="6">
        <v>3.2289105889454781</v>
      </c>
      <c r="P18" s="8">
        <v>124</v>
      </c>
      <c r="Q18" s="4">
        <v>31525728.121415429</v>
      </c>
      <c r="R18" s="4">
        <v>961.39129738460679</v>
      </c>
      <c r="S18" s="10">
        <v>46.135435699617766</v>
      </c>
      <c r="W18" s="12"/>
      <c r="X18" s="12"/>
      <c r="Y18" s="12"/>
      <c r="Z18" s="12"/>
      <c r="AA18" s="12"/>
      <c r="AB18" s="12"/>
      <c r="AC18" s="12"/>
      <c r="AD18" s="12"/>
      <c r="AE18" s="12"/>
      <c r="AF18" s="12"/>
      <c r="AG18" s="12"/>
      <c r="AH18" s="12"/>
      <c r="AI18" s="12"/>
      <c r="AJ18" s="12"/>
      <c r="AK18" s="12"/>
      <c r="AL18" s="12"/>
      <c r="AM18" s="12"/>
      <c r="AN18" s="12"/>
      <c r="AO18" s="12"/>
      <c r="AP18" s="12"/>
      <c r="AQ18" s="12"/>
      <c r="AR18" s="12"/>
    </row>
    <row r="19" spans="1:44" ht="12" customHeight="1">
      <c r="A19" s="2">
        <v>45352</v>
      </c>
      <c r="B19" s="4">
        <v>3023021.53989605</v>
      </c>
      <c r="C19" s="4">
        <v>3107722.4187592608</v>
      </c>
      <c r="D19" s="4">
        <v>3035914.8049664698</v>
      </c>
      <c r="E19" s="4">
        <v>823339.96009702177</v>
      </c>
      <c r="F19" s="6">
        <v>0.72764336964488407</v>
      </c>
      <c r="G19" s="4">
        <v>613663.69654993468</v>
      </c>
      <c r="H19" s="4">
        <v>465361.97720934619</v>
      </c>
      <c r="I19" s="4">
        <v>300090.45763619343</v>
      </c>
      <c r="J19" s="4">
        <v>820565.4484035538</v>
      </c>
      <c r="K19" s="4">
        <v>874633.78056947608</v>
      </c>
      <c r="L19" s="4">
        <v>13482088.774996281</v>
      </c>
      <c r="M19" s="8">
        <v>2397</v>
      </c>
      <c r="N19" s="8">
        <v>133</v>
      </c>
      <c r="O19" s="6">
        <v>3.3283748801502187</v>
      </c>
      <c r="P19" s="8">
        <v>125</v>
      </c>
      <c r="Q19" s="4">
        <v>33807519.465730704</v>
      </c>
      <c r="R19" s="4">
        <v>979.36182888064241</v>
      </c>
      <c r="S19" s="10">
        <v>50.048413191257488</v>
      </c>
      <c r="W19" s="12"/>
      <c r="X19" s="12"/>
      <c r="Y19" s="12"/>
      <c r="Z19" s="12"/>
      <c r="AA19" s="12"/>
      <c r="AB19" s="12"/>
      <c r="AC19" s="12"/>
      <c r="AD19" s="12"/>
      <c r="AE19" s="12"/>
      <c r="AF19" s="12"/>
      <c r="AG19" s="12"/>
      <c r="AH19" s="12"/>
      <c r="AI19" s="12"/>
      <c r="AJ19" s="12"/>
      <c r="AK19" s="12"/>
      <c r="AL19" s="12"/>
      <c r="AM19" s="12"/>
      <c r="AN19" s="12"/>
      <c r="AO19" s="12"/>
      <c r="AP19" s="12"/>
      <c r="AQ19" s="12"/>
      <c r="AR19" s="12"/>
    </row>
    <row r="20" spans="1:44" ht="12" customHeight="1">
      <c r="A20" s="2">
        <v>45383</v>
      </c>
      <c r="B20" s="4">
        <v>3127204.0403262479</v>
      </c>
      <c r="C20" s="4">
        <v>3188855.5782235856</v>
      </c>
      <c r="D20" s="4">
        <v>3125254.7253836705</v>
      </c>
      <c r="E20" s="4">
        <v>847290.55751276575</v>
      </c>
      <c r="F20" s="6">
        <v>0.72905811498492068</v>
      </c>
      <c r="G20" s="4">
        <v>638919.73290727299</v>
      </c>
      <c r="H20" s="4">
        <v>511607.82619923312</v>
      </c>
      <c r="I20" s="4">
        <v>327273.75810745638</v>
      </c>
      <c r="J20" s="4">
        <v>802112.16559951985</v>
      </c>
      <c r="K20" s="4">
        <v>849814.03191016475</v>
      </c>
      <c r="L20" s="4">
        <v>13666989.548201548</v>
      </c>
      <c r="M20" s="8">
        <v>2454</v>
      </c>
      <c r="N20" s="8">
        <v>138</v>
      </c>
      <c r="O20" s="6">
        <v>3.3418359101591273</v>
      </c>
      <c r="P20" s="8">
        <v>128</v>
      </c>
      <c r="Q20" s="4">
        <v>34561335.446177341</v>
      </c>
      <c r="R20" s="4">
        <v>1005.4159366243603</v>
      </c>
      <c r="S20" s="10">
        <v>47.056936531401874</v>
      </c>
      <c r="W20" s="12"/>
      <c r="X20" s="12"/>
      <c r="Y20" s="12"/>
      <c r="Z20" s="12"/>
      <c r="AA20" s="12"/>
      <c r="AB20" s="12"/>
      <c r="AC20" s="12"/>
      <c r="AD20" s="12"/>
      <c r="AE20" s="12"/>
      <c r="AF20" s="12"/>
      <c r="AG20" s="12"/>
      <c r="AH20" s="12"/>
      <c r="AI20" s="12"/>
      <c r="AJ20" s="12"/>
      <c r="AK20" s="12"/>
      <c r="AL20" s="12"/>
      <c r="AM20" s="12"/>
      <c r="AN20" s="12"/>
      <c r="AO20" s="12"/>
      <c r="AP20" s="12"/>
      <c r="AQ20" s="12"/>
      <c r="AR20" s="12"/>
    </row>
    <row r="21" spans="1:44" ht="12" customHeight="1">
      <c r="A21" s="2">
        <v>45413</v>
      </c>
      <c r="B21" s="4">
        <v>3201996.7544889045</v>
      </c>
      <c r="C21" s="4">
        <v>3339617.4162334087</v>
      </c>
      <c r="D21" s="4">
        <v>3256918.8499028101</v>
      </c>
      <c r="E21" s="4">
        <v>897507.06451835437</v>
      </c>
      <c r="F21" s="6">
        <v>0.71970394309109398</v>
      </c>
      <c r="G21" s="4">
        <v>644944.46621903416</v>
      </c>
      <c r="H21" s="4">
        <v>491130.79314920795</v>
      </c>
      <c r="I21" s="4">
        <v>318952.77753970627</v>
      </c>
      <c r="J21" s="4">
        <v>849461.65306260181</v>
      </c>
      <c r="K21" s="4">
        <v>919367.3816637923</v>
      </c>
      <c r="L21" s="4">
        <v>13863084.652450696</v>
      </c>
      <c r="M21" s="8">
        <v>2520</v>
      </c>
      <c r="N21" s="8">
        <v>141</v>
      </c>
      <c r="O21" s="6">
        <v>3.0511024582285997</v>
      </c>
      <c r="P21" s="8">
        <v>128</v>
      </c>
      <c r="Q21" s="4">
        <v>35070754.462265797</v>
      </c>
      <c r="R21" s="4">
        <v>946.63052274292465</v>
      </c>
      <c r="S21" s="10">
        <v>48.114575463121135</v>
      </c>
      <c r="W21" s="12"/>
      <c r="X21" s="12"/>
      <c r="Y21" s="12"/>
      <c r="Z21" s="12"/>
      <c r="AA21" s="12"/>
      <c r="AB21" s="12"/>
      <c r="AC21" s="12"/>
      <c r="AD21" s="12"/>
      <c r="AE21" s="12"/>
      <c r="AF21" s="12"/>
      <c r="AG21" s="12"/>
      <c r="AH21" s="12"/>
      <c r="AI21" s="12"/>
      <c r="AJ21" s="12"/>
      <c r="AK21" s="12"/>
      <c r="AL21" s="12"/>
      <c r="AM21" s="12"/>
      <c r="AN21" s="12"/>
      <c r="AO21" s="12"/>
      <c r="AP21" s="12"/>
      <c r="AQ21" s="12"/>
      <c r="AR21" s="12"/>
    </row>
    <row r="22" spans="1:44" ht="12" customHeight="1">
      <c r="A22" s="2">
        <v>45444</v>
      </c>
      <c r="B22" s="4">
        <v>3277617.8169749584</v>
      </c>
      <c r="C22" s="4">
        <v>3370863.2341916361</v>
      </c>
      <c r="D22" s="4">
        <v>3311808.0756852906</v>
      </c>
      <c r="E22" s="4">
        <v>876288.36752471712</v>
      </c>
      <c r="F22" s="6">
        <v>0.73264473881415559</v>
      </c>
      <c r="G22" s="4">
        <v>689418.18650469615</v>
      </c>
      <c r="H22" s="4">
        <v>517325.06513485871</v>
      </c>
      <c r="I22" s="4">
        <v>340762.90072865866</v>
      </c>
      <c r="J22" s="4">
        <v>853823.297082028</v>
      </c>
      <c r="K22" s="4">
        <v>911822.47030195664</v>
      </c>
      <c r="L22" s="4">
        <v>13991805.401600488</v>
      </c>
      <c r="M22" s="8">
        <v>2553</v>
      </c>
      <c r="N22" s="8">
        <v>118</v>
      </c>
      <c r="O22" s="6">
        <v>3.3433226179065856</v>
      </c>
      <c r="P22" s="8">
        <v>134</v>
      </c>
      <c r="Q22" s="4">
        <v>36450184.302780941</v>
      </c>
      <c r="R22" s="4">
        <v>1012.9052935069197</v>
      </c>
      <c r="S22" s="10">
        <v>48.05197859468511</v>
      </c>
      <c r="W22" s="12"/>
      <c r="X22" s="12"/>
      <c r="Y22" s="12"/>
      <c r="Z22" s="12"/>
      <c r="AA22" s="12"/>
      <c r="AB22" s="12"/>
      <c r="AC22" s="12"/>
      <c r="AD22" s="12"/>
      <c r="AE22" s="12"/>
      <c r="AF22" s="12"/>
      <c r="AG22" s="12"/>
      <c r="AH22" s="12"/>
      <c r="AI22" s="12"/>
      <c r="AJ22" s="12"/>
      <c r="AK22" s="12"/>
      <c r="AL22" s="12"/>
      <c r="AM22" s="12"/>
      <c r="AN22" s="12"/>
      <c r="AO22" s="12"/>
      <c r="AP22" s="12"/>
      <c r="AQ22" s="12"/>
      <c r="AR22" s="12"/>
    </row>
    <row r="23" spans="1:44" ht="12" customHeight="1">
      <c r="A23" s="2">
        <v>45474</v>
      </c>
      <c r="B23" s="4">
        <v>3183259.4490264608</v>
      </c>
      <c r="C23" s="4">
        <v>3292492.7205289868</v>
      </c>
      <c r="D23" s="4">
        <v>3171984.5135500766</v>
      </c>
      <c r="E23" s="4">
        <v>848501.59136477031</v>
      </c>
      <c r="F23" s="6">
        <v>0.73344881089592984</v>
      </c>
      <c r="G23" s="4">
        <v>644916.82019835571</v>
      </c>
      <c r="H23" s="4">
        <v>496267.61298691115</v>
      </c>
      <c r="I23" s="4">
        <v>304935.66534899361</v>
      </c>
      <c r="J23" s="4">
        <v>888637.75912743015</v>
      </c>
      <c r="K23" s="4">
        <v>952056.21385208354</v>
      </c>
      <c r="L23" s="4">
        <v>14116789.499790709</v>
      </c>
      <c r="M23" s="8">
        <v>2630</v>
      </c>
      <c r="N23" s="8">
        <v>153</v>
      </c>
      <c r="O23" s="6">
        <v>2.975279432552588</v>
      </c>
      <c r="P23" s="8">
        <v>132</v>
      </c>
      <c r="Q23" s="4">
        <v>35275738.347002506</v>
      </c>
      <c r="R23" s="4">
        <v>903.29822591570098</v>
      </c>
      <c r="S23" s="10">
        <v>45.047948828575613</v>
      </c>
      <c r="W23" s="12"/>
      <c r="X23" s="12"/>
      <c r="Y23" s="12"/>
      <c r="Z23" s="12"/>
      <c r="AA23" s="12"/>
      <c r="AB23" s="12"/>
      <c r="AC23" s="12"/>
      <c r="AD23" s="12"/>
      <c r="AE23" s="12"/>
      <c r="AF23" s="12"/>
      <c r="AG23" s="12"/>
      <c r="AH23" s="12"/>
      <c r="AI23" s="12"/>
      <c r="AJ23" s="12"/>
      <c r="AK23" s="12"/>
      <c r="AL23" s="12"/>
      <c r="AM23" s="12"/>
      <c r="AN23" s="12"/>
      <c r="AO23" s="12"/>
      <c r="AP23" s="12"/>
      <c r="AQ23" s="12"/>
      <c r="AR23" s="12"/>
    </row>
    <row r="24" spans="1:44" ht="12" customHeight="1">
      <c r="A24" s="2">
        <v>45505</v>
      </c>
      <c r="B24" s="4">
        <v>3292489.2084209318</v>
      </c>
      <c r="C24" s="4">
        <v>3267016.4919012263</v>
      </c>
      <c r="D24" s="4">
        <v>3317706.3167984975</v>
      </c>
      <c r="E24" s="4">
        <v>901783.97328244557</v>
      </c>
      <c r="F24" s="6">
        <v>0.7261087535302998</v>
      </c>
      <c r="G24" s="4">
        <v>667939.93082973966</v>
      </c>
      <c r="H24" s="4">
        <v>514827.06597221788</v>
      </c>
      <c r="I24" s="4">
        <v>334510.59336982906</v>
      </c>
      <c r="J24" s="4">
        <v>873427.64496669965</v>
      </c>
      <c r="K24" s="4">
        <v>899340.4377601461</v>
      </c>
      <c r="L24" s="4">
        <v>14239885.777248699</v>
      </c>
      <c r="M24" s="8">
        <v>2708</v>
      </c>
      <c r="N24" s="8">
        <v>154</v>
      </c>
      <c r="O24" s="6">
        <v>2.8725221679107444</v>
      </c>
      <c r="P24" s="8">
        <v>136</v>
      </c>
      <c r="Q24" s="4">
        <v>36101582.963800088</v>
      </c>
      <c r="R24" s="4">
        <v>996.35263463771435</v>
      </c>
      <c r="S24" s="10">
        <v>49.927281074842028</v>
      </c>
      <c r="W24" s="12"/>
      <c r="X24" s="12"/>
      <c r="Y24" s="12"/>
      <c r="Z24" s="12"/>
      <c r="AA24" s="12"/>
      <c r="AB24" s="12"/>
      <c r="AC24" s="12"/>
      <c r="AD24" s="12"/>
      <c r="AE24" s="12"/>
      <c r="AF24" s="12"/>
      <c r="AG24" s="12"/>
      <c r="AH24" s="12"/>
      <c r="AI24" s="12"/>
      <c r="AJ24" s="12"/>
      <c r="AK24" s="12"/>
      <c r="AL24" s="12"/>
      <c r="AM24" s="12"/>
      <c r="AN24" s="12"/>
      <c r="AO24" s="12"/>
      <c r="AP24" s="12"/>
      <c r="AQ24" s="12"/>
      <c r="AR24" s="12"/>
    </row>
    <row r="25" spans="1:44" ht="12" customHeight="1">
      <c r="A25" s="2">
        <v>45536</v>
      </c>
      <c r="B25" s="4">
        <v>3349815.7898495747</v>
      </c>
      <c r="C25" s="4">
        <v>3442054.5585167184</v>
      </c>
      <c r="D25" s="4">
        <v>3396043.2986461776</v>
      </c>
      <c r="E25" s="4">
        <v>943883.04395067773</v>
      </c>
      <c r="F25" s="6">
        <v>0.718228373389731</v>
      </c>
      <c r="G25" s="4">
        <v>703513.47037756618</v>
      </c>
      <c r="H25" s="4">
        <v>506910.69432534883</v>
      </c>
      <c r="I25" s="4">
        <v>338649.21621603001</v>
      </c>
      <c r="J25" s="4">
        <v>856859.36497995164</v>
      </c>
      <c r="K25" s="4">
        <v>914873.94011926651</v>
      </c>
      <c r="L25" s="4">
        <v>14453154.620467255</v>
      </c>
      <c r="M25" s="8">
        <v>2763</v>
      </c>
      <c r="N25" s="8">
        <v>135</v>
      </c>
      <c r="O25" s="6">
        <v>2.9288857425957335</v>
      </c>
      <c r="P25" s="8">
        <v>138</v>
      </c>
      <c r="Q25" s="4">
        <v>36898445.252274111</v>
      </c>
      <c r="R25" s="4">
        <v>959.82181890594927</v>
      </c>
      <c r="S25" s="10">
        <v>45.098038591963018</v>
      </c>
      <c r="W25" s="12"/>
      <c r="X25" s="12"/>
      <c r="Y25" s="12"/>
      <c r="Z25" s="12"/>
      <c r="AA25" s="12"/>
      <c r="AB25" s="12"/>
      <c r="AC25" s="12"/>
      <c r="AD25" s="12"/>
      <c r="AE25" s="12"/>
      <c r="AF25" s="12"/>
      <c r="AG25" s="12"/>
      <c r="AH25" s="12"/>
      <c r="AI25" s="12"/>
      <c r="AJ25" s="12"/>
      <c r="AK25" s="12"/>
      <c r="AL25" s="12"/>
      <c r="AM25" s="12"/>
      <c r="AN25" s="12"/>
      <c r="AO25" s="12"/>
      <c r="AP25" s="12"/>
      <c r="AQ25" s="12"/>
      <c r="AR25" s="12"/>
    </row>
    <row r="26" spans="1:44" ht="12" customHeight="1">
      <c r="A26" s="2">
        <v>45566</v>
      </c>
      <c r="B26" s="4">
        <v>3701175.5012591388</v>
      </c>
      <c r="C26" s="4">
        <v>3654638.1826961772</v>
      </c>
      <c r="D26" s="4">
        <v>3755154.0147622009</v>
      </c>
      <c r="E26" s="4">
        <v>954661.62383363652</v>
      </c>
      <c r="F26" s="6">
        <v>0.74206529155160006</v>
      </c>
      <c r="G26" s="4">
        <v>761604.30663376546</v>
      </c>
      <c r="H26" s="4">
        <v>588964.92741773126</v>
      </c>
      <c r="I26" s="4">
        <v>363805.98463371897</v>
      </c>
      <c r="J26" s="4">
        <v>1032138.6587402864</v>
      </c>
      <c r="K26" s="4">
        <v>1055707.2810563568</v>
      </c>
      <c r="L26" s="4">
        <v>14793671.760948373</v>
      </c>
      <c r="M26" s="8">
        <v>2825</v>
      </c>
      <c r="N26" s="8">
        <v>143</v>
      </c>
      <c r="O26" s="6">
        <v>2.9279473863585035</v>
      </c>
      <c r="P26" s="8">
        <v>140</v>
      </c>
      <c r="Q26" s="4">
        <v>40859059.207484215</v>
      </c>
      <c r="R26" s="4">
        <v>972.92577889785321</v>
      </c>
      <c r="S26" s="10">
        <v>47.531787901766961</v>
      </c>
      <c r="W26" s="12"/>
      <c r="X26" s="12"/>
      <c r="Y26" s="12"/>
      <c r="Z26" s="12"/>
      <c r="AA26" s="12"/>
      <c r="AB26" s="12"/>
      <c r="AC26" s="12"/>
      <c r="AD26" s="12"/>
      <c r="AE26" s="12"/>
      <c r="AF26" s="12"/>
      <c r="AG26" s="12"/>
      <c r="AH26" s="12"/>
      <c r="AI26" s="12"/>
      <c r="AJ26" s="12"/>
      <c r="AK26" s="12"/>
      <c r="AL26" s="12"/>
      <c r="AM26" s="12"/>
      <c r="AN26" s="12"/>
      <c r="AO26" s="12"/>
      <c r="AP26" s="12"/>
      <c r="AQ26" s="12"/>
      <c r="AR26" s="12"/>
    </row>
    <row r="27" spans="1:44" ht="12" customHeight="1">
      <c r="A27" s="2">
        <v>45597</v>
      </c>
      <c r="B27" s="4">
        <v>3775186.4677092377</v>
      </c>
      <c r="C27" s="4">
        <v>3929287.6352952113</v>
      </c>
      <c r="D27" s="4">
        <v>3758016.5119398879</v>
      </c>
      <c r="E27" s="4">
        <v>1059227.4965350498</v>
      </c>
      <c r="F27" s="6">
        <v>0.71942379387215194</v>
      </c>
      <c r="G27" s="4">
        <v>761315.08696876466</v>
      </c>
      <c r="H27" s="4">
        <v>581651.83610475273</v>
      </c>
      <c r="I27" s="4">
        <v>354751.12430464523</v>
      </c>
      <c r="J27" s="4">
        <v>1018240.9237960253</v>
      </c>
      <c r="K27" s="4">
        <v>1099097.8703168815</v>
      </c>
      <c r="L27" s="4">
        <v>14974151.754977563</v>
      </c>
      <c r="M27" s="8">
        <v>2867</v>
      </c>
      <c r="N27" s="8">
        <v>128</v>
      </c>
      <c r="O27" s="6">
        <v>3.0432025377975469</v>
      </c>
      <c r="P27" s="8">
        <v>138</v>
      </c>
      <c r="Q27" s="4">
        <v>41849340.527593695</v>
      </c>
      <c r="R27" s="4">
        <v>985.26101942186233</v>
      </c>
      <c r="S27" s="10">
        <v>44.179819255874548</v>
      </c>
      <c r="W27" s="12"/>
      <c r="X27" s="12"/>
      <c r="Y27" s="12"/>
      <c r="Z27" s="12"/>
      <c r="AA27" s="12"/>
      <c r="AB27" s="12"/>
      <c r="AC27" s="12"/>
      <c r="AD27" s="12"/>
      <c r="AE27" s="12"/>
      <c r="AF27" s="12"/>
      <c r="AG27" s="12"/>
      <c r="AH27" s="12"/>
      <c r="AI27" s="12"/>
      <c r="AJ27" s="12"/>
      <c r="AK27" s="12"/>
      <c r="AL27" s="12"/>
      <c r="AM27" s="12"/>
      <c r="AN27" s="12"/>
      <c r="AO27" s="12"/>
      <c r="AP27" s="12"/>
      <c r="AQ27" s="12"/>
      <c r="AR27" s="12"/>
    </row>
    <row r="28" spans="1:44" ht="12" customHeight="1">
      <c r="A28" s="2">
        <v>45627</v>
      </c>
      <c r="B28" s="4">
        <v>4163575.0534961219</v>
      </c>
      <c r="C28" s="4">
        <v>4251556.3339723228</v>
      </c>
      <c r="D28" s="4">
        <v>4135313.8367386661</v>
      </c>
      <c r="E28" s="4">
        <v>1127679.4516480975</v>
      </c>
      <c r="F28" s="6">
        <v>0.72915596881069944</v>
      </c>
      <c r="G28" s="4">
        <v>814765.14114744251</v>
      </c>
      <c r="H28" s="4">
        <v>624777.04359750927</v>
      </c>
      <c r="I28" s="4">
        <v>410115.42346882675</v>
      </c>
      <c r="J28" s="4">
        <v>1186237.9936342458</v>
      </c>
      <c r="K28" s="4">
        <v>1253820.1731123824</v>
      </c>
      <c r="L28" s="4">
        <v>15247620.166067353</v>
      </c>
      <c r="M28" s="8">
        <v>2935</v>
      </c>
      <c r="N28" s="8">
        <v>153</v>
      </c>
      <c r="O28" s="6">
        <v>2.9333407963306359</v>
      </c>
      <c r="P28" s="8">
        <v>144</v>
      </c>
      <c r="Q28" s="4">
        <v>46382767.059148766</v>
      </c>
      <c r="R28" s="4">
        <v>881.39028735580644</v>
      </c>
      <c r="S28" s="10">
        <v>47.067718480366288</v>
      </c>
      <c r="W28" s="12"/>
      <c r="X28" s="12"/>
      <c r="Y28" s="12"/>
      <c r="Z28" s="12"/>
      <c r="AA28" s="12"/>
      <c r="AB28" s="12"/>
      <c r="AC28" s="12"/>
      <c r="AD28" s="12"/>
      <c r="AE28" s="12"/>
      <c r="AF28" s="12"/>
      <c r="AG28" s="12"/>
      <c r="AH28" s="12"/>
      <c r="AI28" s="12"/>
      <c r="AJ28" s="12"/>
      <c r="AK28" s="12"/>
      <c r="AL28" s="12"/>
      <c r="AM28" s="12"/>
      <c r="AN28" s="12"/>
      <c r="AO28" s="12"/>
      <c r="AP28" s="12"/>
      <c r="AQ28" s="12"/>
      <c r="AR28" s="12"/>
    </row>
    <row r="29" spans="1:44" ht="12" customHeight="1">
      <c r="A29" s="2">
        <v>45658</v>
      </c>
      <c r="B29" s="4">
        <v>3405362.9636878888</v>
      </c>
      <c r="C29" s="4">
        <v>3368590.0633631595</v>
      </c>
      <c r="D29" s="4">
        <v>3379128.7662977651</v>
      </c>
      <c r="E29" s="4">
        <v>921820.05496849283</v>
      </c>
      <c r="F29" s="6">
        <v>0.72930343555208166</v>
      </c>
      <c r="G29" s="4">
        <v>691879.06584643328</v>
      </c>
      <c r="H29" s="4">
        <v>540225.74648305157</v>
      </c>
      <c r="I29" s="4">
        <v>330331.94583754154</v>
      </c>
      <c r="J29" s="4">
        <v>921106.15055236965</v>
      </c>
      <c r="K29" s="4">
        <v>944845.46251867316</v>
      </c>
      <c r="L29" s="4">
        <v>15385358.999217682</v>
      </c>
      <c r="M29" s="8">
        <v>2993</v>
      </c>
      <c r="N29" s="8">
        <v>144</v>
      </c>
      <c r="O29" s="6">
        <v>2.9089030102647881</v>
      </c>
      <c r="P29" s="8">
        <v>142</v>
      </c>
      <c r="Q29" s="4">
        <v>37300946.588418871</v>
      </c>
      <c r="R29" s="4">
        <v>954.94359723232174</v>
      </c>
      <c r="S29" s="10">
        <v>48.977890110051185</v>
      </c>
      <c r="W29" s="12"/>
      <c r="X29" s="12"/>
      <c r="Y29" s="12"/>
      <c r="Z29" s="12"/>
      <c r="AA29" s="12"/>
      <c r="AB29" s="12"/>
      <c r="AC29" s="12"/>
      <c r="AD29" s="12"/>
      <c r="AE29" s="12"/>
      <c r="AF29" s="12"/>
      <c r="AG29" s="12"/>
      <c r="AH29" s="12"/>
      <c r="AI29" s="12"/>
      <c r="AJ29" s="12"/>
      <c r="AK29" s="12"/>
      <c r="AL29" s="12"/>
      <c r="AM29" s="12"/>
      <c r="AN29" s="12"/>
      <c r="AO29" s="12"/>
      <c r="AP29" s="12"/>
      <c r="AQ29" s="12"/>
      <c r="AR29" s="12"/>
    </row>
    <row r="30" spans="1:44" ht="12" customHeight="1">
      <c r="A30" s="2">
        <v>45689</v>
      </c>
      <c r="B30" s="4">
        <v>3469416.5678268964</v>
      </c>
      <c r="C30" s="4">
        <v>3565802.7467734586</v>
      </c>
      <c r="D30" s="4">
        <v>3463774.1359476405</v>
      </c>
      <c r="E30" s="4">
        <v>920196.86603861977</v>
      </c>
      <c r="F30" s="6">
        <v>0.73476898837345606</v>
      </c>
      <c r="G30" s="4">
        <v>700463.6918496954</v>
      </c>
      <c r="H30" s="4">
        <v>532426.81045399513</v>
      </c>
      <c r="I30" s="4">
        <v>341814.99517150113</v>
      </c>
      <c r="J30" s="4">
        <v>974514.20431308472</v>
      </c>
      <c r="K30" s="4">
        <v>1037245.8617836072</v>
      </c>
      <c r="L30" s="4">
        <v>15585712.340986595</v>
      </c>
      <c r="M30" s="8">
        <v>3056</v>
      </c>
      <c r="N30" s="8">
        <v>147</v>
      </c>
      <c r="O30" s="6">
        <v>2.7907010434728536</v>
      </c>
      <c r="P30" s="8">
        <v>146</v>
      </c>
      <c r="Q30" s="4">
        <v>38654945.915384367</v>
      </c>
      <c r="R30" s="4">
        <v>882.94473019289433</v>
      </c>
      <c r="S30" s="10">
        <v>46.910816551590671</v>
      </c>
      <c r="W30" s="12"/>
      <c r="X30" s="12"/>
      <c r="Y30" s="12"/>
      <c r="Z30" s="12"/>
      <c r="AA30" s="12"/>
      <c r="AB30" s="12"/>
      <c r="AC30" s="12"/>
      <c r="AD30" s="12"/>
      <c r="AE30" s="12"/>
      <c r="AF30" s="12"/>
      <c r="AG30" s="12"/>
      <c r="AH30" s="12"/>
      <c r="AI30" s="12"/>
      <c r="AJ30" s="12"/>
      <c r="AK30" s="12"/>
      <c r="AL30" s="12"/>
      <c r="AM30" s="12"/>
      <c r="AN30" s="12"/>
      <c r="AO30" s="12"/>
      <c r="AP30" s="12"/>
      <c r="AQ30" s="12"/>
      <c r="AR30" s="12"/>
    </row>
    <row r="31" spans="1:44" ht="12" customHeight="1">
      <c r="A31" s="2">
        <v>45717</v>
      </c>
      <c r="B31" s="4">
        <v>3804614.8600703874</v>
      </c>
      <c r="C31" s="4">
        <v>3760914.5444499403</v>
      </c>
      <c r="D31" s="4">
        <v>3856147.7457864187</v>
      </c>
      <c r="E31" s="4">
        <v>1001562.6998628381</v>
      </c>
      <c r="F31" s="6">
        <v>0.7367505682705795</v>
      </c>
      <c r="G31" s="4">
        <v>775723.65986342344</v>
      </c>
      <c r="H31" s="4">
        <v>566974.26987407624</v>
      </c>
      <c r="I31" s="4">
        <v>355643.17705894011</v>
      </c>
      <c r="J31" s="4">
        <v>1104711.0534111091</v>
      </c>
      <c r="K31" s="4">
        <v>1129631.3398044275</v>
      </c>
      <c r="L31" s="4">
        <v>15860778.08015807</v>
      </c>
      <c r="M31" s="8">
        <v>3130</v>
      </c>
      <c r="N31" s="8">
        <v>165</v>
      </c>
      <c r="O31" s="6">
        <v>2.9573635637294156</v>
      </c>
      <c r="P31" s="8">
        <v>147</v>
      </c>
      <c r="Q31" s="4">
        <v>42175287.410053149</v>
      </c>
      <c r="R31" s="4">
        <v>961.24150783102596</v>
      </c>
      <c r="S31" s="10">
        <v>46.196509618331788</v>
      </c>
      <c r="W31" s="12"/>
      <c r="X31" s="12"/>
      <c r="Y31" s="12"/>
      <c r="Z31" s="12"/>
      <c r="AA31" s="12"/>
      <c r="AB31" s="12"/>
      <c r="AC31" s="12"/>
      <c r="AD31" s="12"/>
      <c r="AE31" s="12"/>
      <c r="AF31" s="12"/>
      <c r="AG31" s="12"/>
      <c r="AH31" s="12"/>
      <c r="AI31" s="12"/>
      <c r="AJ31" s="12"/>
      <c r="AK31" s="12"/>
      <c r="AL31" s="12"/>
      <c r="AM31" s="12"/>
      <c r="AN31" s="12"/>
      <c r="AO31" s="12"/>
      <c r="AP31" s="12"/>
      <c r="AQ31" s="12"/>
      <c r="AR31" s="12"/>
    </row>
    <row r="32" spans="1:44" ht="12" customHeight="1">
      <c r="A32" s="2">
        <v>45748</v>
      </c>
      <c r="B32" s="4">
        <v>3836354.0911960406</v>
      </c>
      <c r="C32" s="4">
        <v>3906641.5564822587</v>
      </c>
      <c r="D32" s="4">
        <v>3841853.2898310074</v>
      </c>
      <c r="E32" s="4">
        <v>1030218.4911007856</v>
      </c>
      <c r="F32" s="6">
        <v>0.73145896687039136</v>
      </c>
      <c r="G32" s="4">
        <v>729228.49670637818</v>
      </c>
      <c r="H32" s="4">
        <v>586062.43643680075</v>
      </c>
      <c r="I32" s="4">
        <v>361751.2628989573</v>
      </c>
      <c r="J32" s="4">
        <v>1129093.404053119</v>
      </c>
      <c r="K32" s="4">
        <v>1188846.417245727</v>
      </c>
      <c r="L32" s="4">
        <v>16225162.670492399</v>
      </c>
      <c r="M32" s="8">
        <v>3215</v>
      </c>
      <c r="N32" s="8">
        <v>169</v>
      </c>
      <c r="O32" s="6">
        <v>2.6632050682352402</v>
      </c>
      <c r="P32" s="8">
        <v>148</v>
      </c>
      <c r="Q32" s="4">
        <v>43003753.662866779</v>
      </c>
      <c r="R32" s="4">
        <v>911.19764860149166</v>
      </c>
      <c r="S32" s="10">
        <v>47.483159256552369</v>
      </c>
      <c r="W32" s="12"/>
      <c r="X32" s="12"/>
      <c r="Y32" s="12"/>
      <c r="Z32" s="12"/>
      <c r="AA32" s="12"/>
      <c r="AB32" s="12"/>
      <c r="AC32" s="12"/>
      <c r="AD32" s="12"/>
      <c r="AE32" s="12"/>
      <c r="AF32" s="12"/>
      <c r="AG32" s="12"/>
      <c r="AH32" s="12"/>
      <c r="AI32" s="12"/>
      <c r="AJ32" s="12"/>
      <c r="AK32" s="12"/>
      <c r="AL32" s="12"/>
      <c r="AM32" s="12"/>
      <c r="AN32" s="12"/>
      <c r="AO32" s="12"/>
      <c r="AP32" s="12"/>
      <c r="AQ32" s="12"/>
      <c r="AR32" s="12"/>
    </row>
    <row r="33" spans="1:44" ht="12" customHeight="1">
      <c r="A33" s="2">
        <v>45778</v>
      </c>
      <c r="B33" s="4">
        <v>3894219.527272481</v>
      </c>
      <c r="C33" s="4">
        <v>4074512.5949068447</v>
      </c>
      <c r="D33" s="4">
        <v>3913111.8882301683</v>
      </c>
      <c r="E33" s="4">
        <v>1015220.4402818767</v>
      </c>
      <c r="F33" s="6">
        <v>0.73930066521110094</v>
      </c>
      <c r="G33" s="4">
        <v>739402.00127762603</v>
      </c>
      <c r="H33" s="4">
        <v>606663.91933782457</v>
      </c>
      <c r="I33" s="4">
        <v>360645.46055522503</v>
      </c>
      <c r="J33" s="4">
        <v>1172287.7058199286</v>
      </c>
      <c r="K33" s="4">
        <v>1267306.9540037953</v>
      </c>
      <c r="L33" s="4">
        <v>16597898.159970889</v>
      </c>
      <c r="M33" s="8">
        <v>3266</v>
      </c>
      <c r="N33" s="8">
        <v>143</v>
      </c>
      <c r="O33" s="6">
        <v>2.8467067818191261</v>
      </c>
      <c r="P33" s="8">
        <v>150</v>
      </c>
      <c r="Q33" s="4">
        <v>43504520.017240494</v>
      </c>
      <c r="R33" s="4">
        <v>861.63470817149368</v>
      </c>
      <c r="S33" s="10">
        <v>42.45512236121327</v>
      </c>
      <c r="W33" s="12"/>
      <c r="X33" s="12"/>
      <c r="Y33" s="12"/>
      <c r="Z33" s="12"/>
      <c r="AA33" s="12"/>
      <c r="AB33" s="12"/>
      <c r="AC33" s="12"/>
      <c r="AD33" s="12"/>
      <c r="AE33" s="12"/>
      <c r="AF33" s="12"/>
      <c r="AG33" s="12"/>
      <c r="AH33" s="12"/>
      <c r="AI33" s="12"/>
      <c r="AJ33" s="12"/>
      <c r="AK33" s="12"/>
      <c r="AL33" s="12"/>
      <c r="AM33" s="12"/>
      <c r="AN33" s="12"/>
      <c r="AO33" s="12"/>
      <c r="AP33" s="12"/>
      <c r="AQ33" s="12"/>
      <c r="AR33" s="12"/>
    </row>
    <row r="34" spans="1:44" ht="12" customHeight="1">
      <c r="A34" s="2">
        <v>45809</v>
      </c>
      <c r="B34" s="4">
        <v>4050538.2376609556</v>
      </c>
      <c r="C34" s="4">
        <v>4094904.8187997467</v>
      </c>
      <c r="D34" s="4">
        <v>4074131.1305714999</v>
      </c>
      <c r="E34" s="4">
        <v>1025859.3436153958</v>
      </c>
      <c r="F34" s="6">
        <v>0.74673505509040849</v>
      </c>
      <c r="G34" s="4">
        <v>777939.30127391161</v>
      </c>
      <c r="H34" s="4">
        <v>627669.7353126508</v>
      </c>
      <c r="I34" s="4">
        <v>386597.06718289014</v>
      </c>
      <c r="J34" s="4">
        <v>1232472.7902761069</v>
      </c>
      <c r="K34" s="4">
        <v>1286921.4281094337</v>
      </c>
      <c r="L34" s="4">
        <v>16989661.138543155</v>
      </c>
      <c r="M34" s="8">
        <v>3322</v>
      </c>
      <c r="N34" s="8">
        <v>153</v>
      </c>
      <c r="O34" s="6">
        <v>2.9521937052158949</v>
      </c>
      <c r="P34" s="8">
        <v>154</v>
      </c>
      <c r="Q34" s="4">
        <v>44411594.913843028</v>
      </c>
      <c r="R34" s="4">
        <v>894.22543944944266</v>
      </c>
      <c r="S34" s="10">
        <v>43.029866038607103</v>
      </c>
      <c r="W34" s="12"/>
      <c r="X34" s="12"/>
      <c r="Y34" s="12"/>
      <c r="Z34" s="12"/>
      <c r="AA34" s="12"/>
      <c r="AB34" s="12"/>
      <c r="AC34" s="12"/>
      <c r="AD34" s="12"/>
      <c r="AE34" s="12"/>
      <c r="AF34" s="12"/>
      <c r="AG34" s="12"/>
      <c r="AH34" s="12"/>
      <c r="AI34" s="12"/>
      <c r="AJ34" s="12"/>
      <c r="AK34" s="12"/>
      <c r="AL34" s="12"/>
      <c r="AM34" s="12"/>
      <c r="AN34" s="12"/>
      <c r="AO34" s="12"/>
      <c r="AP34" s="12"/>
      <c r="AQ34" s="12"/>
      <c r="AR34" s="12"/>
    </row>
    <row r="35" spans="1:44" ht="12" customHeight="1">
      <c r="A35" s="2">
        <v>45839</v>
      </c>
      <c r="B35" s="4">
        <v>3911782.6638682233</v>
      </c>
      <c r="C35" s="4">
        <v>3961311.4039748227</v>
      </c>
      <c r="D35" s="4">
        <v>3908153.8840963743</v>
      </c>
      <c r="E35" s="4">
        <v>1058379.9830440595</v>
      </c>
      <c r="F35" s="6">
        <v>0.72943793815030999</v>
      </c>
      <c r="G35" s="4">
        <v>724567.41670185281</v>
      </c>
      <c r="H35" s="4">
        <v>595342.32420078292</v>
      </c>
      <c r="I35" s="4">
        <v>372738.1484853393</v>
      </c>
      <c r="J35" s="4">
        <v>1160754.7914361889</v>
      </c>
      <c r="K35" s="4">
        <v>1215064.7144074647</v>
      </c>
      <c r="L35" s="4">
        <v>17356379.577131044</v>
      </c>
      <c r="M35" s="8">
        <v>3407</v>
      </c>
      <c r="N35" s="8">
        <v>176</v>
      </c>
      <c r="O35" s="6">
        <v>2.7264085734157204</v>
      </c>
      <c r="P35" s="8">
        <v>156</v>
      </c>
      <c r="Q35" s="4">
        <v>42860870.251084626</v>
      </c>
      <c r="R35" s="4">
        <v>879.42624912638917</v>
      </c>
      <c r="S35" s="10">
        <v>45.984595669922612</v>
      </c>
      <c r="W35" s="12"/>
      <c r="X35" s="12"/>
      <c r="Y35" s="12"/>
      <c r="Z35" s="12"/>
      <c r="AA35" s="12"/>
      <c r="AB35" s="12"/>
      <c r="AC35" s="12"/>
      <c r="AD35" s="12"/>
      <c r="AE35" s="12"/>
      <c r="AF35" s="12"/>
      <c r="AG35" s="12"/>
      <c r="AH35" s="12"/>
      <c r="AI35" s="12"/>
      <c r="AJ35" s="12"/>
      <c r="AK35" s="12"/>
      <c r="AL35" s="12"/>
      <c r="AM35" s="12"/>
      <c r="AN35" s="12"/>
      <c r="AO35" s="12"/>
      <c r="AP35" s="12"/>
      <c r="AQ35" s="12"/>
      <c r="AR35" s="12"/>
    </row>
    <row r="36" spans="1:44" ht="12" customHeight="1">
      <c r="A36" s="2">
        <v>45870</v>
      </c>
      <c r="B36" s="4">
        <v>3856240.2270309837</v>
      </c>
      <c r="C36" s="4">
        <v>4015236.2435167995</v>
      </c>
      <c r="D36" s="4">
        <v>3879173.6694722506</v>
      </c>
      <c r="E36" s="4">
        <v>962085.32142928534</v>
      </c>
      <c r="F36" s="6">
        <v>0.75051208825493243</v>
      </c>
      <c r="G36" s="4">
        <v>719590.11417909095</v>
      </c>
      <c r="H36" s="4">
        <v>574521.0153357737</v>
      </c>
      <c r="I36" s="4">
        <v>343016.10761686449</v>
      </c>
      <c r="J36" s="4">
        <v>1257027.6684699692</v>
      </c>
      <c r="K36" s="4">
        <v>1349008.335194431</v>
      </c>
      <c r="L36" s="4">
        <v>17703234.538981058</v>
      </c>
      <c r="M36" s="8">
        <v>3478</v>
      </c>
      <c r="N36" s="8">
        <v>171</v>
      </c>
      <c r="O36" s="6">
        <v>2.9271174031330962</v>
      </c>
      <c r="P36" s="8">
        <v>156</v>
      </c>
      <c r="Q36" s="4">
        <v>42773455.910552166</v>
      </c>
      <c r="R36" s="4">
        <v>836.08385483148163</v>
      </c>
      <c r="S36" s="10">
        <v>43.101745975510525</v>
      </c>
      <c r="W36" s="12"/>
      <c r="X36" s="12"/>
      <c r="Y36" s="12"/>
      <c r="Z36" s="12"/>
      <c r="AA36" s="12"/>
      <c r="AB36" s="12"/>
      <c r="AC36" s="12"/>
      <c r="AD36" s="12"/>
      <c r="AE36" s="12"/>
      <c r="AF36" s="12"/>
      <c r="AG36" s="12"/>
      <c r="AH36" s="12"/>
      <c r="AI36" s="12"/>
      <c r="AJ36" s="12"/>
      <c r="AK36" s="12"/>
      <c r="AL36" s="12"/>
      <c r="AM36" s="12"/>
      <c r="AN36" s="12"/>
      <c r="AO36" s="12"/>
      <c r="AP36" s="12"/>
      <c r="AQ36" s="12"/>
      <c r="AR36" s="12"/>
    </row>
    <row r="37" spans="1:44" ht="12" customHeight="1">
      <c r="A37" s="2">
        <v>45901</v>
      </c>
      <c r="B37" s="4">
        <v>4218797.9364780542</v>
      </c>
      <c r="C37" s="4">
        <v>4201561.5908635268</v>
      </c>
      <c r="D37" s="4">
        <v>4279931.9954151381</v>
      </c>
      <c r="E37" s="4">
        <v>1116005.0130563895</v>
      </c>
      <c r="F37" s="6">
        <v>0.7354684841843705</v>
      </c>
      <c r="G37" s="4">
        <v>772831.30154464731</v>
      </c>
      <c r="H37" s="4">
        <v>641962.64598282357</v>
      </c>
      <c r="I37" s="4">
        <v>384834.0263013714</v>
      </c>
      <c r="J37" s="4">
        <v>1303164.9495928225</v>
      </c>
      <c r="K37" s="4">
        <v>1339856.3471335422</v>
      </c>
      <c r="L37" s="4">
        <v>18159883.940713882</v>
      </c>
      <c r="M37" s="8">
        <v>3560</v>
      </c>
      <c r="N37" s="8">
        <v>175</v>
      </c>
      <c r="O37" s="6">
        <v>2.6568876097702336</v>
      </c>
      <c r="P37" s="8">
        <v>158</v>
      </c>
      <c r="Q37" s="4">
        <v>47043770.645878598</v>
      </c>
      <c r="R37" s="4">
        <v>839.67437428273706</v>
      </c>
      <c r="S37" s="10">
        <v>43.943051982272067</v>
      </c>
      <c r="W37" s="12"/>
      <c r="X37" s="12"/>
      <c r="Y37" s="12"/>
      <c r="Z37" s="12"/>
      <c r="AA37" s="12"/>
      <c r="AB37" s="12"/>
      <c r="AC37" s="12"/>
      <c r="AD37" s="12"/>
      <c r="AE37" s="12"/>
      <c r="AF37" s="12"/>
      <c r="AG37" s="12"/>
      <c r="AH37" s="12"/>
      <c r="AI37" s="12"/>
      <c r="AJ37" s="12"/>
      <c r="AK37" s="12"/>
      <c r="AL37" s="12"/>
      <c r="AM37" s="12"/>
      <c r="AN37" s="12"/>
      <c r="AO37" s="12"/>
      <c r="AP37" s="12"/>
      <c r="AQ37" s="12"/>
      <c r="AR37" s="12"/>
    </row>
    <row r="38" spans="1:44" ht="12" customHeight="1">
      <c r="A38" s="2">
        <v>45931</v>
      </c>
      <c r="B38" s="4">
        <v>4344362.5974413585</v>
      </c>
      <c r="C38" s="4">
        <v>4499346.8682882013</v>
      </c>
      <c r="D38" s="4">
        <v>4419742.056861653</v>
      </c>
      <c r="E38" s="4">
        <v>1112309.0152978536</v>
      </c>
      <c r="F38" s="6">
        <v>0.74396496831250791</v>
      </c>
      <c r="G38" s="4">
        <v>813869.8844178071</v>
      </c>
      <c r="H38" s="4">
        <v>669059.05820249347</v>
      </c>
      <c r="I38" s="4">
        <v>396892.05810263043</v>
      </c>
      <c r="J38" s="4">
        <v>1352232.5814205739</v>
      </c>
      <c r="K38" s="4">
        <v>1445466.6782614833</v>
      </c>
      <c r="L38" s="4">
        <v>18629123.448029645</v>
      </c>
      <c r="M38" s="8">
        <v>3653</v>
      </c>
      <c r="N38" s="8">
        <v>185</v>
      </c>
      <c r="O38" s="6">
        <v>2.579689897612405</v>
      </c>
      <c r="P38" s="8">
        <v>160</v>
      </c>
      <c r="Q38" s="4">
        <v>47682209.843747646</v>
      </c>
      <c r="R38" s="4">
        <v>926.93862116801597</v>
      </c>
      <c r="S38" s="10">
        <v>43.426953133702334</v>
      </c>
      <c r="W38" s="12"/>
      <c r="X38" s="12"/>
      <c r="Y38" s="12"/>
      <c r="Z38" s="12"/>
      <c r="AA38" s="12"/>
      <c r="AB38" s="12"/>
      <c r="AC38" s="12"/>
      <c r="AD38" s="12"/>
      <c r="AE38" s="12"/>
      <c r="AF38" s="12"/>
      <c r="AG38" s="12"/>
      <c r="AH38" s="12"/>
      <c r="AI38" s="12"/>
      <c r="AJ38" s="12"/>
      <c r="AK38" s="12"/>
      <c r="AL38" s="12"/>
      <c r="AM38" s="12"/>
      <c r="AN38" s="12"/>
      <c r="AO38" s="12"/>
      <c r="AP38" s="12"/>
      <c r="AQ38" s="12"/>
      <c r="AR38" s="12"/>
    </row>
    <row r="39" spans="1:44" ht="12" customHeight="1">
      <c r="A39" s="2">
        <v>45962</v>
      </c>
      <c r="B39" s="4">
        <v>4639740.9448384149</v>
      </c>
      <c r="C39" s="4">
        <v>4740166.6067850487</v>
      </c>
      <c r="D39" s="4">
        <v>4657237.1671456099</v>
      </c>
      <c r="E39" s="4">
        <v>1134977.1876478803</v>
      </c>
      <c r="F39" s="6">
        <v>0.75537919010100951</v>
      </c>
      <c r="G39" s="4">
        <v>869911.22183412232</v>
      </c>
      <c r="H39" s="4">
        <v>673009.93437286152</v>
      </c>
      <c r="I39" s="4">
        <v>387680.5539054877</v>
      </c>
      <c r="J39" s="4">
        <v>1574162.0470780635</v>
      </c>
      <c r="K39" s="4">
        <v>1655635.9312866589</v>
      </c>
      <c r="L39" s="4">
        <v>19200608.003785182</v>
      </c>
      <c r="M39" s="8">
        <v>3727</v>
      </c>
      <c r="N39" s="8">
        <v>166</v>
      </c>
      <c r="O39" s="6">
        <v>2.5109575009382903</v>
      </c>
      <c r="P39" s="8">
        <v>161</v>
      </c>
      <c r="Q39" s="4">
        <v>51166156.332870461</v>
      </c>
      <c r="R39" s="4">
        <v>871.82249572938133</v>
      </c>
      <c r="S39" s="10">
        <v>42.815724848739741</v>
      </c>
      <c r="W39" s="12"/>
      <c r="X39" s="12"/>
      <c r="Y39" s="12"/>
      <c r="Z39" s="12"/>
      <c r="AA39" s="12"/>
      <c r="AB39" s="12"/>
      <c r="AC39" s="12"/>
      <c r="AD39" s="12"/>
      <c r="AE39" s="12"/>
      <c r="AF39" s="12"/>
      <c r="AG39" s="12"/>
      <c r="AH39" s="12"/>
      <c r="AI39" s="12"/>
      <c r="AJ39" s="12"/>
      <c r="AK39" s="12"/>
      <c r="AL39" s="12"/>
      <c r="AM39" s="12"/>
      <c r="AN39" s="12"/>
      <c r="AO39" s="12"/>
      <c r="AP39" s="12"/>
      <c r="AQ39" s="12"/>
      <c r="AR39" s="12"/>
    </row>
    <row r="40" spans="1:44" ht="12" customHeight="1">
      <c r="A40" s="3">
        <v>45992</v>
      </c>
      <c r="B40" s="5">
        <v>5213897.4406374823</v>
      </c>
      <c r="C40" s="5">
        <v>5199214.0926621351</v>
      </c>
      <c r="D40" s="5">
        <v>5212289.2638585083</v>
      </c>
      <c r="E40" s="5">
        <v>1311799.9904755191</v>
      </c>
      <c r="F40" s="7">
        <v>0.74840318487063862</v>
      </c>
      <c r="G40" s="5">
        <v>946494.17991957569</v>
      </c>
      <c r="H40" s="5">
        <v>754666.51357756974</v>
      </c>
      <c r="I40" s="5">
        <v>461034.27794798353</v>
      </c>
      <c r="J40" s="5">
        <v>1739902.4787168342</v>
      </c>
      <c r="K40" s="5">
        <v>1786994.7162930272</v>
      </c>
      <c r="L40" s="5">
        <v>19784576.132069893</v>
      </c>
      <c r="M40" s="9">
        <v>3810</v>
      </c>
      <c r="N40" s="9">
        <v>176</v>
      </c>
      <c r="O40" s="7">
        <v>2.4896121363127817</v>
      </c>
      <c r="P40" s="9">
        <v>160</v>
      </c>
      <c r="Q40" s="5">
        <v>58222110.796129674</v>
      </c>
      <c r="R40" s="5">
        <v>889.19902290626806</v>
      </c>
      <c r="S40" s="11">
        <v>42.260365085297082</v>
      </c>
      <c r="W40" s="12"/>
      <c r="X40" s="12"/>
      <c r="Y40" s="12"/>
      <c r="Z40" s="12"/>
      <c r="AA40" s="12"/>
      <c r="AB40" s="12"/>
      <c r="AC40" s="12"/>
      <c r="AD40" s="12"/>
      <c r="AE40" s="12"/>
      <c r="AF40" s="12"/>
      <c r="AG40" s="12"/>
      <c r="AH40" s="12"/>
      <c r="AI40" s="12"/>
      <c r="AJ40" s="12"/>
      <c r="AK40" s="12"/>
      <c r="AL40" s="12"/>
      <c r="AM40" s="12"/>
      <c r="AN40" s="12"/>
      <c r="AO40" s="12"/>
      <c r="AP40" s="12"/>
      <c r="AQ40" s="12"/>
      <c r="AR40" s="12"/>
    </row>
    <row r="41" spans="1:44">
      <c r="W41" s="12"/>
      <c r="X41" s="12"/>
      <c r="Y41" s="12"/>
      <c r="Z41" s="12"/>
      <c r="AA41" s="12"/>
      <c r="AB41" s="12"/>
      <c r="AC41" s="12"/>
      <c r="AD41" s="12"/>
      <c r="AE41" s="12"/>
      <c r="AF41" s="12"/>
      <c r="AG41" s="12"/>
      <c r="AH41" s="12"/>
      <c r="AI41" s="12"/>
      <c r="AJ41" s="12"/>
      <c r="AK41" s="12"/>
      <c r="AL41" s="12"/>
      <c r="AM41" s="12"/>
      <c r="AN41" s="12"/>
      <c r="AO41" s="12"/>
      <c r="AP41" s="12"/>
      <c r="AQ41" s="12"/>
      <c r="AR41" s="12"/>
    </row>
    <row r="42" spans="1:44">
      <c r="W42" s="12"/>
      <c r="X42" s="12"/>
      <c r="Y42" s="12"/>
      <c r="Z42" s="12"/>
      <c r="AA42" s="12"/>
      <c r="AB42" s="12"/>
      <c r="AC42" s="12"/>
      <c r="AD42" s="12"/>
      <c r="AE42" s="12"/>
      <c r="AF42" s="12"/>
      <c r="AG42" s="12"/>
      <c r="AH42" s="12"/>
      <c r="AI42" s="12"/>
      <c r="AJ42" s="12"/>
      <c r="AK42" s="12"/>
      <c r="AL42" s="12"/>
      <c r="AM42" s="12"/>
      <c r="AN42" s="12"/>
      <c r="AO42" s="12"/>
      <c r="AP42" s="12"/>
      <c r="AQ42" s="12"/>
      <c r="AR42" s="12"/>
    </row>
    <row r="43" spans="1:44">
      <c r="W43" s="12"/>
      <c r="X43" s="12"/>
      <c r="Y43" s="12"/>
      <c r="Z43" s="12"/>
      <c r="AA43" s="12"/>
      <c r="AB43" s="12"/>
      <c r="AC43" s="12"/>
      <c r="AD43" s="12"/>
      <c r="AE43" s="12"/>
      <c r="AF43" s="12"/>
      <c r="AG43" s="12"/>
      <c r="AH43" s="12"/>
      <c r="AI43" s="12"/>
      <c r="AJ43" s="12"/>
      <c r="AK43" s="12"/>
      <c r="AL43" s="12"/>
      <c r="AM43" s="12"/>
      <c r="AN43" s="12"/>
      <c r="AO43" s="12"/>
      <c r="AP43" s="12"/>
      <c r="AQ43" s="12"/>
      <c r="AR43" s="12"/>
    </row>
    <row r="44" spans="1:44">
      <c r="W44" s="12"/>
      <c r="X44" s="12"/>
      <c r="Y44" s="12"/>
      <c r="Z44" s="12"/>
      <c r="AA44" s="12"/>
      <c r="AB44" s="12"/>
      <c r="AC44" s="12"/>
      <c r="AD44" s="12"/>
      <c r="AE44" s="12"/>
      <c r="AF44" s="12"/>
      <c r="AG44" s="12"/>
      <c r="AH44" s="12"/>
      <c r="AI44" s="12"/>
      <c r="AJ44" s="12"/>
      <c r="AK44" s="12"/>
      <c r="AL44" s="12"/>
      <c r="AM44" s="12"/>
      <c r="AN44" s="12"/>
      <c r="AO44" s="12"/>
      <c r="AP44" s="12"/>
      <c r="AQ44" s="12"/>
      <c r="AR44" s="12"/>
    </row>
    <row r="45" spans="1:44">
      <c r="W45" s="12"/>
      <c r="X45" s="12"/>
      <c r="Y45" s="12"/>
      <c r="Z45" s="12"/>
      <c r="AA45" s="12"/>
      <c r="AB45" s="12"/>
      <c r="AC45" s="12"/>
      <c r="AD45" s="12"/>
      <c r="AE45" s="12"/>
      <c r="AF45" s="12"/>
      <c r="AG45" s="12"/>
      <c r="AH45" s="12"/>
      <c r="AI45" s="12"/>
      <c r="AJ45" s="12"/>
      <c r="AK45" s="12"/>
      <c r="AL45" s="12"/>
      <c r="AM45" s="12"/>
      <c r="AN45" s="12"/>
      <c r="AO45" s="12"/>
      <c r="AP45" s="12"/>
      <c r="AQ45" s="12"/>
      <c r="AR45" s="12"/>
    </row>
    <row r="46" spans="1:44">
      <c r="W46" s="12"/>
      <c r="X46" s="12"/>
      <c r="Y46" s="12"/>
      <c r="Z46" s="12"/>
      <c r="AA46" s="12"/>
      <c r="AB46" s="12"/>
      <c r="AC46" s="12"/>
      <c r="AD46" s="12"/>
      <c r="AE46" s="12"/>
      <c r="AF46" s="12"/>
      <c r="AG46" s="12"/>
      <c r="AH46" s="12"/>
      <c r="AI46" s="12"/>
      <c r="AJ46" s="12"/>
      <c r="AK46" s="12"/>
      <c r="AL46" s="12"/>
      <c r="AM46" s="12"/>
      <c r="AN46" s="12"/>
      <c r="AO46" s="12"/>
      <c r="AP46" s="12"/>
      <c r="AQ46" s="12"/>
      <c r="AR46" s="12"/>
    </row>
    <row r="47" spans="1:44">
      <c r="W47" s="12"/>
      <c r="X47" s="12"/>
      <c r="Y47" s="12"/>
      <c r="Z47" s="12"/>
      <c r="AA47" s="12"/>
      <c r="AB47" s="12"/>
      <c r="AC47" s="12"/>
      <c r="AD47" s="12"/>
      <c r="AE47" s="12"/>
      <c r="AF47" s="12"/>
      <c r="AG47" s="12"/>
      <c r="AH47" s="12"/>
      <c r="AI47" s="12"/>
      <c r="AJ47" s="12"/>
      <c r="AK47" s="12"/>
      <c r="AL47" s="12"/>
      <c r="AM47" s="12"/>
      <c r="AN47" s="12"/>
      <c r="AO47" s="12"/>
      <c r="AP47" s="12"/>
      <c r="AQ47" s="12"/>
      <c r="AR47" s="12"/>
    </row>
    <row r="48" spans="1:44">
      <c r="W48" s="12"/>
      <c r="X48" s="12"/>
      <c r="Y48" s="12"/>
      <c r="Z48" s="12"/>
      <c r="AA48" s="12"/>
      <c r="AB48" s="12"/>
      <c r="AC48" s="12"/>
      <c r="AD48" s="12"/>
      <c r="AE48" s="12"/>
      <c r="AF48" s="12"/>
      <c r="AG48" s="12"/>
      <c r="AH48" s="12"/>
      <c r="AI48" s="12"/>
      <c r="AJ48" s="12"/>
      <c r="AK48" s="12"/>
      <c r="AL48" s="12"/>
      <c r="AM48" s="12"/>
      <c r="AN48" s="12"/>
      <c r="AO48" s="12"/>
      <c r="AP48" s="12"/>
      <c r="AQ48" s="12"/>
      <c r="AR48" s="12"/>
    </row>
    <row r="49" spans="23:44">
      <c r="W49" s="12"/>
      <c r="X49" s="12"/>
      <c r="Y49" s="12"/>
      <c r="Z49" s="12"/>
      <c r="AA49" s="12"/>
      <c r="AB49" s="12"/>
      <c r="AC49" s="12"/>
      <c r="AD49" s="12"/>
      <c r="AE49" s="12"/>
      <c r="AF49" s="12"/>
      <c r="AG49" s="12"/>
      <c r="AH49" s="12"/>
      <c r="AI49" s="12"/>
      <c r="AJ49" s="12"/>
      <c r="AK49" s="12"/>
      <c r="AL49" s="12"/>
      <c r="AM49" s="12"/>
      <c r="AN49" s="12"/>
      <c r="AO49" s="12"/>
      <c r="AP49" s="12"/>
      <c r="AQ49" s="12"/>
      <c r="AR49" s="12"/>
    </row>
    <row r="50" spans="23:44">
      <c r="W50" s="12"/>
      <c r="X50" s="12"/>
      <c r="Y50" s="12"/>
      <c r="Z50" s="12"/>
      <c r="AA50" s="12"/>
      <c r="AB50" s="12"/>
      <c r="AC50" s="12"/>
      <c r="AD50" s="12"/>
      <c r="AE50" s="12"/>
      <c r="AF50" s="12"/>
      <c r="AG50" s="12"/>
      <c r="AH50" s="12"/>
      <c r="AI50" s="12"/>
      <c r="AJ50" s="12"/>
      <c r="AK50" s="12"/>
      <c r="AL50" s="12"/>
      <c r="AM50" s="12"/>
      <c r="AN50" s="12"/>
      <c r="AO50" s="12"/>
      <c r="AP50" s="12"/>
      <c r="AQ50" s="12"/>
      <c r="AR50" s="12"/>
    </row>
    <row r="51" spans="23:44">
      <c r="W51" s="12"/>
      <c r="X51" s="12"/>
      <c r="Y51" s="12"/>
      <c r="Z51" s="12"/>
      <c r="AA51" s="12"/>
      <c r="AB51" s="12"/>
      <c r="AC51" s="12"/>
      <c r="AD51" s="12"/>
      <c r="AE51" s="12"/>
      <c r="AF51" s="12"/>
      <c r="AG51" s="12"/>
      <c r="AH51" s="12"/>
      <c r="AI51" s="12"/>
      <c r="AJ51" s="12"/>
      <c r="AK51" s="12"/>
      <c r="AL51" s="12"/>
      <c r="AM51" s="12"/>
      <c r="AN51" s="12"/>
      <c r="AO51" s="12"/>
      <c r="AP51" s="12"/>
      <c r="AQ51" s="12"/>
      <c r="AR51" s="12"/>
    </row>
    <row r="52" spans="23:44">
      <c r="W52" s="12"/>
      <c r="X52" s="12"/>
      <c r="Y52" s="12"/>
      <c r="Z52" s="12"/>
      <c r="AA52" s="12"/>
      <c r="AB52" s="12"/>
      <c r="AC52" s="12"/>
      <c r="AD52" s="12"/>
      <c r="AE52" s="12"/>
      <c r="AF52" s="12"/>
      <c r="AG52" s="12"/>
      <c r="AH52" s="12"/>
      <c r="AI52" s="12"/>
      <c r="AJ52" s="12"/>
      <c r="AK52" s="12"/>
      <c r="AL52" s="12"/>
      <c r="AM52" s="12"/>
      <c r="AN52" s="12"/>
      <c r="AO52" s="12"/>
      <c r="AP52" s="12"/>
      <c r="AQ52" s="12"/>
      <c r="AR52" s="12"/>
    </row>
    <row r="53" spans="23:44">
      <c r="W53" s="12"/>
      <c r="X53" s="12"/>
      <c r="Y53" s="12"/>
      <c r="Z53" s="12"/>
      <c r="AA53" s="12"/>
      <c r="AB53" s="12"/>
      <c r="AC53" s="12"/>
      <c r="AD53" s="12"/>
      <c r="AE53" s="12"/>
      <c r="AF53" s="12"/>
      <c r="AG53" s="12"/>
      <c r="AH53" s="12"/>
      <c r="AI53" s="12"/>
      <c r="AJ53" s="12"/>
      <c r="AK53" s="12"/>
      <c r="AL53" s="12"/>
      <c r="AM53" s="12"/>
      <c r="AN53" s="12"/>
      <c r="AO53" s="12"/>
      <c r="AP53" s="12"/>
      <c r="AQ53" s="12"/>
      <c r="AR53" s="12"/>
    </row>
    <row r="54" spans="23:44">
      <c r="W54" s="12"/>
      <c r="X54" s="12"/>
      <c r="Y54" s="12"/>
      <c r="Z54" s="12"/>
      <c r="AA54" s="12"/>
      <c r="AB54" s="12"/>
      <c r="AC54" s="12"/>
      <c r="AD54" s="12"/>
      <c r="AE54" s="12"/>
      <c r="AF54" s="12"/>
      <c r="AG54" s="12"/>
      <c r="AH54" s="12"/>
      <c r="AI54" s="12"/>
      <c r="AJ54" s="12"/>
      <c r="AK54" s="12"/>
      <c r="AL54" s="12"/>
      <c r="AM54" s="12"/>
      <c r="AN54" s="12"/>
      <c r="AO54" s="12"/>
      <c r="AP54" s="12"/>
      <c r="AQ54" s="12"/>
      <c r="AR54" s="12"/>
    </row>
    <row r="55" spans="23:44">
      <c r="W55" s="12"/>
      <c r="X55" s="12"/>
      <c r="Y55" s="12"/>
      <c r="Z55" s="12"/>
      <c r="AA55" s="12"/>
      <c r="AB55" s="12"/>
      <c r="AC55" s="12"/>
      <c r="AD55" s="12"/>
      <c r="AE55" s="12"/>
      <c r="AF55" s="12"/>
      <c r="AG55" s="12"/>
      <c r="AH55" s="12"/>
      <c r="AI55" s="12"/>
      <c r="AJ55" s="12"/>
      <c r="AK55" s="12"/>
      <c r="AL55" s="12"/>
      <c r="AM55" s="12"/>
      <c r="AN55" s="12"/>
      <c r="AO55" s="12"/>
      <c r="AP55" s="12"/>
      <c r="AQ55" s="12"/>
      <c r="AR55" s="12"/>
    </row>
    <row r="56" spans="23:44">
      <c r="W56" s="12"/>
      <c r="X56" s="12"/>
      <c r="Y56" s="12"/>
      <c r="Z56" s="12"/>
      <c r="AA56" s="12"/>
      <c r="AB56" s="12"/>
      <c r="AC56" s="12"/>
      <c r="AD56" s="12"/>
      <c r="AE56" s="12"/>
      <c r="AF56" s="12"/>
      <c r="AG56" s="12"/>
      <c r="AH56" s="12"/>
      <c r="AI56" s="12"/>
      <c r="AJ56" s="12"/>
      <c r="AK56" s="12"/>
      <c r="AL56" s="12"/>
      <c r="AM56" s="12"/>
      <c r="AN56" s="12"/>
      <c r="AO56" s="12"/>
      <c r="AP56" s="12"/>
      <c r="AQ56" s="12"/>
      <c r="AR56" s="12"/>
    </row>
    <row r="57" spans="23:44">
      <c r="W57" s="12"/>
      <c r="X57" s="12"/>
      <c r="Y57" s="12"/>
      <c r="Z57" s="12"/>
      <c r="AA57" s="12"/>
      <c r="AB57" s="12"/>
      <c r="AC57" s="12"/>
      <c r="AD57" s="12"/>
      <c r="AE57" s="12"/>
      <c r="AF57" s="12"/>
      <c r="AG57" s="12"/>
      <c r="AH57" s="12"/>
      <c r="AI57" s="12"/>
      <c r="AJ57" s="12"/>
      <c r="AK57" s="12"/>
      <c r="AL57" s="12"/>
      <c r="AM57" s="12"/>
      <c r="AN57" s="12"/>
      <c r="AO57" s="12"/>
      <c r="AP57" s="12"/>
      <c r="AQ57" s="12"/>
      <c r="AR57" s="12"/>
    </row>
    <row r="58" spans="23:44">
      <c r="W58" s="12"/>
      <c r="X58" s="12"/>
      <c r="Y58" s="12"/>
      <c r="Z58" s="12"/>
      <c r="AA58" s="12"/>
      <c r="AB58" s="12"/>
      <c r="AC58" s="12"/>
      <c r="AD58" s="12"/>
      <c r="AE58" s="12"/>
      <c r="AF58" s="12"/>
      <c r="AG58" s="12"/>
      <c r="AH58" s="12"/>
      <c r="AI58" s="12"/>
      <c r="AJ58" s="12"/>
      <c r="AK58" s="12"/>
      <c r="AL58" s="12"/>
      <c r="AM58" s="12"/>
      <c r="AN58" s="12"/>
      <c r="AO58" s="12"/>
      <c r="AP58" s="12"/>
      <c r="AQ58" s="12"/>
      <c r="AR58" s="12"/>
    </row>
    <row r="59" spans="23:44">
      <c r="W59" s="12"/>
      <c r="X59" s="12"/>
      <c r="Y59" s="12"/>
      <c r="Z59" s="12"/>
      <c r="AA59" s="12"/>
      <c r="AB59" s="12"/>
      <c r="AC59" s="12"/>
      <c r="AD59" s="12"/>
      <c r="AE59" s="12"/>
      <c r="AF59" s="12"/>
      <c r="AG59" s="12"/>
      <c r="AH59" s="12"/>
      <c r="AI59" s="12"/>
      <c r="AJ59" s="12"/>
      <c r="AK59" s="12"/>
      <c r="AL59" s="12"/>
      <c r="AM59" s="12"/>
      <c r="AN59" s="12"/>
      <c r="AO59" s="12"/>
      <c r="AP59" s="12"/>
      <c r="AQ59" s="12"/>
      <c r="AR59" s="12"/>
    </row>
    <row r="60" spans="23:44">
      <c r="W60" s="12"/>
      <c r="X60" s="12"/>
      <c r="Y60" s="12"/>
      <c r="Z60" s="12"/>
      <c r="AA60" s="12"/>
      <c r="AB60" s="12"/>
      <c r="AC60" s="12"/>
      <c r="AD60" s="12"/>
      <c r="AE60" s="12"/>
      <c r="AF60" s="12"/>
      <c r="AG60" s="12"/>
      <c r="AH60" s="12"/>
      <c r="AI60" s="12"/>
      <c r="AJ60" s="12"/>
      <c r="AK60" s="12"/>
      <c r="AL60" s="12"/>
      <c r="AM60" s="12"/>
      <c r="AN60" s="12"/>
      <c r="AO60" s="12"/>
      <c r="AP60" s="12"/>
      <c r="AQ60" s="12"/>
      <c r="AR60" s="12"/>
    </row>
    <row r="61" spans="23:44">
      <c r="W61" s="12"/>
      <c r="X61" s="12"/>
      <c r="Y61" s="12"/>
      <c r="Z61" s="12"/>
      <c r="AA61" s="12"/>
      <c r="AB61" s="12"/>
      <c r="AC61" s="12"/>
      <c r="AD61" s="12"/>
      <c r="AE61" s="12"/>
      <c r="AF61" s="12"/>
      <c r="AG61" s="12"/>
      <c r="AH61" s="12"/>
      <c r="AI61" s="12"/>
      <c r="AJ61" s="12"/>
      <c r="AK61" s="12"/>
      <c r="AL61" s="12"/>
      <c r="AM61" s="12"/>
      <c r="AN61" s="12"/>
      <c r="AO61" s="12"/>
      <c r="AP61" s="12"/>
      <c r="AQ61" s="12"/>
      <c r="AR61" s="12"/>
    </row>
    <row r="62" spans="23:44">
      <c r="W62" s="12"/>
      <c r="X62" s="12"/>
      <c r="Y62" s="12"/>
      <c r="Z62" s="12"/>
      <c r="AA62" s="12"/>
      <c r="AB62" s="12"/>
      <c r="AC62" s="12"/>
      <c r="AD62" s="12"/>
      <c r="AE62" s="12"/>
      <c r="AF62" s="12"/>
      <c r="AG62" s="12"/>
      <c r="AH62" s="12"/>
      <c r="AI62" s="12"/>
      <c r="AJ62" s="12"/>
      <c r="AK62" s="12"/>
      <c r="AL62" s="12"/>
      <c r="AM62" s="12"/>
      <c r="AN62" s="12"/>
      <c r="AO62" s="12"/>
      <c r="AP62" s="12"/>
      <c r="AQ62" s="12"/>
      <c r="AR62" s="12"/>
    </row>
    <row r="63" spans="23:44">
      <c r="W63" s="12"/>
      <c r="X63" s="12"/>
      <c r="Y63" s="12"/>
      <c r="Z63" s="12"/>
      <c r="AA63" s="12"/>
      <c r="AB63" s="12"/>
      <c r="AC63" s="12"/>
      <c r="AD63" s="12"/>
      <c r="AE63" s="12"/>
      <c r="AF63" s="12"/>
      <c r="AG63" s="12"/>
      <c r="AH63" s="12"/>
      <c r="AI63" s="12"/>
      <c r="AJ63" s="12"/>
      <c r="AK63" s="12"/>
      <c r="AL63" s="12"/>
      <c r="AM63" s="12"/>
      <c r="AN63" s="12"/>
      <c r="AO63" s="12"/>
      <c r="AP63" s="12"/>
      <c r="AQ63" s="12"/>
      <c r="AR63" s="12"/>
    </row>
    <row r="64" spans="23:44">
      <c r="W64" s="12"/>
      <c r="X64" s="12"/>
      <c r="Y64" s="12"/>
      <c r="Z64" s="12"/>
      <c r="AA64" s="12"/>
      <c r="AB64" s="12"/>
      <c r="AC64" s="12"/>
      <c r="AD64" s="12"/>
      <c r="AE64" s="12"/>
      <c r="AF64" s="12"/>
      <c r="AG64" s="12"/>
      <c r="AH64" s="12"/>
      <c r="AI64" s="12"/>
      <c r="AJ64" s="12"/>
      <c r="AK64" s="12"/>
      <c r="AL64" s="12"/>
      <c r="AM64" s="12"/>
      <c r="AN64" s="12"/>
      <c r="AO64" s="12"/>
      <c r="AP64" s="12"/>
      <c r="AQ64" s="12"/>
      <c r="AR64" s="12"/>
    </row>
    <row r="65" spans="23:44">
      <c r="W65" s="12"/>
      <c r="X65" s="12"/>
      <c r="Y65" s="12"/>
      <c r="Z65" s="12"/>
      <c r="AA65" s="12"/>
      <c r="AB65" s="12"/>
      <c r="AC65" s="12"/>
      <c r="AD65" s="12"/>
      <c r="AE65" s="12"/>
      <c r="AF65" s="12"/>
      <c r="AG65" s="12"/>
      <c r="AH65" s="12"/>
      <c r="AI65" s="12"/>
      <c r="AJ65" s="12"/>
      <c r="AK65" s="12"/>
      <c r="AL65" s="12"/>
      <c r="AM65" s="12"/>
      <c r="AN65" s="12"/>
      <c r="AO65" s="12"/>
      <c r="AP65" s="12"/>
      <c r="AQ65" s="12"/>
      <c r="AR65" s="12"/>
    </row>
    <row r="66" spans="23:44">
      <c r="W66" s="12"/>
      <c r="X66" s="12"/>
      <c r="Y66" s="12"/>
      <c r="Z66" s="12"/>
      <c r="AA66" s="12"/>
      <c r="AB66" s="12"/>
      <c r="AC66" s="12"/>
      <c r="AD66" s="12"/>
      <c r="AE66" s="12"/>
      <c r="AF66" s="12"/>
      <c r="AG66" s="12"/>
      <c r="AH66" s="12"/>
      <c r="AI66" s="12"/>
      <c r="AJ66" s="12"/>
      <c r="AK66" s="12"/>
      <c r="AL66" s="12"/>
      <c r="AM66" s="12"/>
      <c r="AN66" s="12"/>
      <c r="AO66" s="12"/>
      <c r="AP66" s="12"/>
      <c r="AQ66" s="12"/>
      <c r="AR66" s="12"/>
    </row>
    <row r="67" spans="23:44">
      <c r="W67" s="12"/>
      <c r="X67" s="12"/>
      <c r="Y67" s="12"/>
      <c r="Z67" s="12"/>
      <c r="AA67" s="12"/>
      <c r="AB67" s="12"/>
      <c r="AC67" s="12"/>
      <c r="AD67" s="12"/>
      <c r="AE67" s="12"/>
      <c r="AF67" s="12"/>
      <c r="AG67" s="12"/>
      <c r="AH67" s="12"/>
      <c r="AI67" s="12"/>
      <c r="AJ67" s="12"/>
      <c r="AK67" s="12"/>
      <c r="AL67" s="12"/>
      <c r="AM67" s="12"/>
      <c r="AN67" s="12"/>
      <c r="AO67" s="12"/>
      <c r="AP67" s="12"/>
      <c r="AQ67" s="12"/>
      <c r="AR67" s="12"/>
    </row>
    <row r="68" spans="23:44">
      <c r="W68" s="12"/>
      <c r="X68" s="12"/>
      <c r="Y68" s="12"/>
      <c r="Z68" s="12"/>
      <c r="AA68" s="12"/>
      <c r="AB68" s="12"/>
      <c r="AC68" s="12"/>
      <c r="AD68" s="12"/>
      <c r="AE68" s="12"/>
      <c r="AF68" s="12"/>
      <c r="AG68" s="12"/>
      <c r="AH68" s="12"/>
      <c r="AI68" s="12"/>
      <c r="AJ68" s="12"/>
      <c r="AK68" s="12"/>
      <c r="AL68" s="12"/>
      <c r="AM68" s="12"/>
      <c r="AN68" s="12"/>
      <c r="AO68" s="12"/>
      <c r="AP68" s="12"/>
      <c r="AQ68" s="12"/>
      <c r="AR68" s="12"/>
    </row>
    <row r="69" spans="23:44">
      <c r="W69" s="12"/>
      <c r="X69" s="12"/>
      <c r="Y69" s="12"/>
      <c r="Z69" s="12"/>
      <c r="AA69" s="12"/>
      <c r="AB69" s="12"/>
      <c r="AC69" s="12"/>
      <c r="AD69" s="12"/>
      <c r="AE69" s="12"/>
      <c r="AF69" s="12"/>
      <c r="AG69" s="12"/>
      <c r="AH69" s="12"/>
      <c r="AI69" s="12"/>
      <c r="AJ69" s="12"/>
      <c r="AK69" s="12"/>
      <c r="AL69" s="12"/>
      <c r="AM69" s="12"/>
      <c r="AN69" s="12"/>
      <c r="AO69" s="12"/>
      <c r="AP69" s="12"/>
      <c r="AQ69" s="12"/>
      <c r="AR69" s="12"/>
    </row>
    <row r="70" spans="23:44">
      <c r="W70" s="12"/>
      <c r="X70" s="12"/>
      <c r="Y70" s="12"/>
      <c r="Z70" s="12"/>
      <c r="AA70" s="12"/>
      <c r="AB70" s="12"/>
      <c r="AC70" s="12"/>
      <c r="AD70" s="12"/>
      <c r="AE70" s="12"/>
      <c r="AF70" s="12"/>
      <c r="AG70" s="12"/>
      <c r="AH70" s="12"/>
      <c r="AI70" s="12"/>
      <c r="AJ70" s="12"/>
      <c r="AK70" s="12"/>
      <c r="AL70" s="12"/>
      <c r="AM70" s="12"/>
      <c r="AN70" s="12"/>
      <c r="AO70" s="12"/>
      <c r="AP70" s="12"/>
      <c r="AQ70" s="12"/>
      <c r="AR70" s="12"/>
    </row>
    <row r="71" spans="23:44">
      <c r="W71" s="12"/>
      <c r="X71" s="12"/>
      <c r="Y71" s="12"/>
      <c r="Z71" s="12"/>
      <c r="AA71" s="12"/>
      <c r="AB71" s="12"/>
      <c r="AC71" s="12"/>
      <c r="AD71" s="12"/>
      <c r="AE71" s="12"/>
      <c r="AF71" s="12"/>
      <c r="AG71" s="12"/>
      <c r="AH71" s="12"/>
      <c r="AI71" s="12"/>
      <c r="AJ71" s="12"/>
      <c r="AK71" s="12"/>
      <c r="AL71" s="12"/>
      <c r="AM71" s="12"/>
      <c r="AN71" s="12"/>
      <c r="AO71" s="12"/>
      <c r="AP71" s="12"/>
      <c r="AQ71" s="12"/>
      <c r="AR71" s="12"/>
    </row>
    <row r="72" spans="23:44">
      <c r="W72" s="12"/>
      <c r="X72" s="12"/>
      <c r="Y72" s="12"/>
      <c r="Z72" s="12"/>
      <c r="AA72" s="12"/>
      <c r="AB72" s="12"/>
      <c r="AC72" s="12"/>
      <c r="AD72" s="12"/>
      <c r="AE72" s="12"/>
      <c r="AF72" s="12"/>
      <c r="AG72" s="12"/>
      <c r="AH72" s="12"/>
      <c r="AI72" s="12"/>
      <c r="AJ72" s="12"/>
      <c r="AK72" s="12"/>
      <c r="AL72" s="12"/>
      <c r="AM72" s="12"/>
      <c r="AN72" s="12"/>
      <c r="AO72" s="12"/>
      <c r="AP72" s="12"/>
      <c r="AQ72" s="12"/>
      <c r="AR72" s="12"/>
    </row>
    <row r="73" spans="23:44">
      <c r="W73" s="12"/>
      <c r="X73" s="12"/>
      <c r="Y73" s="12"/>
      <c r="Z73" s="12"/>
      <c r="AA73" s="12"/>
      <c r="AB73" s="12"/>
      <c r="AC73" s="12"/>
      <c r="AD73" s="12"/>
      <c r="AE73" s="12"/>
      <c r="AF73" s="12"/>
      <c r="AG73" s="12"/>
      <c r="AH73" s="12"/>
      <c r="AI73" s="12"/>
      <c r="AJ73" s="12"/>
      <c r="AK73" s="12"/>
      <c r="AL73" s="12"/>
      <c r="AM73" s="12"/>
      <c r="AN73" s="12"/>
      <c r="AO73" s="12"/>
      <c r="AP73" s="12"/>
      <c r="AQ73" s="12"/>
      <c r="AR73" s="12"/>
    </row>
    <row r="74" spans="23:44">
      <c r="W74" s="12"/>
      <c r="X74" s="12"/>
      <c r="Y74" s="12"/>
      <c r="Z74" s="12"/>
      <c r="AA74" s="12"/>
      <c r="AB74" s="12"/>
      <c r="AC74" s="12"/>
      <c r="AD74" s="12"/>
      <c r="AE74" s="12"/>
      <c r="AF74" s="12"/>
      <c r="AG74" s="12"/>
      <c r="AH74" s="12"/>
      <c r="AI74" s="12"/>
      <c r="AJ74" s="12"/>
      <c r="AK74" s="12"/>
      <c r="AL74" s="12"/>
      <c r="AM74" s="12"/>
      <c r="AN74" s="12"/>
      <c r="AO74" s="12"/>
      <c r="AP74" s="12"/>
      <c r="AQ74" s="12"/>
      <c r="AR74" s="12"/>
    </row>
    <row r="75" spans="23:44">
      <c r="W75" s="12"/>
      <c r="X75" s="12"/>
      <c r="Y75" s="12"/>
      <c r="Z75" s="12"/>
      <c r="AA75" s="12"/>
      <c r="AB75" s="12"/>
      <c r="AC75" s="12"/>
      <c r="AD75" s="12"/>
      <c r="AE75" s="12"/>
      <c r="AF75" s="12"/>
      <c r="AG75" s="12"/>
      <c r="AH75" s="12"/>
      <c r="AI75" s="12"/>
      <c r="AJ75" s="12"/>
      <c r="AK75" s="12"/>
      <c r="AL75" s="12"/>
      <c r="AM75" s="12"/>
      <c r="AN75" s="12"/>
      <c r="AO75" s="12"/>
      <c r="AP75" s="12"/>
      <c r="AQ75" s="12"/>
      <c r="AR75" s="12"/>
    </row>
    <row r="76" spans="23:44">
      <c r="W76" s="12"/>
      <c r="X76" s="12"/>
      <c r="Y76" s="12"/>
      <c r="Z76" s="12"/>
      <c r="AA76" s="12"/>
      <c r="AB76" s="12"/>
      <c r="AC76" s="12"/>
      <c r="AD76" s="12"/>
      <c r="AE76" s="12"/>
      <c r="AF76" s="12"/>
      <c r="AG76" s="12"/>
      <c r="AH76" s="12"/>
      <c r="AI76" s="12"/>
      <c r="AJ76" s="12"/>
      <c r="AK76" s="12"/>
      <c r="AL76" s="12"/>
      <c r="AM76" s="12"/>
      <c r="AN76" s="12"/>
      <c r="AO76" s="12"/>
      <c r="AP76" s="12"/>
      <c r="AQ76" s="12"/>
      <c r="AR76" s="12"/>
    </row>
  </sheetData>
  <conditionalFormatting sqref="F5:F40">
    <cfRule type="colorScale" priority="1">
      <colorScale>
        <cfvo type="min"/>
        <cfvo type="percentile" val="50"/>
        <cfvo type="max"/>
        <color rgb="FFFEE2E2"/>
        <color rgb="FFFEF3C7"/>
        <color rgb="FFDCFCE7"/>
      </colorScale>
    </cfRule>
  </conditionalFormatting>
  <conditionalFormatting sqref="J5:J40">
    <cfRule type="dataBar" priority="2">
      <dataBar>
        <cfvo type="min"/>
        <cfvo type="max"/>
        <color rgb="FF3F7D69"/>
      </dataBar>
    </cfRule>
    <cfRule type="dataBar" priority="3">
      <dataBar>
        <cfvo type="min"/>
        <cfvo type="max"/>
        <color rgb="FF3F7D69"/>
      </dataBar>
      <extLst>
        <ext xmlns:x14="http://schemas.microsoft.com/office/spreadsheetml/2009/9/main" uri="{B025F937-C7B1-47D3-B67F-A62EFF666E3E}">
          <x14:id>{504B0C91-0445-E897-6D5F-FBDB46B7D0FB}</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04B0C91-0445-E897-6D5F-FBDB46B7D0FB}">
            <x14:dataBar>
              <x14:cfvo type="min"/>
              <x14:cfvo type="max"/>
              <x14:negativeFillColor auto="1"/>
              <x14:axisColor auto="1"/>
            </x14:dataBar>
          </x14:cfRule>
          <xm:sqref>J5:J40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F614-0407-4353-B5D2-EAE79DCDEC4F}">
  <sheetPr>
    <tabColor theme="6" tint="0.39997558519241921"/>
  </sheetPr>
  <dimension ref="B2:B88"/>
  <sheetViews>
    <sheetView showGridLines="0" tabSelected="1" workbookViewId="0">
      <selection activeCell="L7" sqref="L7"/>
    </sheetView>
  </sheetViews>
  <sheetFormatPr defaultRowHeight="13.8"/>
  <cols>
    <col min="1" max="1" width="2.8984375" customWidth="1"/>
    <col min="2" max="2" width="58.296875" customWidth="1"/>
  </cols>
  <sheetData>
    <row r="2" spans="2:2" ht="17.399999999999999">
      <c r="B2" s="16" t="s">
        <v>32</v>
      </c>
    </row>
    <row r="4" spans="2:2">
      <c r="B4" t="s">
        <v>33</v>
      </c>
    </row>
    <row r="6" spans="2:2" ht="17.399999999999999">
      <c r="B6" s="16" t="s">
        <v>34</v>
      </c>
    </row>
    <row r="8" spans="2:2">
      <c r="B8" t="s">
        <v>35</v>
      </c>
    </row>
    <row r="10" spans="2:2">
      <c r="B10" t="s">
        <v>36</v>
      </c>
    </row>
    <row r="12" spans="2:2">
      <c r="B12" s="17" t="s">
        <v>37</v>
      </c>
    </row>
    <row r="14" spans="2:2" ht="17.399999999999999">
      <c r="B14" s="16" t="s">
        <v>76</v>
      </c>
    </row>
    <row r="16" spans="2:2">
      <c r="B16" s="17" t="s">
        <v>77</v>
      </c>
    </row>
    <row r="17" spans="2:2">
      <c r="B17" s="17"/>
    </row>
    <row r="18" spans="2:2">
      <c r="B18" s="17" t="s">
        <v>78</v>
      </c>
    </row>
    <row r="20" spans="2:2" ht="17.399999999999999">
      <c r="B20" s="16" t="s">
        <v>38</v>
      </c>
    </row>
    <row r="22" spans="2:2">
      <c r="B22" t="s">
        <v>39</v>
      </c>
    </row>
    <row r="23" spans="2:2">
      <c r="B23" s="15"/>
    </row>
    <row r="24" spans="2:2">
      <c r="B24" s="19" t="s">
        <v>40</v>
      </c>
    </row>
    <row r="25" spans="2:2">
      <c r="B25" s="18" t="s">
        <v>41</v>
      </c>
    </row>
    <row r="26" spans="2:2">
      <c r="B26" s="18" t="s">
        <v>42</v>
      </c>
    </row>
    <row r="27" spans="2:2">
      <c r="B27" s="18" t="s">
        <v>43</v>
      </c>
    </row>
    <row r="28" spans="2:2">
      <c r="B28" s="19" t="s">
        <v>44</v>
      </c>
    </row>
    <row r="30" spans="2:2">
      <c r="B30" t="s">
        <v>45</v>
      </c>
    </row>
    <row r="34" spans="2:2" ht="17.399999999999999">
      <c r="B34" s="16" t="s">
        <v>46</v>
      </c>
    </row>
    <row r="36" spans="2:2" ht="15.6">
      <c r="B36" s="20" t="s">
        <v>47</v>
      </c>
    </row>
    <row r="38" spans="2:2">
      <c r="B38" t="s">
        <v>48</v>
      </c>
    </row>
    <row r="40" spans="2:2" ht="15.6">
      <c r="B40" s="20" t="s">
        <v>49</v>
      </c>
    </row>
    <row r="42" spans="2:2">
      <c r="B42" s="17" t="s">
        <v>50</v>
      </c>
    </row>
    <row r="44" spans="2:2" ht="15.6">
      <c r="B44" s="20" t="s">
        <v>51</v>
      </c>
    </row>
    <row r="46" spans="2:2">
      <c r="B46" t="s">
        <v>52</v>
      </c>
    </row>
    <row r="47" spans="2:2">
      <c r="B47" s="15"/>
    </row>
    <row r="48" spans="2:2">
      <c r="B48" s="15" t="s">
        <v>53</v>
      </c>
    </row>
    <row r="49" spans="2:2">
      <c r="B49" s="15" t="s">
        <v>54</v>
      </c>
    </row>
    <row r="51" spans="2:2" ht="15.6">
      <c r="B51" s="20" t="s">
        <v>55</v>
      </c>
    </row>
    <row r="53" spans="2:2">
      <c r="B53" t="s">
        <v>56</v>
      </c>
    </row>
    <row r="55" spans="2:2">
      <c r="B55" t="s">
        <v>57</v>
      </c>
    </row>
    <row r="57" spans="2:2">
      <c r="B57" s="21" t="s">
        <v>58</v>
      </c>
    </row>
    <row r="59" spans="2:2">
      <c r="B59" t="s">
        <v>59</v>
      </c>
    </row>
    <row r="61" spans="2:2" ht="15.6">
      <c r="B61" s="20" t="s">
        <v>60</v>
      </c>
    </row>
    <row r="63" spans="2:2">
      <c r="B63" t="s">
        <v>61</v>
      </c>
    </row>
    <row r="65" spans="2:2" ht="15.6">
      <c r="B65" s="20" t="s">
        <v>62</v>
      </c>
    </row>
    <row r="67" spans="2:2">
      <c r="B67" s="17" t="s">
        <v>63</v>
      </c>
    </row>
    <row r="69" spans="2:2" ht="15.6">
      <c r="B69" s="20" t="s">
        <v>64</v>
      </c>
    </row>
    <row r="71" spans="2:2">
      <c r="B71" s="17" t="s">
        <v>65</v>
      </c>
    </row>
    <row r="73" spans="2:2" ht="15.6">
      <c r="B73" s="20" t="s">
        <v>66</v>
      </c>
    </row>
    <row r="75" spans="2:2">
      <c r="B75" t="s">
        <v>67</v>
      </c>
    </row>
    <row r="77" spans="2:2" ht="15.6">
      <c r="B77" s="20" t="s">
        <v>68</v>
      </c>
    </row>
    <row r="79" spans="2:2">
      <c r="B79" t="s">
        <v>69</v>
      </c>
    </row>
    <row r="80" spans="2:2">
      <c r="B80" s="15"/>
    </row>
    <row r="81" spans="2:2">
      <c r="B81" s="18" t="s">
        <v>70</v>
      </c>
    </row>
    <row r="82" spans="2:2">
      <c r="B82" s="18" t="s">
        <v>71</v>
      </c>
    </row>
    <row r="83" spans="2:2">
      <c r="B83" s="18" t="s">
        <v>72</v>
      </c>
    </row>
    <row r="84" spans="2:2">
      <c r="B84" s="18" t="s">
        <v>73</v>
      </c>
    </row>
    <row r="86" spans="2:2" ht="15.6">
      <c r="B86" s="20" t="s">
        <v>74</v>
      </c>
    </row>
    <row r="88" spans="2:2">
      <c r="B88" t="s">
        <v>75</v>
      </c>
    </row>
  </sheetData>
  <hyperlinks>
    <hyperlink ref="B12" r:id="rId1" display="https://support.microsoft.com/en-us/excel/python/python-in-excel-availability" xr:uid="{2C526A33-EE33-4502-9C5B-FEA9070B3093}"/>
    <hyperlink ref="B24" r:id="rId2" display="https://www.microsoft.com/en-us/microsoft-365/python-in-excel" xr:uid="{A86563F6-0332-4DE8-BD2F-E4D2BDD465C9}"/>
    <hyperlink ref="B28" r:id="rId3" display="https://www.microsoft.com/en-us/microsoft-365/python-in-excel" xr:uid="{9F2BB01F-258F-4B6D-B0FC-64C4AF6E680C}"/>
    <hyperlink ref="B42" r:id="rId4" display="https://www.howtogeek.com/microsoft-excel-python-isnt-just-for-programmers/" xr:uid="{5E039725-75E3-48F3-8A1E-5193DA930631}"/>
    <hyperlink ref="B67" r:id="rId5" display="https://www.howtogeek.com/microsoft-excel-python-isnt-just-for-programmers/" xr:uid="{77D27AC3-B945-4679-A93F-884008553C01}"/>
    <hyperlink ref="B71" r:id="rId6" display="https://www.howtogeek.com/microsoft-excel-python-isnt-just-for-programmers/" xr:uid="{87C7C43A-63A7-4048-B77E-CF27D58D3085}"/>
    <hyperlink ref="B16" r:id="rId7" xr:uid="{0D20B045-37F2-48E5-8FAA-DA9BE50CC10D}"/>
    <hyperlink ref="B18" r:id="rId8" xr:uid="{7300BB9D-60CC-4D53-B50D-959AC874B77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57C0-395D-4974-88D4-8DFE9DD85EB7}">
  <sheetPr>
    <tabColor theme="6" tint="0.39997558519241921"/>
  </sheetPr>
  <dimension ref="B2:B20"/>
  <sheetViews>
    <sheetView showGridLines="0" workbookViewId="0">
      <selection activeCell="E22" sqref="E22"/>
    </sheetView>
  </sheetViews>
  <sheetFormatPr defaultRowHeight="13.8"/>
  <cols>
    <col min="1" max="1" width="1.69921875" customWidth="1"/>
  </cols>
  <sheetData>
    <row r="2" spans="2:2">
      <c r="B2" s="14" t="s">
        <v>22</v>
      </c>
    </row>
    <row r="3" spans="2:2">
      <c r="B3" s="15"/>
    </row>
    <row r="4" spans="2:2">
      <c r="B4" s="15" t="s">
        <v>23</v>
      </c>
    </row>
    <row r="6" spans="2:2">
      <c r="B6" s="14" t="s">
        <v>24</v>
      </c>
    </row>
    <row r="7" spans="2:2">
      <c r="B7" s="15"/>
    </row>
    <row r="8" spans="2:2">
      <c r="B8" s="15" t="s">
        <v>25</v>
      </c>
    </row>
    <row r="10" spans="2:2">
      <c r="B10" s="14" t="s">
        <v>26</v>
      </c>
    </row>
    <row r="11" spans="2:2">
      <c r="B11" s="15"/>
    </row>
    <row r="12" spans="2:2">
      <c r="B12" s="15" t="s">
        <v>27</v>
      </c>
    </row>
    <row r="14" spans="2:2">
      <c r="B14" s="14" t="s">
        <v>28</v>
      </c>
    </row>
    <row r="15" spans="2:2">
      <c r="B15" s="15"/>
    </row>
    <row r="16" spans="2:2">
      <c r="B16" s="15" t="s">
        <v>29</v>
      </c>
    </row>
    <row r="18" spans="2:2">
      <c r="B18" s="14" t="s">
        <v>30</v>
      </c>
    </row>
    <row r="19" spans="2:2">
      <c r="B19" s="15"/>
    </row>
    <row r="20" spans="2:2">
      <c r="B20" s="15"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-&gt; Dashboard</vt:lpstr>
      <vt:lpstr>Instructions</vt:lpstr>
      <vt:lpstr>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Christian M</cp:lastModifiedBy>
  <dcterms:created xsi:type="dcterms:W3CDTF">2026-07-15T05:10:20Z</dcterms:created>
  <dcterms:modified xsi:type="dcterms:W3CDTF">2026-07-15T17:59:52Z</dcterms:modified>
</cp:coreProperties>
</file>