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2327/Box Sync/Jui WFH/TIMP3/"/>
    </mc:Choice>
  </mc:AlternateContent>
  <xr:revisionPtr revIDLastSave="0" documentId="8_{69E59B81-060B-714A-AEDE-F3C6557487EA}" xr6:coauthVersionLast="45" xr6:coauthVersionMax="45" xr10:uidLastSave="{00000000-0000-0000-0000-000000000000}"/>
  <bookViews>
    <workbookView xWindow="7080" yWindow="500" windowWidth="21720" windowHeight="16500" activeTab="3" xr2:uid="{6E74E867-1B93-9741-8F78-B3939FD69A13}"/>
  </bookViews>
  <sheets>
    <sheet name="ELISA" sheetId="1" r:id="rId1"/>
    <sheet name="BCA" sheetId="2" r:id="rId2"/>
    <sheet name="Cell#" sheetId="4" r:id="rId3"/>
    <sheet name="normalization" sheetId="3" r:id="rId4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3" l="1"/>
  <c r="C27" i="3"/>
  <c r="D27" i="3"/>
  <c r="E27" i="3"/>
  <c r="C28" i="3"/>
  <c r="D28" i="3"/>
  <c r="E28" i="3"/>
  <c r="F28" i="3"/>
  <c r="C29" i="3"/>
  <c r="D29" i="3"/>
  <c r="E29" i="3"/>
  <c r="F29" i="3"/>
  <c r="C30" i="3"/>
  <c r="D30" i="3"/>
  <c r="E30" i="3"/>
  <c r="F30" i="3"/>
  <c r="B28" i="3"/>
  <c r="B29" i="3"/>
  <c r="B30" i="3"/>
  <c r="B27" i="3"/>
  <c r="C14" i="3" l="1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B15" i="3"/>
  <c r="B16" i="3"/>
  <c r="B17" i="3"/>
  <c r="B14" i="3"/>
  <c r="C30" i="2"/>
  <c r="D30" i="2"/>
  <c r="E30" i="2"/>
  <c r="F31" i="2"/>
  <c r="C32" i="2"/>
  <c r="E32" i="2"/>
  <c r="B30" i="2"/>
  <c r="B29" i="2"/>
  <c r="C23" i="2"/>
  <c r="C29" i="2" s="1"/>
  <c r="B26" i="2"/>
  <c r="B32" i="2" s="1"/>
  <c r="B25" i="2"/>
  <c r="B31" i="2" s="1"/>
  <c r="B24" i="2"/>
  <c r="B23" i="2"/>
  <c r="B19" i="2"/>
  <c r="B18" i="2"/>
  <c r="B17" i="2"/>
  <c r="F26" i="2"/>
  <c r="F32" i="2" s="1"/>
  <c r="E26" i="2"/>
  <c r="D26" i="2"/>
  <c r="D32" i="2" s="1"/>
  <c r="C26" i="2"/>
  <c r="B16" i="2"/>
  <c r="F25" i="2"/>
  <c r="E25" i="2"/>
  <c r="E31" i="2" s="1"/>
  <c r="D25" i="2"/>
  <c r="D31" i="2" s="1"/>
  <c r="C25" i="2"/>
  <c r="C31" i="2" s="1"/>
  <c r="B15" i="2"/>
  <c r="F24" i="2"/>
  <c r="F30" i="2" s="1"/>
  <c r="E24" i="2"/>
  <c r="D24" i="2"/>
  <c r="C24" i="2"/>
  <c r="B14" i="2"/>
  <c r="F23" i="2"/>
  <c r="F29" i="2" s="1"/>
  <c r="E23" i="2"/>
  <c r="E29" i="2" s="1"/>
  <c r="D23" i="2"/>
  <c r="D29" i="2" s="1"/>
  <c r="B13" i="2"/>
  <c r="A13" i="2"/>
  <c r="A14" i="2" s="1"/>
  <c r="A15" i="2" s="1"/>
  <c r="A16" i="2" s="1"/>
  <c r="A17" i="2" s="1"/>
  <c r="A18" i="2" s="1"/>
  <c r="B12" i="2"/>
  <c r="F28" i="1" l="1"/>
  <c r="C29" i="1"/>
  <c r="D29" i="1"/>
  <c r="D30" i="1"/>
  <c r="E30" i="1"/>
  <c r="F30" i="1"/>
  <c r="C31" i="1"/>
  <c r="D31" i="1"/>
  <c r="B28" i="1"/>
  <c r="B18" i="1"/>
  <c r="B17" i="1"/>
  <c r="B16" i="1"/>
  <c r="B15" i="1"/>
  <c r="F25" i="1"/>
  <c r="F31" i="1" s="1"/>
  <c r="E25" i="1"/>
  <c r="E31" i="1" s="1"/>
  <c r="D25" i="1"/>
  <c r="C25" i="1"/>
  <c r="B25" i="1"/>
  <c r="B31" i="1" s="1"/>
  <c r="B14" i="1"/>
  <c r="F24" i="1"/>
  <c r="E24" i="1"/>
  <c r="D24" i="1"/>
  <c r="C24" i="1"/>
  <c r="C30" i="1" s="1"/>
  <c r="B24" i="1"/>
  <c r="B30" i="1" s="1"/>
  <c r="B13" i="1"/>
  <c r="F23" i="1"/>
  <c r="F29" i="1" s="1"/>
  <c r="E23" i="1"/>
  <c r="E29" i="1" s="1"/>
  <c r="D23" i="1"/>
  <c r="C23" i="1"/>
  <c r="B23" i="1"/>
  <c r="B29" i="1" s="1"/>
  <c r="B12" i="1"/>
  <c r="F22" i="1"/>
  <c r="E22" i="1"/>
  <c r="E28" i="1" s="1"/>
  <c r="D22" i="1"/>
  <c r="D28" i="1" s="1"/>
  <c r="C22" i="1"/>
  <c r="C28" i="1" s="1"/>
  <c r="B22" i="1"/>
</calcChain>
</file>

<file path=xl/sharedStrings.xml><?xml version="1.0" encoding="utf-8"?>
<sst xmlns="http://schemas.openxmlformats.org/spreadsheetml/2006/main" count="120" uniqueCount="30">
  <si>
    <t>A</t>
  </si>
  <si>
    <t>B</t>
  </si>
  <si>
    <t>C</t>
  </si>
  <si>
    <t>D</t>
  </si>
  <si>
    <t>E</t>
  </si>
  <si>
    <t>F</t>
  </si>
  <si>
    <t>G</t>
  </si>
  <si>
    <t>H</t>
  </si>
  <si>
    <t>Std (ng/ml)</t>
  </si>
  <si>
    <t>Day0</t>
  </si>
  <si>
    <t>Day1</t>
  </si>
  <si>
    <t>Day2</t>
  </si>
  <si>
    <t>Day3</t>
  </si>
  <si>
    <t>Day5</t>
  </si>
  <si>
    <t xml:space="preserve"> Avg Absorbance</t>
  </si>
  <si>
    <t>n=1</t>
  </si>
  <si>
    <t>n=2</t>
  </si>
  <si>
    <t>n=3</t>
  </si>
  <si>
    <t>n=4</t>
  </si>
  <si>
    <t>TIMP3 (ng/ml)</t>
  </si>
  <si>
    <t>day0</t>
  </si>
  <si>
    <t>day1</t>
  </si>
  <si>
    <t>day2</t>
  </si>
  <si>
    <t>day3</t>
  </si>
  <si>
    <t>day5</t>
  </si>
  <si>
    <t>Std (ug/ml)</t>
  </si>
  <si>
    <t>Total prot (ug/ml)</t>
  </si>
  <si>
    <t>normalized TIMP3 to total protein</t>
  </si>
  <si>
    <t>Cell #</t>
  </si>
  <si>
    <t>normalized TIMP3 to total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</si>
</sst>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TIMP3 std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33790776152981"/>
                  <c:y val="-2.2310469314079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ELISA!$A$12:$A$18</c:f>
              <c:numCache>
                <c:formatCode>General</c:formatCode>
                <c:ptCount val="7"/>
                <c:pt idx="0">
                  <c:v>10</c:v>
                </c:pt>
                <c:pt idx="1">
                  <c:v>4</c:v>
                </c:pt>
                <c:pt idx="2">
                  <c:v>1.6</c:v>
                </c:pt>
                <c:pt idx="3">
                  <c:v>0.64</c:v>
                </c:pt>
                <c:pt idx="4">
                  <c:v>0.25600000000000001</c:v>
                </c:pt>
                <c:pt idx="5">
                  <c:v>0.10199999999999999</c:v>
                </c:pt>
                <c:pt idx="6">
                  <c:v>0</c:v>
                </c:pt>
              </c:numCache>
            </c:numRef>
          </c:xVal>
          <c:yVal>
            <c:numRef>
              <c:f>ELISA!$B$12:$B$18</c:f>
              <c:numCache>
                <c:formatCode>General</c:formatCode>
                <c:ptCount val="7"/>
                <c:pt idx="0">
                  <c:v>1.222</c:v>
                </c:pt>
                <c:pt idx="1">
                  <c:v>0.52849999999999997</c:v>
                </c:pt>
                <c:pt idx="2">
                  <c:v>0.28549999999999998</c:v>
                </c:pt>
                <c:pt idx="3">
                  <c:v>0.13850000000000001</c:v>
                </c:pt>
                <c:pt idx="4">
                  <c:v>9.4E-2</c:v>
                </c:pt>
                <c:pt idx="5">
                  <c:v>6.9000000000000006E-2</c:v>
                </c:pt>
                <c:pt idx="6">
                  <c:v>7.1500000000000008E-2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F-9A4C-B98E-49D4C173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30288"/>
        <c:axId val="997331936"/>
      </c:scatterChart>
      <c:valAx>
        <c:axId val="9973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31936"/>
        <c:crosses val="autoZero"/>
        <c:crossBetween val="midCat"/>
      </c:valAx>
      <c:valAx>
        <c:axId val="9973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BCA std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BCA!$B$11</c:f>
              <c:strCache>
                <c:ptCount val="1"/>
                <c:pt idx="0">
                  <c:v> Avg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46155775114097"/>
                  <c:y val="-1.3144654088050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BCA!$A$12:$A$19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  <c:pt idx="7">
                  <c:v>0</c:v>
                </c:pt>
              </c:numCache>
            </c:numRef>
          </c:xVal>
          <c:yVal>
            <c:numRef>
              <c:f>BCA!$B$12:$B$19</c:f>
              <c:numCache>
                <c:formatCode>General</c:formatCode>
                <c:ptCount val="8"/>
                <c:pt idx="0">
                  <c:v>0.67600000000000005</c:v>
                </c:pt>
                <c:pt idx="1">
                  <c:v>0.48249999999999998</c:v>
                </c:pt>
                <c:pt idx="2">
                  <c:v>0.3765</c:v>
                </c:pt>
                <c:pt idx="3">
                  <c:v>0.3095</c:v>
                </c:pt>
                <c:pt idx="4">
                  <c:v>0.29799999999999999</c:v>
                </c:pt>
                <c:pt idx="5">
                  <c:v>0.28749999999999998</c:v>
                </c:pt>
                <c:pt idx="6">
                  <c:v>0.28349999999999997</c:v>
                </c:pt>
                <c:pt idx="7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2-E041-8D10-D34788E8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53024"/>
        <c:axId val="997387952"/>
      </c:scatterChart>
      <c:valAx>
        <c:axId val="9932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87952"/>
        <c:crosses val="autoZero"/>
        <c:crossBetween val="midCat"/>
      </c:valAx>
      <c:valAx>
        <c:axId val="9973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146050</xdr:rowOff>
    </xdr:from>
    <xdr:to>
      <xdr:col>7</xdr:col>
      <xdr:colOff>812800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C0A05-D43C-7D45-BEA9-1E4B1EFCA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9</xdr:row>
      <xdr:rowOff>165100</xdr:rowOff>
    </xdr:from>
    <xdr:to>
      <xdr:col>8</xdr:col>
      <xdr:colOff>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C1EC9-0E36-2440-BBA0-97ABCDB8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9C19-7F18-8641-B0D3-21E72DF2C8D7}">
  <dimension ref="A1:I32"/>
  <sheetViews>
    <sheetView workbookViewId="0">
      <selection activeCell="H28" sqref="H28"/>
    </sheetView>
  </sheetViews>
  <sheetFormatPr baseColWidth="10" defaultRowHeight="16" x14ac:dyDescent="0.2"/>
  <cols>
    <col min="1" max="1" width="13.33203125" style="5" customWidth="1"/>
    <col min="2" max="2" width="14.6640625" style="5" customWidth="1"/>
    <col min="3" max="3" width="12.83203125" style="5" customWidth="1"/>
    <col min="4" max="4" width="11.6640625" style="5" customWidth="1"/>
    <col min="5" max="5" width="11.33203125" style="5" customWidth="1"/>
    <col min="6" max="7" width="12.33203125" style="5" customWidth="1"/>
    <col min="8" max="16384" width="10.83203125" style="5"/>
  </cols>
  <sheetData>
    <row r="1" spans="1:9" x14ac:dyDescent="0.2">
      <c r="A1" s="4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9" x14ac:dyDescent="0.2">
      <c r="A2" s="2" t="s">
        <v>0</v>
      </c>
      <c r="B2" s="3">
        <v>0.41499999999999998</v>
      </c>
      <c r="C2" s="3">
        <v>0.13300000000000001</v>
      </c>
      <c r="D2" s="3">
        <v>7.4999999999999997E-2</v>
      </c>
      <c r="E2" s="3">
        <v>0.13700000000000001</v>
      </c>
      <c r="F2" s="3">
        <v>0.26300000000000001</v>
      </c>
      <c r="G2" s="3">
        <v>0.496</v>
      </c>
      <c r="H2" s="3">
        <v>0.29399999999999998</v>
      </c>
      <c r="I2" s="6">
        <v>450</v>
      </c>
    </row>
    <row r="3" spans="1:9" x14ac:dyDescent="0.2">
      <c r="A3" s="2" t="s">
        <v>1</v>
      </c>
      <c r="B3" s="3">
        <v>0.42499999999999999</v>
      </c>
      <c r="C3" s="3">
        <v>0.14399999999999999</v>
      </c>
      <c r="D3" s="3">
        <v>6.9000000000000006E-2</v>
      </c>
      <c r="E3" s="3">
        <v>0.13200000000000001</v>
      </c>
      <c r="F3" s="3">
        <v>0.27200000000000002</v>
      </c>
      <c r="G3" s="3">
        <v>0.50700000000000001</v>
      </c>
      <c r="H3" s="3">
        <v>0.33900000000000002</v>
      </c>
      <c r="I3" s="6">
        <v>450</v>
      </c>
    </row>
    <row r="4" spans="1:9" x14ac:dyDescent="0.2">
      <c r="A4" s="2" t="s">
        <v>2</v>
      </c>
      <c r="B4" s="3">
        <v>1.3120000000000001</v>
      </c>
      <c r="C4" s="3">
        <v>9.4E-2</v>
      </c>
      <c r="D4" s="3">
        <v>7.3999999999999996E-2</v>
      </c>
      <c r="E4" s="3">
        <v>0.13700000000000001</v>
      </c>
      <c r="F4" s="3">
        <v>0.25900000000000001</v>
      </c>
      <c r="G4" s="3">
        <v>0.36799999999999999</v>
      </c>
      <c r="H4" s="3">
        <v>0.46</v>
      </c>
      <c r="I4" s="6">
        <v>450</v>
      </c>
    </row>
    <row r="5" spans="1:9" x14ac:dyDescent="0.2">
      <c r="A5" s="2" t="s">
        <v>3</v>
      </c>
      <c r="B5" s="3">
        <v>1.1319999999999999</v>
      </c>
      <c r="C5" s="3">
        <v>9.4E-2</v>
      </c>
      <c r="D5" s="3">
        <v>7.2999999999999995E-2</v>
      </c>
      <c r="E5" s="3">
        <v>0.153</v>
      </c>
      <c r="F5" s="3">
        <v>0.27800000000000002</v>
      </c>
      <c r="G5" s="3">
        <v>0.40300000000000002</v>
      </c>
      <c r="H5" s="3">
        <v>0.496</v>
      </c>
      <c r="I5" s="6">
        <v>450</v>
      </c>
    </row>
    <row r="6" spans="1:9" x14ac:dyDescent="0.2">
      <c r="A6" s="2" t="s">
        <v>4</v>
      </c>
      <c r="B6" s="3">
        <v>0.502</v>
      </c>
      <c r="C6" s="3">
        <v>6.9000000000000006E-2</v>
      </c>
      <c r="D6" s="3">
        <v>7.5999999999999998E-2</v>
      </c>
      <c r="E6" s="3">
        <v>0.16400000000000001</v>
      </c>
      <c r="F6" s="3">
        <v>0.33200000000000002</v>
      </c>
      <c r="G6" s="3">
        <v>0.56399999999999995</v>
      </c>
      <c r="H6" s="3">
        <v>0.54100000000000004</v>
      </c>
      <c r="I6" s="6">
        <v>450</v>
      </c>
    </row>
    <row r="7" spans="1:9" x14ac:dyDescent="0.2">
      <c r="A7" s="2" t="s">
        <v>5</v>
      </c>
      <c r="B7" s="3">
        <v>0.55500000000000005</v>
      </c>
      <c r="C7" s="3">
        <v>6.9000000000000006E-2</v>
      </c>
      <c r="D7" s="3">
        <v>0.08</v>
      </c>
      <c r="E7" s="3">
        <v>0.14399999999999999</v>
      </c>
      <c r="F7" s="3">
        <v>0.312</v>
      </c>
      <c r="G7" s="3">
        <v>0.58599999999999997</v>
      </c>
      <c r="H7" s="3">
        <v>0.53200000000000003</v>
      </c>
      <c r="I7" s="6">
        <v>450</v>
      </c>
    </row>
    <row r="8" spans="1:9" x14ac:dyDescent="0.2">
      <c r="A8" s="2" t="s">
        <v>6</v>
      </c>
      <c r="B8" s="3">
        <v>0.28499999999999998</v>
      </c>
      <c r="C8" s="3">
        <v>6.3E-2</v>
      </c>
      <c r="D8" s="3">
        <v>7.2999999999999995E-2</v>
      </c>
      <c r="E8" s="3">
        <v>0.14099999999999999</v>
      </c>
      <c r="F8" s="3">
        <v>0.29399999999999998</v>
      </c>
      <c r="G8" s="3">
        <v>0.47899999999999998</v>
      </c>
      <c r="H8" s="3">
        <v>0.44900000000000001</v>
      </c>
      <c r="I8" s="6">
        <v>450</v>
      </c>
    </row>
    <row r="9" spans="1:9" x14ac:dyDescent="0.2">
      <c r="A9" s="2" t="s">
        <v>7</v>
      </c>
      <c r="B9" s="3">
        <v>0.28599999999999998</v>
      </c>
      <c r="C9" s="3">
        <v>0.08</v>
      </c>
      <c r="D9" s="3">
        <v>7.2999999999999995E-2</v>
      </c>
      <c r="E9" s="3">
        <v>0.14099999999999999</v>
      </c>
      <c r="F9" s="3">
        <v>0.245</v>
      </c>
      <c r="G9" s="3">
        <v>0.41499999999999998</v>
      </c>
      <c r="H9" s="3">
        <v>0.42499999999999999</v>
      </c>
      <c r="I9" s="6">
        <v>450</v>
      </c>
    </row>
    <row r="11" spans="1:9" x14ac:dyDescent="0.2">
      <c r="A11" s="8" t="s">
        <v>8</v>
      </c>
      <c r="B11" s="8" t="s">
        <v>14</v>
      </c>
    </row>
    <row r="12" spans="1:9" x14ac:dyDescent="0.2">
      <c r="A12" s="5">
        <v>10</v>
      </c>
      <c r="B12" s="5">
        <f>AVERAGE(B4:B5)</f>
        <v>1.222</v>
      </c>
    </row>
    <row r="13" spans="1:9" x14ac:dyDescent="0.2">
      <c r="A13" s="5">
        <v>4</v>
      </c>
      <c r="B13" s="5">
        <f>AVERAGE(B6:B7)</f>
        <v>0.52849999999999997</v>
      </c>
    </row>
    <row r="14" spans="1:9" x14ac:dyDescent="0.2">
      <c r="A14" s="5">
        <v>1.6</v>
      </c>
      <c r="B14" s="5">
        <f>AVERAGE(B8:B9)</f>
        <v>0.28549999999999998</v>
      </c>
    </row>
    <row r="15" spans="1:9" x14ac:dyDescent="0.2">
      <c r="A15" s="5">
        <v>0.64</v>
      </c>
      <c r="B15" s="5">
        <f>AVERAGE(C2:C3)</f>
        <v>0.13850000000000001</v>
      </c>
    </row>
    <row r="16" spans="1:9" x14ac:dyDescent="0.2">
      <c r="A16" s="5">
        <v>0.25600000000000001</v>
      </c>
      <c r="B16" s="5">
        <f>AVERAGE(C4:C5)</f>
        <v>9.4E-2</v>
      </c>
    </row>
    <row r="17" spans="1:6" x14ac:dyDescent="0.2">
      <c r="A17" s="5">
        <v>0.10199999999999999</v>
      </c>
      <c r="B17" s="5">
        <f>AVERAGE(C6:C7)</f>
        <v>6.9000000000000006E-2</v>
      </c>
    </row>
    <row r="18" spans="1:6" x14ac:dyDescent="0.2">
      <c r="A18" s="5">
        <v>0</v>
      </c>
      <c r="B18" s="5">
        <f>AVERAGE(C8:C9)</f>
        <v>7.1500000000000008E-2</v>
      </c>
    </row>
    <row r="21" spans="1:6" x14ac:dyDescent="0.2">
      <c r="A21" s="8" t="s">
        <v>14</v>
      </c>
      <c r="B21" s="8" t="s">
        <v>9</v>
      </c>
      <c r="C21" s="8" t="s">
        <v>10</v>
      </c>
      <c r="D21" s="8" t="s">
        <v>11</v>
      </c>
      <c r="E21" s="8" t="s">
        <v>12</v>
      </c>
      <c r="F21" s="8" t="s">
        <v>13</v>
      </c>
    </row>
    <row r="22" spans="1:6" x14ac:dyDescent="0.2">
      <c r="A22" s="5" t="s">
        <v>15</v>
      </c>
      <c r="B22" s="9">
        <f>AVERAGE(D2:D3)</f>
        <v>7.2000000000000008E-2</v>
      </c>
      <c r="C22" s="9">
        <f>AVERAGE(E2:E3)</f>
        <v>0.13450000000000001</v>
      </c>
      <c r="D22" s="9">
        <f>AVERAGE(F2:F3)</f>
        <v>0.26750000000000002</v>
      </c>
      <c r="E22" s="9">
        <f>AVERAGE(G2:G3)</f>
        <v>0.50150000000000006</v>
      </c>
      <c r="F22" s="9">
        <f>AVERAGE(H2:H3)</f>
        <v>0.3165</v>
      </c>
    </row>
    <row r="23" spans="1:6" x14ac:dyDescent="0.2">
      <c r="A23" s="5" t="s">
        <v>16</v>
      </c>
      <c r="B23" s="9">
        <f>AVERAGE(D4:D5)</f>
        <v>7.3499999999999996E-2</v>
      </c>
      <c r="C23" s="9">
        <f>AVERAGE(E4:E5)</f>
        <v>0.14500000000000002</v>
      </c>
      <c r="D23" s="9">
        <f>AVERAGE(F4:F5)</f>
        <v>0.26850000000000002</v>
      </c>
      <c r="E23" s="9">
        <f>AVERAGE(G4:G5)</f>
        <v>0.38550000000000001</v>
      </c>
      <c r="F23" s="9">
        <f>AVERAGE(H4:H5)</f>
        <v>0.47799999999999998</v>
      </c>
    </row>
    <row r="24" spans="1:6" x14ac:dyDescent="0.2">
      <c r="A24" s="5" t="s">
        <v>17</v>
      </c>
      <c r="B24" s="9">
        <f>AVERAGE(D6:D7)</f>
        <v>7.8E-2</v>
      </c>
      <c r="C24" s="9">
        <f>AVERAGE(E6:E7)</f>
        <v>0.154</v>
      </c>
      <c r="D24" s="9">
        <f>AVERAGE(F6:F7)</f>
        <v>0.32200000000000001</v>
      </c>
      <c r="E24" s="9">
        <f>AVERAGE(G6:G7)</f>
        <v>0.57499999999999996</v>
      </c>
      <c r="F24" s="9">
        <f>AVERAGE(H6:H7)</f>
        <v>0.53649999999999998</v>
      </c>
    </row>
    <row r="25" spans="1:6" x14ac:dyDescent="0.2">
      <c r="A25" s="5" t="s">
        <v>18</v>
      </c>
      <c r="B25" s="9">
        <f>AVERAGE(D8:D9)</f>
        <v>7.2999999999999995E-2</v>
      </c>
      <c r="C25" s="9">
        <f>AVERAGE(E8:E9)</f>
        <v>0.14099999999999999</v>
      </c>
      <c r="D25" s="9">
        <f>AVERAGE(F8:F9)</f>
        <v>0.26949999999999996</v>
      </c>
      <c r="E25" s="9">
        <f>AVERAGE(G8:G9)</f>
        <v>0.44699999999999995</v>
      </c>
      <c r="F25" s="9">
        <f>AVERAGE(H8:H9)</f>
        <v>0.437</v>
      </c>
    </row>
    <row r="27" spans="1:6" x14ac:dyDescent="0.2">
      <c r="A27" s="8" t="s">
        <v>19</v>
      </c>
      <c r="B27" s="8" t="s">
        <v>9</v>
      </c>
      <c r="C27" s="8" t="s">
        <v>10</v>
      </c>
      <c r="D27" s="8" t="s">
        <v>11</v>
      </c>
      <c r="E27" s="8" t="s">
        <v>12</v>
      </c>
      <c r="F27" s="8" t="s">
        <v>13</v>
      </c>
    </row>
    <row r="28" spans="1:6" x14ac:dyDescent="0.2">
      <c r="A28" s="5" t="s">
        <v>15</v>
      </c>
      <c r="B28" s="9">
        <f>(B22-0.0704)/0.1154</f>
        <v>1.3864818024263467E-2</v>
      </c>
      <c r="C28" s="9">
        <f t="shared" ref="C28:F28" si="0">(C22-0.0704)/0.1154</f>
        <v>0.5554592720970537</v>
      </c>
      <c r="D28" s="9">
        <f t="shared" si="0"/>
        <v>1.7079722703639515</v>
      </c>
      <c r="E28" s="9">
        <f t="shared" si="0"/>
        <v>3.7357019064124786</v>
      </c>
      <c r="F28" s="9">
        <f t="shared" si="0"/>
        <v>2.1325823223570191</v>
      </c>
    </row>
    <row r="29" spans="1:6" x14ac:dyDescent="0.2">
      <c r="A29" s="5" t="s">
        <v>16</v>
      </c>
      <c r="B29" s="9">
        <f t="shared" ref="B29:F31" si="1">(B23-0.0704)/0.1154</f>
        <v>2.6863084922010325E-2</v>
      </c>
      <c r="C29" s="9">
        <f t="shared" si="1"/>
        <v>0.64644714038128259</v>
      </c>
      <c r="D29" s="9">
        <f t="shared" si="1"/>
        <v>1.7166377816291161</v>
      </c>
      <c r="E29" s="9">
        <f t="shared" si="1"/>
        <v>2.7305025996533794</v>
      </c>
      <c r="F29" s="9">
        <f t="shared" si="1"/>
        <v>3.5320623916811087</v>
      </c>
    </row>
    <row r="30" spans="1:6" x14ac:dyDescent="0.2">
      <c r="A30" s="5" t="s">
        <v>17</v>
      </c>
      <c r="B30" s="9">
        <f t="shared" si="1"/>
        <v>6.5857885615251258E-2</v>
      </c>
      <c r="C30" s="9">
        <f t="shared" si="1"/>
        <v>0.72443674176776418</v>
      </c>
      <c r="D30" s="9">
        <f t="shared" si="1"/>
        <v>2.1802426343154244</v>
      </c>
      <c r="E30" s="9">
        <f t="shared" si="1"/>
        <v>4.3726169844020788</v>
      </c>
      <c r="F30" s="9">
        <f t="shared" si="1"/>
        <v>4.0389948006932404</v>
      </c>
    </row>
    <row r="31" spans="1:6" x14ac:dyDescent="0.2">
      <c r="A31" s="5" t="s">
        <v>18</v>
      </c>
      <c r="B31" s="9">
        <f t="shared" si="1"/>
        <v>2.2530329289428001E-2</v>
      </c>
      <c r="C31" s="9">
        <f t="shared" si="1"/>
        <v>0.61178509532062375</v>
      </c>
      <c r="D31" s="9">
        <f t="shared" si="1"/>
        <v>1.7253032928942802</v>
      </c>
      <c r="E31" s="9">
        <f t="shared" si="1"/>
        <v>3.2634315424610048</v>
      </c>
      <c r="F31" s="9">
        <f t="shared" si="1"/>
        <v>3.1767764298093586</v>
      </c>
    </row>
    <row r="32" spans="1:6" x14ac:dyDescent="0.2">
      <c r="A32"/>
      <c r="B32"/>
      <c r="C32"/>
      <c r="D32"/>
      <c r="E32"/>
      <c r="F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22EC-E24F-3041-8CD4-08788F2D3ACF}">
  <dimension ref="A1:N32"/>
  <sheetViews>
    <sheetView topLeftCell="A3" workbookViewId="0">
      <selection activeCell="H28" sqref="H28"/>
    </sheetView>
  </sheetViews>
  <sheetFormatPr baseColWidth="10" defaultRowHeight="16" x14ac:dyDescent="0.2"/>
  <cols>
    <col min="1" max="1" width="15.1640625" customWidth="1"/>
    <col min="2" max="2" width="14" customWidth="1"/>
  </cols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3">
        <v>0.67300000000000004</v>
      </c>
      <c r="C2" s="3">
        <v>0.67900000000000005</v>
      </c>
      <c r="D2" s="3">
        <v>0.38600000000000001</v>
      </c>
      <c r="E2" s="3">
        <v>0.38500000000000001</v>
      </c>
      <c r="F2" s="3">
        <v>0.38400000000000001</v>
      </c>
      <c r="G2" s="3">
        <v>0.39300000000000002</v>
      </c>
      <c r="H2" s="3">
        <v>0.38300000000000001</v>
      </c>
      <c r="I2" s="3">
        <v>0.38200000000000001</v>
      </c>
      <c r="J2" s="3">
        <v>0.42799999999999999</v>
      </c>
      <c r="K2" s="3">
        <v>0.42399999999999999</v>
      </c>
      <c r="L2" s="3">
        <v>0.42499999999999999</v>
      </c>
      <c r="M2" s="3">
        <v>4.5999999999999999E-2</v>
      </c>
      <c r="N2" s="10">
        <v>562</v>
      </c>
    </row>
    <row r="3" spans="1:14" x14ac:dyDescent="0.2">
      <c r="A3" s="2" t="s">
        <v>1</v>
      </c>
      <c r="B3" s="3">
        <v>0.47399999999999998</v>
      </c>
      <c r="C3" s="3">
        <v>0.49099999999999999</v>
      </c>
      <c r="D3" s="3">
        <v>0.373</v>
      </c>
      <c r="E3" s="3">
        <v>0.372</v>
      </c>
      <c r="F3" s="3">
        <v>0.375</v>
      </c>
      <c r="G3" s="3">
        <v>0.38300000000000001</v>
      </c>
      <c r="H3" s="3">
        <v>0.38200000000000001</v>
      </c>
      <c r="I3" s="3">
        <v>0.38200000000000001</v>
      </c>
      <c r="J3" s="3">
        <v>0.441</v>
      </c>
      <c r="K3" s="3">
        <v>0.438</v>
      </c>
      <c r="L3" s="3">
        <v>0.433</v>
      </c>
      <c r="M3" s="3">
        <v>4.7E-2</v>
      </c>
      <c r="N3" s="10">
        <v>562</v>
      </c>
    </row>
    <row r="4" spans="1:14" x14ac:dyDescent="0.2">
      <c r="A4" s="2" t="s">
        <v>2</v>
      </c>
      <c r="B4" s="3">
        <v>0.379</v>
      </c>
      <c r="C4" s="3">
        <v>0.374</v>
      </c>
      <c r="D4" s="3">
        <v>0.376</v>
      </c>
      <c r="E4" s="3">
        <v>0.377</v>
      </c>
      <c r="F4" s="3">
        <v>0.38100000000000001</v>
      </c>
      <c r="G4" s="3">
        <v>0.39</v>
      </c>
      <c r="H4" s="3">
        <v>0.38800000000000001</v>
      </c>
      <c r="I4" s="3">
        <v>0.38900000000000001</v>
      </c>
      <c r="J4" s="3">
        <v>0.44400000000000001</v>
      </c>
      <c r="K4" s="3">
        <v>0.438</v>
      </c>
      <c r="L4" s="3">
        <v>0.434</v>
      </c>
      <c r="M4" s="3">
        <v>4.5999999999999999E-2</v>
      </c>
      <c r="N4" s="10">
        <v>562</v>
      </c>
    </row>
    <row r="5" spans="1:14" x14ac:dyDescent="0.2">
      <c r="A5" s="2" t="s">
        <v>3</v>
      </c>
      <c r="B5" s="3">
        <v>0.32100000000000001</v>
      </c>
      <c r="C5" s="3">
        <v>0.29799999999999999</v>
      </c>
      <c r="D5" s="3">
        <v>0.375</v>
      </c>
      <c r="E5" s="3">
        <v>0.371</v>
      </c>
      <c r="F5" s="3">
        <v>0.374</v>
      </c>
      <c r="G5" s="3">
        <v>0.39100000000000001</v>
      </c>
      <c r="H5" s="3">
        <v>0.38800000000000001</v>
      </c>
      <c r="I5" s="3">
        <v>0.39100000000000001</v>
      </c>
      <c r="J5" s="3">
        <v>0.44900000000000001</v>
      </c>
      <c r="K5" s="3">
        <v>0.44400000000000001</v>
      </c>
      <c r="L5" s="3">
        <v>0.44</v>
      </c>
      <c r="M5" s="3">
        <v>4.5999999999999999E-2</v>
      </c>
      <c r="N5" s="10">
        <v>562</v>
      </c>
    </row>
    <row r="6" spans="1:14" x14ac:dyDescent="0.2">
      <c r="A6" s="2" t="s">
        <v>4</v>
      </c>
      <c r="B6" s="3">
        <v>0.30199999999999999</v>
      </c>
      <c r="C6" s="3">
        <v>0.29399999999999998</v>
      </c>
      <c r="D6" s="3">
        <v>0.38500000000000001</v>
      </c>
      <c r="E6" s="3">
        <v>0.39200000000000002</v>
      </c>
      <c r="F6" s="3">
        <v>0.39200000000000002</v>
      </c>
      <c r="G6" s="3">
        <v>0.443</v>
      </c>
      <c r="H6" s="3">
        <v>0.441</v>
      </c>
      <c r="I6" s="3">
        <v>0.436</v>
      </c>
      <c r="J6" s="3">
        <v>6.0999999999999999E-2</v>
      </c>
      <c r="K6" s="3">
        <v>6.0999999999999999E-2</v>
      </c>
      <c r="L6" s="3">
        <v>6.3E-2</v>
      </c>
      <c r="M6" s="3">
        <v>4.4999999999999998E-2</v>
      </c>
      <c r="N6" s="10">
        <v>562</v>
      </c>
    </row>
    <row r="7" spans="1:14" x14ac:dyDescent="0.2">
      <c r="A7" s="2" t="s">
        <v>5</v>
      </c>
      <c r="B7" s="3">
        <v>0.29099999999999998</v>
      </c>
      <c r="C7" s="3">
        <v>0.28399999999999997</v>
      </c>
      <c r="D7" s="3">
        <v>0.38600000000000001</v>
      </c>
      <c r="E7" s="3">
        <v>0.38300000000000001</v>
      </c>
      <c r="F7" s="3">
        <v>0.38400000000000001</v>
      </c>
      <c r="G7" s="3">
        <v>0.41299999999999998</v>
      </c>
      <c r="H7" s="3">
        <v>0.41699999999999998</v>
      </c>
      <c r="I7" s="3">
        <v>0.41799999999999998</v>
      </c>
      <c r="J7" s="3">
        <v>6.3E-2</v>
      </c>
      <c r="K7" s="3">
        <v>6.0999999999999999E-2</v>
      </c>
      <c r="L7" s="3">
        <v>6.0999999999999999E-2</v>
      </c>
      <c r="M7" s="3">
        <v>4.4999999999999998E-2</v>
      </c>
      <c r="N7" s="10">
        <v>562</v>
      </c>
    </row>
    <row r="8" spans="1:14" x14ac:dyDescent="0.2">
      <c r="A8" s="2" t="s">
        <v>6</v>
      </c>
      <c r="B8" s="3">
        <v>0.28699999999999998</v>
      </c>
      <c r="C8" s="3">
        <v>0.28000000000000003</v>
      </c>
      <c r="D8" s="3">
        <v>0.38700000000000001</v>
      </c>
      <c r="E8" s="3">
        <v>0.38900000000000001</v>
      </c>
      <c r="F8" s="3">
        <v>0.38400000000000001</v>
      </c>
      <c r="G8" s="3">
        <v>0.42099999999999999</v>
      </c>
      <c r="H8" s="3">
        <v>0.41599999999999998</v>
      </c>
      <c r="I8" s="3">
        <v>0.42099999999999999</v>
      </c>
      <c r="J8" s="3">
        <v>6.0999999999999999E-2</v>
      </c>
      <c r="K8" s="3">
        <v>6.0999999999999999E-2</v>
      </c>
      <c r="L8" s="3">
        <v>6.0999999999999999E-2</v>
      </c>
      <c r="M8" s="3">
        <v>4.4999999999999998E-2</v>
      </c>
      <c r="N8" s="10">
        <v>562</v>
      </c>
    </row>
    <row r="9" spans="1:14" x14ac:dyDescent="0.2">
      <c r="A9" s="2" t="s">
        <v>7</v>
      </c>
      <c r="B9" s="3">
        <v>0.28199999999999997</v>
      </c>
      <c r="C9" s="3">
        <v>0.27800000000000002</v>
      </c>
      <c r="D9" s="3">
        <v>0.38</v>
      </c>
      <c r="E9" s="3">
        <v>0.378</v>
      </c>
      <c r="F9" s="3">
        <v>0.377</v>
      </c>
      <c r="G9" s="3">
        <v>0.40799999999999997</v>
      </c>
      <c r="H9" s="3">
        <v>0.41</v>
      </c>
      <c r="I9" s="3">
        <v>0.40500000000000003</v>
      </c>
      <c r="J9" s="3">
        <v>6.0999999999999999E-2</v>
      </c>
      <c r="K9" s="3">
        <v>7.1999999999999995E-2</v>
      </c>
      <c r="L9" s="3">
        <v>6.2E-2</v>
      </c>
      <c r="M9" s="3">
        <v>4.5999999999999999E-2</v>
      </c>
      <c r="N9" s="10">
        <v>562</v>
      </c>
    </row>
    <row r="11" spans="1:14" x14ac:dyDescent="0.2">
      <c r="A11" s="8" t="s">
        <v>25</v>
      </c>
      <c r="B11" s="8" t="s">
        <v>14</v>
      </c>
    </row>
    <row r="12" spans="1:14" x14ac:dyDescent="0.2">
      <c r="A12">
        <v>2</v>
      </c>
      <c r="B12">
        <f t="shared" ref="B12:B19" si="0">AVERAGE(B2:C2)</f>
        <v>0.67600000000000005</v>
      </c>
    </row>
    <row r="13" spans="1:14" x14ac:dyDescent="0.2">
      <c r="A13">
        <f>A12/2</f>
        <v>1</v>
      </c>
      <c r="B13">
        <f t="shared" si="0"/>
        <v>0.48249999999999998</v>
      </c>
    </row>
    <row r="14" spans="1:14" x14ac:dyDescent="0.2">
      <c r="A14">
        <f t="shared" ref="A14:A18" si="1">A13/2</f>
        <v>0.5</v>
      </c>
      <c r="B14">
        <f t="shared" si="0"/>
        <v>0.3765</v>
      </c>
    </row>
    <row r="15" spans="1:14" x14ac:dyDescent="0.2">
      <c r="A15">
        <f t="shared" si="1"/>
        <v>0.25</v>
      </c>
      <c r="B15">
        <f t="shared" si="0"/>
        <v>0.3095</v>
      </c>
    </row>
    <row r="16" spans="1:14" x14ac:dyDescent="0.2">
      <c r="A16">
        <f t="shared" si="1"/>
        <v>0.125</v>
      </c>
      <c r="B16">
        <f t="shared" si="0"/>
        <v>0.29799999999999999</v>
      </c>
    </row>
    <row r="17" spans="1:6" x14ac:dyDescent="0.2">
      <c r="A17">
        <f t="shared" si="1"/>
        <v>6.25E-2</v>
      </c>
      <c r="B17">
        <f t="shared" si="0"/>
        <v>0.28749999999999998</v>
      </c>
    </row>
    <row r="18" spans="1:6" x14ac:dyDescent="0.2">
      <c r="A18">
        <f t="shared" si="1"/>
        <v>3.125E-2</v>
      </c>
      <c r="B18">
        <f t="shared" si="0"/>
        <v>0.28349999999999997</v>
      </c>
    </row>
    <row r="19" spans="1:6" x14ac:dyDescent="0.2">
      <c r="A19">
        <v>0</v>
      </c>
      <c r="B19">
        <f t="shared" si="0"/>
        <v>0.28000000000000003</v>
      </c>
    </row>
    <row r="22" spans="1:6" x14ac:dyDescent="0.2">
      <c r="A22" s="8" t="s">
        <v>14</v>
      </c>
      <c r="B22" s="7" t="s">
        <v>20</v>
      </c>
      <c r="C22" s="7" t="s">
        <v>21</v>
      </c>
      <c r="D22" s="7" t="s">
        <v>22</v>
      </c>
      <c r="E22" s="7" t="s">
        <v>23</v>
      </c>
      <c r="F22" s="7" t="s">
        <v>24</v>
      </c>
    </row>
    <row r="23" spans="1:6" x14ac:dyDescent="0.2">
      <c r="A23" s="5" t="s">
        <v>15</v>
      </c>
      <c r="B23" s="9">
        <f>AVERAGE(D2:F2)</f>
        <v>0.38500000000000001</v>
      </c>
      <c r="C23" s="9">
        <f>AVERAGE(G2:I2)</f>
        <v>0.38599999999999995</v>
      </c>
      <c r="D23" s="9">
        <f>AVERAGE(D6:F6)</f>
        <v>0.38966666666666666</v>
      </c>
      <c r="E23" s="9">
        <f>AVERAGE(G6:I6)</f>
        <v>0.44</v>
      </c>
      <c r="F23" s="9">
        <f>AVERAGE(J2:L2)</f>
        <v>0.42566666666666664</v>
      </c>
    </row>
    <row r="24" spans="1:6" x14ac:dyDescent="0.2">
      <c r="A24" s="5" t="s">
        <v>16</v>
      </c>
      <c r="B24" s="9">
        <f>AVERAGE(D3:F3)</f>
        <v>0.37333333333333335</v>
      </c>
      <c r="C24" s="9">
        <f>AVERAGE(G3:I3)</f>
        <v>0.38233333333333336</v>
      </c>
      <c r="D24" s="9">
        <f>AVERAGE(D7:F7)</f>
        <v>0.38433333333333336</v>
      </c>
      <c r="E24" s="9">
        <f>AVERAGE(G7:I7)</f>
        <v>0.41599999999999998</v>
      </c>
      <c r="F24" s="9">
        <f>AVERAGE(J3:L3)</f>
        <v>0.43733333333333335</v>
      </c>
    </row>
    <row r="25" spans="1:6" x14ac:dyDescent="0.2">
      <c r="A25" s="5" t="s">
        <v>17</v>
      </c>
      <c r="B25" s="9">
        <f>AVERAGE(D4:F4)</f>
        <v>0.37799999999999995</v>
      </c>
      <c r="C25" s="9">
        <f>AVERAGE(G4:I4)</f>
        <v>0.38900000000000001</v>
      </c>
      <c r="D25" s="9">
        <f>AVERAGE(D8:F8)</f>
        <v>0.38666666666666671</v>
      </c>
      <c r="E25" s="9">
        <f>AVERAGE(G8:I8)</f>
        <v>0.41933333333333334</v>
      </c>
      <c r="F25" s="9">
        <f>AVERAGE(J4:L4)</f>
        <v>0.4386666666666667</v>
      </c>
    </row>
    <row r="26" spans="1:6" x14ac:dyDescent="0.2">
      <c r="A26" s="5" t="s">
        <v>18</v>
      </c>
      <c r="B26" s="9">
        <f>AVERAGE(D5:F5)</f>
        <v>0.37333333333333335</v>
      </c>
      <c r="C26" s="9">
        <f>AVERAGE(G5:I5)</f>
        <v>0.38999999999999996</v>
      </c>
      <c r="D26" s="9">
        <f>AVERAGE(D9:F9)</f>
        <v>0.37833333333333335</v>
      </c>
      <c r="E26" s="9">
        <f>AVERAGE(G9:I9)</f>
        <v>0.40766666666666662</v>
      </c>
      <c r="F26" s="9">
        <f>AVERAGE(J5:L5)</f>
        <v>0.4443333333333333</v>
      </c>
    </row>
    <row r="27" spans="1:6" x14ac:dyDescent="0.2">
      <c r="A27" s="5"/>
    </row>
    <row r="28" spans="1:6" x14ac:dyDescent="0.2">
      <c r="A28" s="8" t="s">
        <v>26</v>
      </c>
      <c r="B28" s="7" t="s">
        <v>20</v>
      </c>
      <c r="C28" s="7" t="s">
        <v>21</v>
      </c>
      <c r="D28" s="7" t="s">
        <v>22</v>
      </c>
      <c r="E28" s="7" t="s">
        <v>23</v>
      </c>
      <c r="F28" s="7" t="s">
        <v>24</v>
      </c>
    </row>
    <row r="29" spans="1:6" x14ac:dyDescent="0.2">
      <c r="A29" s="5" t="s">
        <v>15</v>
      </c>
      <c r="B29" s="9">
        <f>(B23-0.274)/0.2019*10</f>
        <v>5.4977711738484389</v>
      </c>
      <c r="C29" s="9">
        <f t="shared" ref="C29:F29" si="2">(C23-0.274)/0.2019*10</f>
        <v>5.5473006438831076</v>
      </c>
      <c r="D29" s="9">
        <f t="shared" si="2"/>
        <v>5.7289087006769011</v>
      </c>
      <c r="E29" s="9">
        <f t="shared" si="2"/>
        <v>8.2218920257553236</v>
      </c>
      <c r="F29" s="9">
        <f t="shared" si="2"/>
        <v>7.5119696219250436</v>
      </c>
    </row>
    <row r="30" spans="1:6" x14ac:dyDescent="0.2">
      <c r="A30" s="5" t="s">
        <v>16</v>
      </c>
      <c r="B30" s="9">
        <f t="shared" ref="B30:F32" si="3">(B24-0.274)/0.2019*10</f>
        <v>4.9199273567772819</v>
      </c>
      <c r="C30" s="9">
        <f t="shared" si="3"/>
        <v>5.3656925870893177</v>
      </c>
      <c r="D30" s="9">
        <f t="shared" si="3"/>
        <v>5.4647515271586595</v>
      </c>
      <c r="E30" s="9">
        <f t="shared" si="3"/>
        <v>7.0331847449232274</v>
      </c>
      <c r="F30" s="9">
        <f t="shared" si="3"/>
        <v>8.0898134389962024</v>
      </c>
    </row>
    <row r="31" spans="1:6" x14ac:dyDescent="0.2">
      <c r="A31" s="5" t="s">
        <v>17</v>
      </c>
      <c r="B31" s="9">
        <f t="shared" si="3"/>
        <v>5.1510648836057413</v>
      </c>
      <c r="C31" s="9">
        <f t="shared" si="3"/>
        <v>5.6958890539871216</v>
      </c>
      <c r="D31" s="9">
        <f t="shared" si="3"/>
        <v>5.5803202905728924</v>
      </c>
      <c r="E31" s="9">
        <f t="shared" si="3"/>
        <v>7.1982829783721307</v>
      </c>
      <c r="F31" s="9">
        <f t="shared" si="3"/>
        <v>8.1558527323757648</v>
      </c>
    </row>
    <row r="32" spans="1:6" x14ac:dyDescent="0.2">
      <c r="A32" s="5" t="s">
        <v>18</v>
      </c>
      <c r="B32" s="9">
        <f t="shared" si="3"/>
        <v>4.9199273567772819</v>
      </c>
      <c r="C32" s="9">
        <f t="shared" si="3"/>
        <v>5.7454185240217903</v>
      </c>
      <c r="D32" s="9">
        <f t="shared" si="3"/>
        <v>5.1675747069506359</v>
      </c>
      <c r="E32" s="9">
        <f t="shared" si="3"/>
        <v>6.6204391613009701</v>
      </c>
      <c r="F32" s="9">
        <f t="shared" si="3"/>
        <v>8.4365197292388956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54AE-9413-1B43-9BB8-F7380CBE8034}">
  <dimension ref="A1:F6"/>
  <sheetViews>
    <sheetView workbookViewId="0">
      <selection activeCell="A2" sqref="A2:F6"/>
    </sheetView>
  </sheetViews>
  <sheetFormatPr baseColWidth="10" defaultRowHeight="16" x14ac:dyDescent="0.2"/>
  <sheetData>
    <row r="1" spans="1:6" x14ac:dyDescent="0.2">
      <c r="B1" s="18"/>
      <c r="C1" s="18"/>
      <c r="D1" s="18"/>
      <c r="E1" s="18"/>
    </row>
    <row r="2" spans="1:6" x14ac:dyDescent="0.2">
      <c r="A2" s="17" t="s">
        <v>28</v>
      </c>
      <c r="B2" s="18" t="s">
        <v>20</v>
      </c>
      <c r="C2" s="18" t="s">
        <v>21</v>
      </c>
      <c r="D2" s="18" t="s">
        <v>22</v>
      </c>
      <c r="E2" s="18" t="s">
        <v>23</v>
      </c>
      <c r="F2" s="18" t="s">
        <v>24</v>
      </c>
    </row>
    <row r="3" spans="1:6" x14ac:dyDescent="0.2">
      <c r="A3" s="18" t="s">
        <v>15</v>
      </c>
      <c r="B3" s="16">
        <v>120000</v>
      </c>
      <c r="C3" s="16">
        <v>158508.9141004862</v>
      </c>
      <c r="D3" s="16">
        <v>248557.53646677471</v>
      </c>
      <c r="E3" s="16">
        <v>201102.10696920584</v>
      </c>
      <c r="F3" s="16">
        <v>166677.47163695298</v>
      </c>
    </row>
    <row r="4" spans="1:6" x14ac:dyDescent="0.2">
      <c r="A4" s="18" t="s">
        <v>16</v>
      </c>
      <c r="B4" s="16">
        <v>120000</v>
      </c>
      <c r="C4" s="16">
        <v>152000</v>
      </c>
      <c r="D4" s="16">
        <v>209333.33333333334</v>
      </c>
      <c r="E4" s="16">
        <v>230333.33333333331</v>
      </c>
      <c r="F4" s="16">
        <v>206333.33333333334</v>
      </c>
    </row>
    <row r="5" spans="1:6" x14ac:dyDescent="0.2">
      <c r="A5" s="18" t="s">
        <v>17</v>
      </c>
      <c r="B5" s="16">
        <v>120000</v>
      </c>
      <c r="C5" s="16">
        <v>148699.08015768728</v>
      </c>
      <c r="D5" s="16">
        <v>150591.32720105126</v>
      </c>
      <c r="E5" s="16">
        <v>181971.09067017084</v>
      </c>
      <c r="F5" s="16">
        <v>187332.45729303549</v>
      </c>
    </row>
    <row r="6" spans="1:6" x14ac:dyDescent="0.2">
      <c r="A6" s="18" t="s">
        <v>18</v>
      </c>
      <c r="B6" s="16">
        <v>120000</v>
      </c>
      <c r="C6" s="16">
        <v>176069.86899563318</v>
      </c>
      <c r="D6" s="16">
        <v>208558.9519650655</v>
      </c>
      <c r="E6" s="16">
        <v>234061.13537117903</v>
      </c>
      <c r="F6" s="16">
        <v>213100.43668122269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395A-C065-A947-B6E9-12AD6D5C1B89}">
  <dimension ref="A1:F30"/>
  <sheetViews>
    <sheetView tabSelected="1" workbookViewId="0">
      <selection activeCell="J6" sqref="J6"/>
    </sheetView>
  </sheetViews>
  <sheetFormatPr baseColWidth="10" defaultRowHeight="16" x14ac:dyDescent="0.2"/>
  <cols>
    <col min="1" max="1" width="18.1640625" customWidth="1"/>
  </cols>
  <sheetData>
    <row r="1" spans="1:6" x14ac:dyDescent="0.2">
      <c r="A1" s="8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">
      <c r="A2" s="5" t="s">
        <v>15</v>
      </c>
      <c r="B2" s="9">
        <v>1.3864818024263467E-2</v>
      </c>
      <c r="C2" s="9">
        <v>0.5554592720970537</v>
      </c>
      <c r="D2" s="9">
        <v>1.7079722703639515</v>
      </c>
      <c r="E2" s="9">
        <v>3.7357019064124786</v>
      </c>
      <c r="F2" s="9">
        <v>2.1325823223570191</v>
      </c>
    </row>
    <row r="3" spans="1:6" x14ac:dyDescent="0.2">
      <c r="A3" s="5" t="s">
        <v>16</v>
      </c>
      <c r="B3" s="9">
        <v>2.6863084922010325E-2</v>
      </c>
      <c r="C3" s="9">
        <v>0.64644714038128259</v>
      </c>
      <c r="D3" s="9">
        <v>1.7166377816291161</v>
      </c>
      <c r="E3" s="9">
        <v>2.7305025996533794</v>
      </c>
      <c r="F3" s="9">
        <v>3.5320623916811087</v>
      </c>
    </row>
    <row r="4" spans="1:6" x14ac:dyDescent="0.2">
      <c r="A4" s="5" t="s">
        <v>17</v>
      </c>
      <c r="B4" s="9">
        <v>6.5857885615251258E-2</v>
      </c>
      <c r="C4" s="9">
        <v>0.72443674176776418</v>
      </c>
      <c r="D4" s="9">
        <v>2.1802426343154244</v>
      </c>
      <c r="E4" s="9">
        <v>4.3726169844020788</v>
      </c>
      <c r="F4" s="9">
        <v>4.0389948006932404</v>
      </c>
    </row>
    <row r="5" spans="1:6" x14ac:dyDescent="0.2">
      <c r="A5" s="5" t="s">
        <v>18</v>
      </c>
      <c r="B5" s="9">
        <v>2.2530329289428001E-2</v>
      </c>
      <c r="C5" s="9">
        <v>0.61178509532062375</v>
      </c>
      <c r="D5" s="9">
        <v>1.7253032928942802</v>
      </c>
      <c r="E5" s="9">
        <v>3.2634315424610048</v>
      </c>
      <c r="F5" s="9">
        <v>3.1767764298093586</v>
      </c>
    </row>
    <row r="7" spans="1:6" x14ac:dyDescent="0.2">
      <c r="A7" s="8" t="s">
        <v>26</v>
      </c>
      <c r="B7" s="7" t="s">
        <v>20</v>
      </c>
      <c r="C7" s="7" t="s">
        <v>21</v>
      </c>
      <c r="D7" s="7" t="s">
        <v>22</v>
      </c>
      <c r="E7" s="7" t="s">
        <v>23</v>
      </c>
      <c r="F7" s="7" t="s">
        <v>24</v>
      </c>
    </row>
    <row r="8" spans="1:6" x14ac:dyDescent="0.2">
      <c r="A8" s="5" t="s">
        <v>15</v>
      </c>
      <c r="B8" s="9">
        <v>5.4977711738484389</v>
      </c>
      <c r="C8" s="9">
        <v>5.5473006438831076</v>
      </c>
      <c r="D8" s="9">
        <v>5.7289087006769011</v>
      </c>
      <c r="E8" s="9">
        <v>8.2218920257553236</v>
      </c>
      <c r="F8" s="9">
        <v>7.5119696219250436</v>
      </c>
    </row>
    <row r="9" spans="1:6" x14ac:dyDescent="0.2">
      <c r="A9" s="5" t="s">
        <v>16</v>
      </c>
      <c r="B9" s="9">
        <v>4.9199273567772819</v>
      </c>
      <c r="C9" s="9">
        <v>5.3656925870893177</v>
      </c>
      <c r="D9" s="9">
        <v>5.4647515271586595</v>
      </c>
      <c r="E9" s="9">
        <v>7.0331847449232274</v>
      </c>
      <c r="F9" s="9">
        <v>8.0898134389962024</v>
      </c>
    </row>
    <row r="10" spans="1:6" x14ac:dyDescent="0.2">
      <c r="A10" s="5" t="s">
        <v>17</v>
      </c>
      <c r="B10" s="9">
        <v>5.1510648836057413</v>
      </c>
      <c r="C10" s="9">
        <v>5.6958890539871216</v>
      </c>
      <c r="D10" s="9">
        <v>5.5803202905728924</v>
      </c>
      <c r="E10" s="9">
        <v>7.1982829783721307</v>
      </c>
      <c r="F10" s="9">
        <v>8.1558527323757648</v>
      </c>
    </row>
    <row r="11" spans="1:6" x14ac:dyDescent="0.2">
      <c r="A11" s="5" t="s">
        <v>18</v>
      </c>
      <c r="B11" s="9">
        <v>4.9199273567772819</v>
      </c>
      <c r="C11" s="9">
        <v>5.7454185240217903</v>
      </c>
      <c r="D11" s="9">
        <v>5.1675747069506359</v>
      </c>
      <c r="E11" s="9">
        <v>6.6204391613009701</v>
      </c>
      <c r="F11" s="9">
        <v>8.4365197292388956</v>
      </c>
    </row>
    <row r="13" spans="1:6" s="14" customFormat="1" ht="32" x14ac:dyDescent="0.2">
      <c r="A13" s="12" t="s">
        <v>27</v>
      </c>
      <c r="B13" s="13" t="s">
        <v>20</v>
      </c>
      <c r="C13" s="13" t="s">
        <v>21</v>
      </c>
      <c r="D13" s="13" t="s">
        <v>22</v>
      </c>
      <c r="E13" s="13" t="s">
        <v>23</v>
      </c>
      <c r="F13" s="13" t="s">
        <v>24</v>
      </c>
    </row>
    <row r="14" spans="1:6" x14ac:dyDescent="0.2">
      <c r="A14" s="5" t="s">
        <v>15</v>
      </c>
      <c r="B14" s="11">
        <f>B2/B8</f>
        <v>2.5218979811700852E-3</v>
      </c>
      <c r="C14" s="11">
        <f>C2/C8</f>
        <v>0.10013145271106715</v>
      </c>
      <c r="D14" s="11">
        <f>D2/D8</f>
        <v>0.29813222021886043</v>
      </c>
      <c r="E14" s="11">
        <f>E2/E8</f>
        <v>0.45436037042450572</v>
      </c>
      <c r="F14" s="11">
        <f>F2/F8</f>
        <v>0.28389123354981249</v>
      </c>
    </row>
    <row r="15" spans="1:6" x14ac:dyDescent="0.2">
      <c r="A15" s="5" t="s">
        <v>16</v>
      </c>
      <c r="B15" s="11">
        <f>B3/B9</f>
        <v>5.4600572272690117E-3</v>
      </c>
      <c r="C15" s="11">
        <f>C3/C9</f>
        <v>0.12047785628582858</v>
      </c>
      <c r="D15" s="11">
        <f>D3/D9</f>
        <v>0.31412915538753944</v>
      </c>
      <c r="E15" s="11">
        <f>E3/E9</f>
        <v>0.38823132033099822</v>
      </c>
      <c r="F15" s="11">
        <f>F3/F9</f>
        <v>0.43660616135535668</v>
      </c>
    </row>
    <row r="16" spans="1:6" x14ac:dyDescent="0.2">
      <c r="A16" s="5" t="s">
        <v>17</v>
      </c>
      <c r="B16" s="11">
        <f>B4/B10</f>
        <v>1.2785295293960807E-2</v>
      </c>
      <c r="C16" s="11">
        <f>C4/C10</f>
        <v>0.12718589405470573</v>
      </c>
      <c r="D16" s="11">
        <f>D4/D10</f>
        <v>0.39070206023812198</v>
      </c>
      <c r="E16" s="11">
        <f>E4/E10</f>
        <v>0.60745277693861</v>
      </c>
      <c r="F16" s="11">
        <f>F4/F10</f>
        <v>0.49522654874086952</v>
      </c>
    </row>
    <row r="17" spans="1:6" x14ac:dyDescent="0.2">
      <c r="A17" s="5" t="s">
        <v>18</v>
      </c>
      <c r="B17" s="11">
        <f>B5/B11</f>
        <v>4.5794028357740071E-3</v>
      </c>
      <c r="C17" s="11">
        <f>C5/C11</f>
        <v>0.1064822506424431</v>
      </c>
      <c r="D17" s="11">
        <f>D5/D11</f>
        <v>0.33387099185497299</v>
      </c>
      <c r="E17" s="11">
        <f>E5/E11</f>
        <v>0.49293278934379847</v>
      </c>
      <c r="F17" s="11">
        <f>F5/F11</f>
        <v>0.37655058386213874</v>
      </c>
    </row>
    <row r="19" spans="1:6" ht="31" customHeight="1" x14ac:dyDescent="0.2">
      <c r="A19" s="7" t="s">
        <v>28</v>
      </c>
      <c r="B19" s="7" t="s">
        <v>20</v>
      </c>
      <c r="C19" s="7" t="s">
        <v>21</v>
      </c>
      <c r="D19" s="7" t="s">
        <v>22</v>
      </c>
      <c r="E19" s="7" t="s">
        <v>23</v>
      </c>
      <c r="F19" s="7" t="s">
        <v>24</v>
      </c>
    </row>
    <row r="20" spans="1:6" x14ac:dyDescent="0.2">
      <c r="A20" s="19" t="s">
        <v>15</v>
      </c>
      <c r="B20" s="16">
        <v>120000</v>
      </c>
      <c r="C20" s="16">
        <v>158508.9141004862</v>
      </c>
      <c r="D20" s="16">
        <v>248557.53646677471</v>
      </c>
      <c r="E20" s="16">
        <v>201102.10696920584</v>
      </c>
      <c r="F20" s="16">
        <v>166677.47163695298</v>
      </c>
    </row>
    <row r="21" spans="1:6" x14ac:dyDescent="0.2">
      <c r="A21" s="19" t="s">
        <v>16</v>
      </c>
      <c r="B21" s="16">
        <v>120000</v>
      </c>
      <c r="C21" s="16">
        <v>152000</v>
      </c>
      <c r="D21" s="16">
        <v>209333.33333333334</v>
      </c>
      <c r="E21" s="16">
        <v>230333.33333333331</v>
      </c>
      <c r="F21" s="16">
        <v>206333.33333333334</v>
      </c>
    </row>
    <row r="22" spans="1:6" x14ac:dyDescent="0.2">
      <c r="A22" s="19" t="s">
        <v>17</v>
      </c>
      <c r="B22" s="16">
        <v>120000</v>
      </c>
      <c r="C22" s="16">
        <v>148699.08015768728</v>
      </c>
      <c r="D22" s="16">
        <v>150591.32720105126</v>
      </c>
      <c r="E22" s="16">
        <v>181971.09067017084</v>
      </c>
      <c r="F22" s="16">
        <v>187332.45729303549</v>
      </c>
    </row>
    <row r="23" spans="1:6" x14ac:dyDescent="0.2">
      <c r="A23" s="19" t="s">
        <v>18</v>
      </c>
      <c r="B23" s="16">
        <v>120000</v>
      </c>
      <c r="C23" s="16">
        <v>176069.86899563318</v>
      </c>
      <c r="D23" s="16">
        <v>208558.9519650655</v>
      </c>
      <c r="E23" s="16">
        <v>234061.13537117903</v>
      </c>
      <c r="F23" s="16">
        <v>213100.43668122269</v>
      </c>
    </row>
    <row r="26" spans="1:6" ht="32" x14ac:dyDescent="0.2">
      <c r="A26" s="12" t="s">
        <v>29</v>
      </c>
      <c r="B26" s="7" t="s">
        <v>20</v>
      </c>
      <c r="C26" s="7" t="s">
        <v>21</v>
      </c>
      <c r="D26" s="7" t="s">
        <v>22</v>
      </c>
      <c r="E26" s="7" t="s">
        <v>23</v>
      </c>
      <c r="F26" s="7" t="s">
        <v>24</v>
      </c>
    </row>
    <row r="27" spans="1:6" x14ac:dyDescent="0.2">
      <c r="A27" s="19" t="s">
        <v>15</v>
      </c>
      <c r="B27" s="15">
        <f>B2/B20</f>
        <v>1.1554015020219555E-7</v>
      </c>
      <c r="C27" s="15">
        <f t="shared" ref="C27:F27" si="0">C2/C20</f>
        <v>3.5042778208985906E-6</v>
      </c>
      <c r="D27" s="15">
        <f t="shared" si="0"/>
        <v>6.8715368467302951E-6</v>
      </c>
      <c r="E27" s="15">
        <f t="shared" si="0"/>
        <v>1.8576145037528201E-5</v>
      </c>
      <c r="F27" s="15">
        <f>F2/F20</f>
        <v>1.2794664458326341E-5</v>
      </c>
    </row>
    <row r="28" spans="1:6" x14ac:dyDescent="0.2">
      <c r="A28" s="19" t="s">
        <v>16</v>
      </c>
      <c r="B28" s="15">
        <f t="shared" ref="B28:F30" si="1">B3/B21</f>
        <v>2.2385904101675271E-7</v>
      </c>
      <c r="C28" s="15">
        <f t="shared" si="1"/>
        <v>4.2529417130347542E-6</v>
      </c>
      <c r="D28" s="15">
        <f t="shared" si="1"/>
        <v>8.2004989568269876E-6</v>
      </c>
      <c r="E28" s="15">
        <f t="shared" si="1"/>
        <v>1.1854569897192675E-5</v>
      </c>
      <c r="F28" s="15">
        <f t="shared" si="1"/>
        <v>1.7118234531572417E-5</v>
      </c>
    </row>
    <row r="29" spans="1:6" x14ac:dyDescent="0.2">
      <c r="A29" s="19" t="s">
        <v>17</v>
      </c>
      <c r="B29" s="15">
        <f t="shared" si="1"/>
        <v>5.4881571346042718E-7</v>
      </c>
      <c r="C29" s="15">
        <f t="shared" si="1"/>
        <v>4.8718306865082048E-6</v>
      </c>
      <c r="D29" s="15">
        <f t="shared" si="1"/>
        <v>1.4477876480925287E-5</v>
      </c>
      <c r="E29" s="15">
        <f t="shared" si="1"/>
        <v>2.4029184901285251E-5</v>
      </c>
      <c r="F29" s="15">
        <f t="shared" si="1"/>
        <v>2.1560571291579375E-5</v>
      </c>
    </row>
    <row r="30" spans="1:6" x14ac:dyDescent="0.2">
      <c r="A30" s="19" t="s">
        <v>18</v>
      </c>
      <c r="B30" s="15">
        <f t="shared" si="1"/>
        <v>1.8775274407856667E-7</v>
      </c>
      <c r="C30" s="15">
        <f t="shared" si="1"/>
        <v>3.4746722923715983E-6</v>
      </c>
      <c r="D30" s="15">
        <f t="shared" si="1"/>
        <v>8.2724969445726586E-6</v>
      </c>
      <c r="E30" s="15">
        <f t="shared" si="1"/>
        <v>1.3942645955663622E-5</v>
      </c>
      <c r="F30" s="15">
        <f t="shared" si="1"/>
        <v>1.4907413984146376E-5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ELISA</vt:lpstr>
      <vt:lpstr>BCA</vt:lpstr>
      <vt:lpstr>Cell#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2022-11-28T22:32:20Z</dcterms:created>
  <dcterms:modified xsi:type="dcterms:W3CDTF">2022-12-05T20:38:40Z</dcterms:modified>
</cp:coreProperties>
</file>