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guerra/Library/Mobile Documents/com~apple~CloudDocs/Capstone Seccionn 7/Fase 3/Grupo 6/"/>
    </mc:Choice>
  </mc:AlternateContent>
  <xr:revisionPtr revIDLastSave="0" documentId="13_ncr:1_{E354A6CC-35AE-8047-BE06-8A4CE37E28BB}" xr6:coauthVersionLast="47" xr6:coauthVersionMax="47" xr10:uidLastSave="{00000000-0000-0000-0000-000000000000}"/>
  <bookViews>
    <workbookView xWindow="0" yWindow="760" windowWidth="31820" windowHeight="176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<sst xmlns="http://schemas.openxmlformats.org/spreadsheetml/2006/main" count="166" uniqueCount="68">
  <si>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</si>
  <si>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</si>
  <si>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</si>
  <si>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</si>
  <si>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</si>
  <si>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</si>
  <si>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</si>
  <si>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</si>
  <si>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</si>
  <si>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</si>
  <si>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</si>
  <si>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</si>
  <si>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</si>
  <si>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</si>
  <si>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</si>
  <si>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</si>
  <si>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</si>
  <si>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</si>
  <si>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</si>
  <si>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</si>
  <si>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</si>
  <si>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</si>
  <si>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</si>
  <si>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</si>
  <si>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</si>
  <si>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</si>
  <si>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</si>
  <si>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</si>
  <si>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</si>
  <si>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</si>
  <si>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</si>
  <si>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</si>
  <si>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</si>
  <si>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</si>
  <si>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</si>
  <si>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</si>
  <si>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</si>
  <si>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</si>
  <si>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</si>
  <si>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</si>
  <si>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</si>
  <si>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</si>
  <si>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</si>
  <si>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</si>
  <si>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</si>
  <si>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</si>
  <si>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</si>
  <si>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</si>
  <si>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</si>
  <si>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</si>
  <si>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</si>
  <si>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</si>
  <si>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</si>
  <si>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</si>
  <si>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</si>
  <si>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</si>
  <si>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</si>
  <si>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</si>
  <si>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</si>
  <si>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</si>
  <si>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</si>
  <si>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</si>
  <si>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</si>
  <si>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Nicolas Davila</t>
  </si>
  <si>
    <t>Cristian Contreras</t>
  </si>
  <si>
    <t>Alejandro Ferrera</t>
  </si>
  <si>
    <t>Comentarios</t>
  </si>
  <si>
    <t>Algunas respuestas no fueron precisas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</si>
</sst>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7" fillId="0" borderId="0" xfId="0" applyFont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C41" sqref="C41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8">
        <v>0.7</v>
      </c>
      <c r="D2" s="31">
        <v>0.3</v>
      </c>
      <c r="E2" s="32">
        <v>1</v>
      </c>
    </row>
    <row r="3" spans="1:11" ht="16" x14ac:dyDescent="0.2">
      <c r="B3" s="2" t="s">
        <v>0</v>
      </c>
      <c r="C3" s="29" t="s">
        <v>1</v>
      </c>
      <c r="D3" s="33" t="s">
        <v>2</v>
      </c>
      <c r="E3" s="34" t="s">
        <v>3</v>
      </c>
    </row>
    <row r="4" spans="1:11" ht="16" x14ac:dyDescent="0.2">
      <c r="A4" s="3">
        <v>1</v>
      </c>
      <c r="B4" s="38" t="s">
        <v>63</v>
      </c>
      <c r="C4" s="30">
        <f>C21</f>
        <v>6.4</v>
      </c>
      <c r="D4" s="36">
        <f>C60</f>
        <v>7</v>
      </c>
      <c r="E4" s="35">
        <f>C4*C$2+D4*D$2</f>
        <v>6.58</v>
      </c>
    </row>
    <row r="5" spans="1:11" ht="16" x14ac:dyDescent="0.2">
      <c r="A5" s="3">
        <v>2</v>
      </c>
      <c r="B5" s="38" t="s">
        <v>64</v>
      </c>
      <c r="C5" s="30">
        <f>C34</f>
        <v>6.4</v>
      </c>
      <c r="D5" s="36">
        <f>C73</f>
        <v>7</v>
      </c>
      <c r="E5" s="35">
        <f t="shared" ref="E5:E6" si="0">C5*C$2+D5*D$2</f>
        <v>6.58</v>
      </c>
    </row>
    <row r="6" spans="1:11" ht="16" x14ac:dyDescent="0.2">
      <c r="A6" s="3">
        <v>3</v>
      </c>
      <c r="B6" s="38" t="s">
        <v>65</v>
      </c>
      <c r="C6" s="30">
        <f>C47</f>
        <v>6.4</v>
      </c>
      <c r="D6" s="36">
        <f>C86</f>
        <v>7</v>
      </c>
      <c r="E6" s="35">
        <f t="shared" si="0"/>
        <v>6.58</v>
      </c>
    </row>
    <row r="11" spans="1:11" ht="19" outlineLevel="1" x14ac:dyDescent="0.2">
      <c r="A11" s="39" t="s">
        <v>4</v>
      </c>
      <c r="B11" s="11" t="str">
        <f>B4</f>
        <v>Nicolas Davila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6" outlineLevel="1" x14ac:dyDescent="0.2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5" customHeight="1" outlineLevel="1" x14ac:dyDescent="0.2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6" outlineLevel="1" x14ac:dyDescent="0.2">
      <c r="A15" s="41"/>
      <c r="B15" s="18" t="str">
        <f>RUBRICA!A6</f>
        <v>3. Responde las preguntas realizadas por la comisión, cumpliendo con los estándares de calidad de la disciplina.</v>
      </c>
      <c r="C15" s="16" t="s">
        <v>9</v>
      </c>
      <c r="D15" s="12" t="str">
        <f t="shared" si="1"/>
        <v/>
      </c>
      <c r="E15" s="12" t="str">
        <f>IF(D15="X",100*0.2,"")</f>
        <v/>
      </c>
      <c r="F15" s="12" t="str">
        <f t="shared" si="2"/>
        <v>X</v>
      </c>
      <c r="G15" s="12">
        <f>IF(F15="X",60*0.2,"")</f>
        <v>12</v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outlineLevel="1" x14ac:dyDescent="0.2">
      <c r="A16" s="41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outlineLevel="1" x14ac:dyDescent="0.2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6" outlineLevel="1" x14ac:dyDescent="0.2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6" outlineLevel="1" x14ac:dyDescent="0.2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25">
      <c r="A20" s="40"/>
      <c r="B20" s="17" t="s">
        <v>12</v>
      </c>
      <c r="C20" s="21">
        <f>E20+G20+I20+K20</f>
        <v>92</v>
      </c>
      <c r="D20" s="13"/>
      <c r="E20" s="13">
        <f>SUM(E13:E19)</f>
        <v>80</v>
      </c>
      <c r="F20" s="13"/>
      <c r="G20" s="13">
        <f>SUM(G13:G19)</f>
        <v>12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25">
      <c r="A21" s="42"/>
      <c r="B21" s="20" t="s">
        <v>13</v>
      </c>
      <c r="C21" s="14">
        <f>VLOOKUP(C20,ESCALA_IEP!A2:B202,2,FALSE)</f>
        <v>6.4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39" t="s">
        <v>4</v>
      </c>
      <c r="B24" s="11" t="str">
        <f>B5</f>
        <v>Cristian Contreras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">
      <c r="A28" s="41"/>
      <c r="B28" s="18" t="str">
        <f>RUBRICA!A6</f>
        <v>3. Responde las preguntas realizadas por la comisión, cumpliendo con los estándares de calidad de la disciplina.</v>
      </c>
      <c r="C28" s="16" t="s">
        <v>9</v>
      </c>
      <c r="D28" s="12" t="str">
        <f t="shared" si="7"/>
        <v/>
      </c>
      <c r="E28" s="12" t="str">
        <f>IF(D28="X",100*0.2,"")</f>
        <v/>
      </c>
      <c r="F28" s="12" t="str">
        <f t="shared" si="8"/>
        <v>X</v>
      </c>
      <c r="G28" s="12">
        <f>IF(F28="X",60*0.2,"")</f>
        <v>12</v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">
      <c r="A29" s="41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25">
      <c r="A33" s="40"/>
      <c r="B33" s="17" t="s">
        <v>12</v>
      </c>
      <c r="C33" s="21">
        <f>E33+G33+I33+K33</f>
        <v>92</v>
      </c>
      <c r="D33" s="13"/>
      <c r="E33" s="13">
        <f>SUM(E26:E32)</f>
        <v>80</v>
      </c>
      <c r="F33" s="13"/>
      <c r="G33" s="13">
        <f>SUM(G26:G32)</f>
        <v>12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25">
      <c r="A34" s="42"/>
      <c r="B34" s="20" t="s">
        <v>13</v>
      </c>
      <c r="C34" s="14">
        <f>VLOOKUP(C33,ESCALA_IEP!A15:B215,2,FALSE)</f>
        <v>6.4</v>
      </c>
    </row>
    <row r="35" spans="1:11" ht="16.25" customHeight="1" x14ac:dyDescent="0.2"/>
    <row r="36" spans="1:11" ht="14" customHeight="1" x14ac:dyDescent="0.2"/>
    <row r="37" spans="1:11" ht="24" customHeight="1" x14ac:dyDescent="0.2">
      <c r="A37" s="39" t="s">
        <v>4</v>
      </c>
      <c r="B37" s="11" t="str">
        <f>B6</f>
        <v>Alejandro Ferrera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">
      <c r="A41" s="41"/>
      <c r="B41" s="18" t="str">
        <f>RUBRICA!A6</f>
        <v>3. Responde las preguntas realizadas por la comisión, cumpliendo con los estándares de calidad de la disciplina.</v>
      </c>
      <c r="C41" s="16" t="s">
        <v>9</v>
      </c>
      <c r="D41" s="12" t="str">
        <f t="shared" si="12"/>
        <v/>
      </c>
      <c r="E41" s="12" t="str">
        <f>IF(D41="X",100*0.2,"")</f>
        <v/>
      </c>
      <c r="F41" s="12" t="str">
        <f t="shared" si="13"/>
        <v>X</v>
      </c>
      <c r="G41" s="12">
        <f>IF(F41="X",60*0.2,"")</f>
        <v>12</v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">
      <c r="A42" s="41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25">
      <c r="A46" s="40"/>
      <c r="B46" s="17" t="s">
        <v>12</v>
      </c>
      <c r="C46" s="21">
        <f>E46+G46+I46+K46</f>
        <v>92</v>
      </c>
      <c r="D46" s="13"/>
      <c r="E46" s="13">
        <f>SUM(E39:E45)</f>
        <v>80</v>
      </c>
      <c r="F46" s="13"/>
      <c r="G46" s="13">
        <f>SUM(G39:G45)</f>
        <v>12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25">
      <c r="A47" s="42"/>
      <c r="B47" s="20" t="s">
        <v>13</v>
      </c>
      <c r="C47" s="14">
        <f>VLOOKUP(C46,ESCALA_IEP!A28:B228,2,FALSE)</f>
        <v>6.4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48" t="s">
        <v>14</v>
      </c>
      <c r="B50" s="11" t="str">
        <f>B4</f>
        <v>Nicolas Davila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">
      <c r="A54" s="41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">
      <c r="A55" s="41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25">
      <c r="A59" s="40"/>
      <c r="B59" s="17" t="s">
        <v>12</v>
      </c>
      <c r="C59" s="21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25">
      <c r="A60" s="42"/>
      <c r="B60" s="20" t="s">
        <v>13</v>
      </c>
      <c r="C60" s="14">
        <f>VLOOKUP(C59,ESCALA_IEP!A41:B241,2,FALSE)</f>
        <v>7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48" t="s">
        <v>15</v>
      </c>
      <c r="B63" s="11" t="str">
        <f>B5</f>
        <v>Cristian Contreras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">
      <c r="A67" s="41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">
      <c r="A68" s="41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25">
      <c r="A72" s="40"/>
      <c r="B72" s="17" t="s">
        <v>12</v>
      </c>
      <c r="C72" s="21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25">
      <c r="A73" s="42"/>
      <c r="B73" s="20" t="s">
        <v>13</v>
      </c>
      <c r="C73" s="14">
        <f>VLOOKUP(C72,ESCALA_IEP!A54:B254,2,FALSE)</f>
        <v>7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48" t="s">
        <v>16</v>
      </c>
      <c r="B76" s="11" t="str">
        <f>B6</f>
        <v>Alejandro Ferrera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2">
      <c r="A80" s="41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">
      <c r="A81" s="41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25">
      <c r="A85" s="40"/>
      <c r="B85" s="17" t="s">
        <v>12</v>
      </c>
      <c r="C85" s="21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25">
      <c r="A86" s="42"/>
      <c r="B86" s="20" t="s">
        <v>13</v>
      </c>
      <c r="C86" s="14">
        <f>VLOOKUP(C85,ESCALA_IEP!A67:B267,2,FALSE)</f>
        <v>7</v>
      </c>
    </row>
    <row r="87" spans="1:11" ht="15.75" customHeight="1" x14ac:dyDescent="0.2"/>
    <row r="88" spans="1:11" ht="15.75" customHeight="1" x14ac:dyDescent="0.2">
      <c r="B88" s="58" t="s">
        <v>66</v>
      </c>
    </row>
    <row r="89" spans="1:11" ht="15.75" customHeight="1" x14ac:dyDescent="0.2">
      <c r="B89" s="58" t="s">
        <v>67</v>
      </c>
    </row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5" defaultRowHeight="15" x14ac:dyDescent="0.2"/>
  <cols>
    <col min="1" max="1" width="45.5" customWidth="1"/>
    <col min="2" max="2" width="31.33203125" customWidth="1"/>
    <col min="3" max="3" width="24.1640625" customWidth="1"/>
    <col min="4" max="4" width="29.83203125" customWidth="1"/>
    <col min="5" max="5" width="30.6640625" customWidth="1"/>
    <col min="6" max="6" width="15.33203125" customWidth="1"/>
  </cols>
  <sheetData>
    <row r="1" spans="1:6" ht="16" thickBot="1" x14ac:dyDescent="0.2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ht="16" x14ac:dyDescent="0.2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2">
      <c r="A3" s="50"/>
      <c r="B3" s="55"/>
      <c r="C3" s="55"/>
      <c r="D3" s="26">
        <v>0.3</v>
      </c>
      <c r="E3" s="26">
        <v>0</v>
      </c>
      <c r="F3" s="50"/>
    </row>
    <row r="4" spans="1:6" ht="105" x14ac:dyDescent="0.2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7" customHeight="1" x14ac:dyDescent="0.2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75" x14ac:dyDescent="0.2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0" x14ac:dyDescent="0.2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0" x14ac:dyDescent="0.2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58</v>
      </c>
      <c r="B1" t="s">
        <v>59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6" t="s">
        <v>60</v>
      </c>
      <c r="B1" s="4" t="s">
        <v>12</v>
      </c>
      <c r="C1" s="5"/>
      <c r="D1" s="5"/>
      <c r="E1" s="6"/>
    </row>
    <row r="2" spans="1:5" ht="49" thickBot="1" x14ac:dyDescent="0.25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33" thickBot="1" x14ac:dyDescent="0.2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6" thickBot="1" x14ac:dyDescent="0.25">
      <c r="A4" s="9"/>
      <c r="B4" s="10"/>
      <c r="C4" s="10"/>
      <c r="D4" s="10"/>
      <c r="E4" s="10"/>
    </row>
    <row r="5" spans="1:5" ht="16" thickBot="1" x14ac:dyDescent="0.25">
      <c r="A5" s="9"/>
      <c r="B5" s="10"/>
      <c r="C5" s="10"/>
      <c r="D5" s="10"/>
      <c r="E5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Arturo Guerra Castro</cp:lastModifiedBy>
  <cp:revision/>
  <dcterms:created xsi:type="dcterms:W3CDTF">2023-08-07T04:08:01Z</dcterms:created>
  <dcterms:modified xsi:type="dcterms:W3CDTF">2024-12-10T02:44:35Z</dcterms:modified>
  <cp:category/>
  <cp:contentStatus/>
</cp:coreProperties>
</file>