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tephenr\Downloads\"/>
    </mc:Choice>
  </mc:AlternateContent>
  <xr:revisionPtr revIDLastSave="0" documentId="13_ncr:1_{F23F63AC-022B-4804-A76C-B0DDB46A294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alcs_NQA_index_and_growth" sheetId="4" r:id="rId1"/>
    <sheet name="QA_index" sheetId="1" r:id="rId2"/>
    <sheet name="NQA_index" sheetId="7" r:id="rId3"/>
    <sheet name="Calcs_QA_index_and_growth" sheetId="3" r:id="rId4"/>
    <sheet name="Avg_max_min_QA" sheetId="2" r:id="rId5"/>
    <sheet name="QA_add" sheetId="6" r:id="rId6"/>
    <sheet name="Avg_max_min_NQA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4" l="1"/>
  <c r="F35" i="4"/>
  <c r="G34" i="4"/>
  <c r="F34" i="4"/>
  <c r="G32" i="4"/>
  <c r="F32" i="4"/>
  <c r="G31" i="4"/>
  <c r="F31" i="4"/>
  <c r="G32" i="3"/>
  <c r="F32" i="3"/>
  <c r="G31" i="3"/>
  <c r="F31" i="3"/>
  <c r="D36" i="4"/>
  <c r="C36" i="4"/>
  <c r="B36" i="4"/>
  <c r="D35" i="4"/>
  <c r="C35" i="4"/>
  <c r="B35" i="4"/>
  <c r="D34" i="4"/>
  <c r="C34" i="4"/>
  <c r="B34" i="4"/>
  <c r="D36" i="3"/>
  <c r="C36" i="3"/>
  <c r="B36" i="3"/>
  <c r="D35" i="3"/>
  <c r="C35" i="3"/>
  <c r="B35" i="3"/>
  <c r="D34" i="3"/>
  <c r="C34" i="3"/>
  <c r="B34" i="3"/>
  <c r="B32" i="6" l="1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8" i="6"/>
  <c r="C32" i="6"/>
  <c r="C31" i="6"/>
  <c r="B31" i="6"/>
  <c r="F4" i="6"/>
  <c r="F5" i="6"/>
  <c r="F6" i="6"/>
  <c r="F7" i="6"/>
  <c r="F3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" i="6"/>
  <c r="D32" i="6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C5" i="5" s="1"/>
  <c r="G12" i="4"/>
  <c r="B6" i="5" s="1"/>
  <c r="F12" i="4"/>
  <c r="F11" i="4"/>
  <c r="F10" i="4"/>
  <c r="F9" i="4"/>
  <c r="F8" i="4"/>
  <c r="F7" i="4"/>
  <c r="B7" i="5" s="1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12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7" i="3"/>
  <c r="C6" i="2" s="1"/>
  <c r="D32" i="4"/>
  <c r="C2" i="5" s="1"/>
  <c r="C32" i="4"/>
  <c r="B32" i="4"/>
  <c r="D31" i="4"/>
  <c r="B2" i="5" s="1"/>
  <c r="C31" i="4"/>
  <c r="B31" i="4"/>
  <c r="C32" i="3"/>
  <c r="D32" i="3"/>
  <c r="C2" i="2" s="1"/>
  <c r="B32" i="3"/>
  <c r="C31" i="3"/>
  <c r="D31" i="3"/>
  <c r="B2" i="2" s="1"/>
  <c r="B31" i="3"/>
  <c r="C7" i="5" l="1"/>
  <c r="B4" i="5"/>
  <c r="C4" i="5"/>
  <c r="B5" i="5"/>
  <c r="C6" i="5"/>
  <c r="B7" i="2"/>
  <c r="B4" i="2"/>
  <c r="B5" i="2"/>
  <c r="C4" i="2"/>
  <c r="C5" i="2"/>
  <c r="C7" i="2"/>
  <c r="B6" i="2"/>
</calcChain>
</file>

<file path=xl/sharedStrings.xml><?xml version="1.0" encoding="utf-8"?>
<sst xmlns="http://schemas.openxmlformats.org/spreadsheetml/2006/main" count="197" uniqueCount="56">
  <si>
    <t>Year</t>
  </si>
  <si>
    <t xml:space="preserve">QA Output        (Index Number 1995/96 = 100)                       </t>
  </si>
  <si>
    <t>Inputs        (Index Number 1995/96 = 100)</t>
  </si>
  <si>
    <t xml:space="preserve">QA Productivity       (Index Number 1995/96 = 100)                       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</si>
  <si>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</si>
  <si>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</si>
  <si>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</si>
  <si>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</si>
  <si>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</si>
  <si>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</si>
  <si>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</si>
  <si>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</si>
  <si>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</si>
  <si>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</si>
  <si>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</si>
  <si>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</si>
  <si>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</si>
  <si>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</si>
  <si>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</si>
  <si>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</si>
  <si>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</si>
  <si>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</si>
  <si>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</si>
  <si>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</si>
  <si>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</si>
  <si>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</si>
  <si>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</si>
  <si>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</si>
  <si>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</si>
  <si>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</si>
  <si>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</si>
  <si>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</si>
  <si>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Average</t>
  </si>
  <si>
    <t>All</t>
  </si>
  <si>
    <t>Excluding COVID-19</t>
  </si>
  <si>
    <t>All_time</t>
  </si>
  <si>
    <t xml:space="preserve">NQA Output        (Index Number 1995/96 = 100)                       </t>
  </si>
  <si>
    <t xml:space="preserve">NQA Productivity       (Index Number 1995/96 = 100)                       </t>
  </si>
  <si>
    <t>Pre_COVID</t>
  </si>
  <si>
    <t>5_yr</t>
  </si>
  <si>
    <t>10_yr</t>
  </si>
  <si>
    <t>Min/max</t>
  </si>
  <si>
    <r>
      <t xml:space="preserve">10-year </t>
    </r>
    <r>
      <rPr>
        <b/>
        <sz val="11"/>
        <color theme="1"/>
        <rFont val="Aptos Narrow"/>
        <family val="2"/>
        <scheme val="minor"/>
      </rPr>
      <t>max</t>
    </r>
  </si>
  <si>
    <r>
      <t xml:space="preserve">5-year </t>
    </r>
    <r>
      <rPr>
        <b/>
        <sz val="11"/>
        <color theme="1"/>
        <rFont val="Aptos Narrow"/>
        <family val="2"/>
        <scheme val="minor"/>
      </rPr>
      <t>max</t>
    </r>
  </si>
  <si>
    <r>
      <t xml:space="preserve">5-year </t>
    </r>
    <r>
      <rPr>
        <b/>
        <sz val="11"/>
        <color theme="1"/>
        <rFont val="Aptos Narrow"/>
        <family val="2"/>
        <scheme val="minor"/>
      </rPr>
      <t>min</t>
    </r>
  </si>
  <si>
    <r>
      <t xml:space="preserve">10-year </t>
    </r>
    <r>
      <rPr>
        <b/>
        <sz val="11"/>
        <color theme="1"/>
        <rFont val="Aptos Narrow"/>
        <family val="2"/>
        <scheme val="minor"/>
      </rPr>
      <t>min</t>
    </r>
  </si>
  <si>
    <t>QA_output_index</t>
  </si>
  <si>
    <t>QA_prod_index</t>
  </si>
  <si>
    <t>NQA_output_index</t>
  </si>
  <si>
    <t>NQA_prod_index</t>
  </si>
  <si>
    <t>Input_index</t>
  </si>
  <si>
    <t>1995/96-2010/11</t>
  </si>
  <si>
    <t>2010/11-2018/19</t>
  </si>
  <si>
    <t>2018/19-2022/23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</si>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</sst>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7" formatCode="0.00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left" vertical="top"/>
    </xf>
    <xf numFmtId="164" fontId="0" fillId="0" borderId="0" xfId="0" applyNumberFormat="1"/>
    <xf numFmtId="0" fontId="5" fillId="0" borderId="0" xfId="0" applyFont="1"/>
    <xf numFmtId="165" fontId="0" fillId="0" borderId="0" xfId="2" applyNumberFormat="1" applyFont="1"/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center"/>
    </xf>
    <xf numFmtId="165" fontId="2" fillId="0" borderId="1" xfId="2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43" fontId="0" fillId="0" borderId="0" xfId="1" applyFont="1"/>
    <xf numFmtId="10" fontId="0" fillId="0" borderId="1" xfId="2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167" fontId="0" fillId="0" borderId="1" xfId="2" applyNumberFormat="1" applyFont="1" applyBorder="1" applyAlignment="1">
      <alignment horizontal="center"/>
    </xf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42C-CAFE-4786-87F6-B78EC2A4F937}">
  <dimension ref="A1:G36"/>
  <sheetViews>
    <sheetView tabSelected="1" topLeftCell="A13" zoomScale="79" workbookViewId="0">
      <selection activeCell="G34" sqref="G34"/>
    </sheetView>
  </sheetViews>
  <sheetFormatPr defaultRowHeight="15" x14ac:dyDescent="0.25"/>
  <cols>
    <col min="1" max="1" width="19.140625" bestFit="1" customWidth="1"/>
    <col min="2" max="2" width="17" customWidth="1"/>
    <col min="3" max="3" width="18.5703125" customWidth="1"/>
    <col min="4" max="5" width="20" customWidth="1"/>
  </cols>
  <sheetData>
    <row r="1" spans="1:7" ht="63" x14ac:dyDescent="0.25">
      <c r="A1" s="1" t="s">
        <v>0</v>
      </c>
      <c r="B1" s="2" t="s">
        <v>36</v>
      </c>
      <c r="C1" s="2" t="s">
        <v>2</v>
      </c>
      <c r="D1" s="2" t="s">
        <v>37</v>
      </c>
      <c r="E1" s="2"/>
      <c r="F1" s="2" t="s">
        <v>39</v>
      </c>
      <c r="G1" s="2" t="s">
        <v>40</v>
      </c>
    </row>
    <row r="2" spans="1:7" x14ac:dyDescent="0.25">
      <c r="A2" s="3" t="s">
        <v>4</v>
      </c>
      <c r="B2" s="4">
        <v>100</v>
      </c>
      <c r="C2" s="4">
        <v>100</v>
      </c>
      <c r="D2" s="4">
        <v>100</v>
      </c>
      <c r="E2" s="4"/>
    </row>
    <row r="3" spans="1:7" x14ac:dyDescent="0.25">
      <c r="A3" s="3" t="s">
        <v>5</v>
      </c>
      <c r="B3" s="4">
        <v>101.7</v>
      </c>
      <c r="C3" s="4">
        <v>102.3</v>
      </c>
      <c r="D3" s="4">
        <v>99.4</v>
      </c>
      <c r="E3" s="4"/>
    </row>
    <row r="4" spans="1:7" x14ac:dyDescent="0.25">
      <c r="A4" s="3" t="s">
        <v>6</v>
      </c>
      <c r="B4" s="4">
        <v>105.8</v>
      </c>
      <c r="C4" s="4">
        <v>105.3</v>
      </c>
      <c r="D4" s="4">
        <v>100.4</v>
      </c>
      <c r="E4" s="4"/>
    </row>
    <row r="5" spans="1:7" x14ac:dyDescent="0.25">
      <c r="A5" s="3" t="s">
        <v>7</v>
      </c>
      <c r="B5" s="4">
        <v>110.3</v>
      </c>
      <c r="C5" s="4">
        <v>110</v>
      </c>
      <c r="D5" s="4">
        <v>100.3</v>
      </c>
      <c r="E5" s="4"/>
    </row>
    <row r="6" spans="1:7" x14ac:dyDescent="0.25">
      <c r="A6" s="3" t="s">
        <v>8</v>
      </c>
      <c r="B6" s="4">
        <v>114.3</v>
      </c>
      <c r="C6" s="4">
        <v>113.3</v>
      </c>
      <c r="D6" s="4">
        <v>100.9</v>
      </c>
      <c r="E6" s="4"/>
    </row>
    <row r="7" spans="1:7" x14ac:dyDescent="0.25">
      <c r="A7" s="3" t="s">
        <v>9</v>
      </c>
      <c r="B7" s="4">
        <v>121.2</v>
      </c>
      <c r="C7" s="4">
        <v>119.6</v>
      </c>
      <c r="D7" s="4">
        <v>101.4</v>
      </c>
      <c r="E7" s="4"/>
      <c r="F7" s="6">
        <f>(D7/D2)^(1/COUNTA(D3:D7))-1</f>
        <v>2.784450434804242E-3</v>
      </c>
      <c r="G7" s="6"/>
    </row>
    <row r="8" spans="1:7" x14ac:dyDescent="0.25">
      <c r="A8" s="3" t="s">
        <v>10</v>
      </c>
      <c r="B8" s="4">
        <v>129</v>
      </c>
      <c r="C8" s="4">
        <v>123.7</v>
      </c>
      <c r="D8" s="4">
        <v>104.2</v>
      </c>
      <c r="E8" s="4"/>
      <c r="F8" s="6">
        <f>(D8/D3)^(1/COUNTA(D4:D8))-1</f>
        <v>9.4766246526547526E-3</v>
      </c>
      <c r="G8" s="6"/>
    </row>
    <row r="9" spans="1:7" x14ac:dyDescent="0.25">
      <c r="A9" s="3" t="s">
        <v>11</v>
      </c>
      <c r="B9" s="4">
        <v>133.69999999999999</v>
      </c>
      <c r="C9" s="4">
        <v>133.6</v>
      </c>
      <c r="D9" s="4">
        <v>100.1</v>
      </c>
      <c r="E9" s="4"/>
      <c r="F9" s="6">
        <f>(D9/D4)^(1/COUNTA(D5:D9))-1</f>
        <v>-5.9832511938573418E-4</v>
      </c>
      <c r="G9" s="6"/>
    </row>
    <row r="10" spans="1:7" x14ac:dyDescent="0.25">
      <c r="A10" s="3" t="s">
        <v>12</v>
      </c>
      <c r="B10" s="4">
        <v>143.4</v>
      </c>
      <c r="C10" s="4">
        <v>139.80000000000001</v>
      </c>
      <c r="D10" s="4">
        <v>102.5</v>
      </c>
      <c r="E10" s="4"/>
      <c r="F10" s="6">
        <f>(D10/D5)^(1/COUNTA(D6:D10))-1</f>
        <v>4.3488496419663569E-3</v>
      </c>
      <c r="G10" s="6"/>
    </row>
    <row r="11" spans="1:7" x14ac:dyDescent="0.25">
      <c r="A11" s="3" t="s">
        <v>13</v>
      </c>
      <c r="B11" s="4">
        <v>151</v>
      </c>
      <c r="C11" s="4">
        <v>146.80000000000001</v>
      </c>
      <c r="D11" s="4">
        <v>102.9</v>
      </c>
      <c r="E11" s="4"/>
      <c r="F11" s="6">
        <f>(D11/D6)^(1/COUNTA(D7:D11))-1</f>
        <v>3.9332581323201499E-3</v>
      </c>
      <c r="G11" s="6"/>
    </row>
    <row r="12" spans="1:7" x14ac:dyDescent="0.25">
      <c r="A12" s="3" t="s">
        <v>14</v>
      </c>
      <c r="B12" s="4">
        <v>162</v>
      </c>
      <c r="C12" s="4">
        <v>154.6</v>
      </c>
      <c r="D12" s="4">
        <v>104.8</v>
      </c>
      <c r="E12" s="4"/>
      <c r="F12" s="6">
        <f>(D12/D7)^(1/COUNTA(D8:D12))-1</f>
        <v>6.6179385628750698E-3</v>
      </c>
      <c r="G12" s="6">
        <f>(D12/D2)^(1/COUNTA(D3:D12))-1</f>
        <v>4.6993661387411123E-3</v>
      </c>
    </row>
    <row r="13" spans="1:7" x14ac:dyDescent="0.25">
      <c r="A13" s="3" t="s">
        <v>15</v>
      </c>
      <c r="B13" s="4">
        <v>168.7</v>
      </c>
      <c r="C13" s="4">
        <v>158.1</v>
      </c>
      <c r="D13" s="4">
        <v>106.7</v>
      </c>
      <c r="E13" s="4"/>
      <c r="F13" s="6">
        <f>(D13/D8)^(1/COUNTA(D9:D13))-1</f>
        <v>4.753065949582469E-3</v>
      </c>
      <c r="G13" s="6">
        <f t="shared" ref="G13:G29" si="0">(D13/D3)^(1/COUNTA(D4:D13))-1</f>
        <v>7.1120759995835225E-3</v>
      </c>
    </row>
    <row r="14" spans="1:7" x14ac:dyDescent="0.25">
      <c r="A14" s="3" t="s">
        <v>16</v>
      </c>
      <c r="B14" s="4">
        <v>176.9</v>
      </c>
      <c r="C14" s="4">
        <v>165.7</v>
      </c>
      <c r="D14" s="4">
        <v>106.8</v>
      </c>
      <c r="E14" s="4"/>
      <c r="F14" s="6">
        <f>(D14/D9)^(1/COUNTA(D10:D14))-1</f>
        <v>1.304196213959341E-2</v>
      </c>
      <c r="G14" s="6">
        <f t="shared" si="0"/>
        <v>6.1987048722798033E-3</v>
      </c>
    </row>
    <row r="15" spans="1:7" x14ac:dyDescent="0.25">
      <c r="A15" s="3" t="s">
        <v>17</v>
      </c>
      <c r="B15" s="4">
        <v>188.2</v>
      </c>
      <c r="C15" s="4">
        <v>177.4</v>
      </c>
      <c r="D15" s="4">
        <v>106.1</v>
      </c>
      <c r="E15" s="4"/>
      <c r="F15" s="6">
        <f>(D15/D10)^(1/COUNTA(D11:D15))-1</f>
        <v>6.9277359145956119E-3</v>
      </c>
      <c r="G15" s="6">
        <f t="shared" si="0"/>
        <v>5.6374661071521004E-3</v>
      </c>
    </row>
    <row r="16" spans="1:7" x14ac:dyDescent="0.25">
      <c r="A16" s="3" t="s">
        <v>18</v>
      </c>
      <c r="B16" s="4">
        <v>197</v>
      </c>
      <c r="C16" s="4">
        <v>190.7</v>
      </c>
      <c r="D16" s="4">
        <v>103.3</v>
      </c>
      <c r="E16" s="4"/>
      <c r="F16" s="6">
        <f>(D16/D11)^(1/COUNTA(D12:D16))-1</f>
        <v>7.7624778160556573E-4</v>
      </c>
      <c r="G16" s="6">
        <f t="shared" si="0"/>
        <v>2.3535100436500311E-3</v>
      </c>
    </row>
    <row r="17" spans="1:7" x14ac:dyDescent="0.25">
      <c r="A17" s="3" t="s">
        <v>19</v>
      </c>
      <c r="B17" s="4">
        <v>201.7</v>
      </c>
      <c r="C17" s="4">
        <v>193.1</v>
      </c>
      <c r="D17" s="4">
        <v>104.5</v>
      </c>
      <c r="E17" s="4"/>
      <c r="F17" s="6">
        <f>(D17/D12)^(1/COUNTA(D13:D17))-1</f>
        <v>-5.731757683888894E-4</v>
      </c>
      <c r="G17" s="6">
        <f t="shared" si="0"/>
        <v>3.0159368387250307E-3</v>
      </c>
    </row>
    <row r="18" spans="1:7" x14ac:dyDescent="0.25">
      <c r="A18" s="3" t="s">
        <v>20</v>
      </c>
      <c r="B18" s="4">
        <v>208.5</v>
      </c>
      <c r="C18" s="4">
        <v>196.3</v>
      </c>
      <c r="D18" s="4">
        <v>106.2</v>
      </c>
      <c r="E18" s="4"/>
      <c r="F18" s="6">
        <f>(D18/D13)^(1/COUNTA(D14:D18))-1</f>
        <v>-9.3896879263144495E-4</v>
      </c>
      <c r="G18" s="6">
        <f t="shared" si="0"/>
        <v>1.9030063715523848E-3</v>
      </c>
    </row>
    <row r="19" spans="1:7" x14ac:dyDescent="0.25">
      <c r="A19" s="3" t="s">
        <v>21</v>
      </c>
      <c r="B19" s="4">
        <v>216.4</v>
      </c>
      <c r="C19" s="4">
        <v>199.7</v>
      </c>
      <c r="D19" s="4">
        <v>108.4</v>
      </c>
      <c r="E19" s="4"/>
      <c r="F19" s="6">
        <f>(D19/D14)^(1/COUNTA(D15:D19))-1</f>
        <v>2.978459317950044E-3</v>
      </c>
      <c r="G19" s="6">
        <f t="shared" si="0"/>
        <v>7.997651986949128E-3</v>
      </c>
    </row>
    <row r="20" spans="1:7" x14ac:dyDescent="0.25">
      <c r="A20" s="3" t="s">
        <v>22</v>
      </c>
      <c r="B20" s="4">
        <v>225.5</v>
      </c>
      <c r="C20" s="4">
        <v>201.2</v>
      </c>
      <c r="D20" s="4">
        <v>112.1</v>
      </c>
      <c r="E20" s="4"/>
      <c r="F20" s="6">
        <f>(D20/D15)^(1/COUNTA(D16:D20))-1</f>
        <v>1.1062599876660917E-2</v>
      </c>
      <c r="G20" s="6">
        <f t="shared" si="0"/>
        <v>8.9930498084369592E-3</v>
      </c>
    </row>
    <row r="21" spans="1:7" x14ac:dyDescent="0.25">
      <c r="A21" s="3" t="s">
        <v>23</v>
      </c>
      <c r="B21" s="4">
        <v>237.7</v>
      </c>
      <c r="C21" s="4">
        <v>208.5</v>
      </c>
      <c r="D21" s="4">
        <v>114</v>
      </c>
      <c r="E21" s="4"/>
      <c r="F21" s="6">
        <f>(D21/D16)^(1/COUNTA(D17:D21))-1</f>
        <v>1.990778306961305E-2</v>
      </c>
      <c r="G21" s="6">
        <f t="shared" si="0"/>
        <v>1.0296730779459251E-2</v>
      </c>
    </row>
    <row r="22" spans="1:7" x14ac:dyDescent="0.25">
      <c r="A22" s="3" t="s">
        <v>24</v>
      </c>
      <c r="B22" s="4">
        <v>245.4</v>
      </c>
      <c r="C22" s="4">
        <v>216.3</v>
      </c>
      <c r="D22" s="4">
        <v>113.5</v>
      </c>
      <c r="E22" s="4"/>
      <c r="F22" s="6">
        <f>(D22/D17)^(1/COUNTA(D18:D22))-1</f>
        <v>1.6660415357195424E-2</v>
      </c>
      <c r="G22" s="6">
        <f t="shared" si="0"/>
        <v>8.0067907719831855E-3</v>
      </c>
    </row>
    <row r="23" spans="1:7" x14ac:dyDescent="0.25">
      <c r="A23" s="3" t="s">
        <v>25</v>
      </c>
      <c r="B23" s="4">
        <v>252.9</v>
      </c>
      <c r="C23" s="4">
        <v>218.9</v>
      </c>
      <c r="D23" s="4">
        <v>115.5</v>
      </c>
      <c r="E23" s="4"/>
      <c r="F23" s="6">
        <f>(D23/D18)^(1/COUNTA(D19:D23))-1</f>
        <v>1.6931016345878458E-2</v>
      </c>
      <c r="G23" s="6">
        <f t="shared" si="0"/>
        <v>7.9564225983534964E-3</v>
      </c>
    </row>
    <row r="24" spans="1:7" x14ac:dyDescent="0.25">
      <c r="A24" s="3" t="s">
        <v>26</v>
      </c>
      <c r="B24" s="4">
        <v>259.8</v>
      </c>
      <c r="C24" s="4">
        <v>222.6</v>
      </c>
      <c r="D24" s="4">
        <v>116.7</v>
      </c>
      <c r="E24" s="4"/>
      <c r="F24" s="6">
        <f>(D24/D19)^(1/COUNTA(D20:D24))-1</f>
        <v>1.4865092693399529E-2</v>
      </c>
      <c r="G24" s="6">
        <f t="shared" si="0"/>
        <v>8.9042705257988963E-3</v>
      </c>
    </row>
    <row r="25" spans="1:7" x14ac:dyDescent="0.25">
      <c r="A25" s="3" t="s">
        <v>27</v>
      </c>
      <c r="B25" s="4">
        <v>264.3</v>
      </c>
      <c r="C25" s="4">
        <v>228.5</v>
      </c>
      <c r="D25" s="4">
        <v>115.6</v>
      </c>
      <c r="E25" s="4"/>
      <c r="F25" s="6">
        <f>(D25/D20)^(1/COUNTA(D21:D25))-1</f>
        <v>6.1678686801656113E-3</v>
      </c>
      <c r="G25" s="6">
        <f t="shared" si="0"/>
        <v>8.612265055371493E-3</v>
      </c>
    </row>
    <row r="26" spans="1:7" x14ac:dyDescent="0.25">
      <c r="A26" s="3" t="s">
        <v>28</v>
      </c>
      <c r="B26" s="4">
        <v>266.7</v>
      </c>
      <c r="C26" s="4">
        <v>234.7</v>
      </c>
      <c r="D26" s="4">
        <v>113.6</v>
      </c>
      <c r="E26" s="4"/>
      <c r="F26" s="6">
        <f>(D26/D21)^(1/COUNTA(D22:D26))-1</f>
        <v>-7.0274138302028888E-4</v>
      </c>
      <c r="G26" s="6">
        <f t="shared" si="0"/>
        <v>9.5499252952206959E-3</v>
      </c>
    </row>
    <row r="27" spans="1:7" x14ac:dyDescent="0.25">
      <c r="A27" s="3" t="s">
        <v>29</v>
      </c>
      <c r="B27" s="4">
        <v>256.2</v>
      </c>
      <c r="C27" s="4">
        <v>291.60000000000002</v>
      </c>
      <c r="D27" s="4">
        <v>87.9</v>
      </c>
      <c r="E27" s="4"/>
      <c r="F27" s="6">
        <f>(D27/D22)^(1/COUNTA(D23:D27))-1</f>
        <v>-4.9835932289739038E-2</v>
      </c>
      <c r="G27" s="6">
        <f t="shared" si="0"/>
        <v>-1.7149962743147507E-2</v>
      </c>
    </row>
    <row r="28" spans="1:7" x14ac:dyDescent="0.25">
      <c r="A28" s="3" t="s">
        <v>30</v>
      </c>
      <c r="B28" s="4">
        <v>305.5</v>
      </c>
      <c r="C28" s="4">
        <v>289.7</v>
      </c>
      <c r="D28" s="4">
        <v>105.4</v>
      </c>
      <c r="E28" s="4"/>
      <c r="F28" s="6">
        <f>(D28/D23)^(1/COUNTA(D24:D28))-1</f>
        <v>-1.8135121899517603E-2</v>
      </c>
      <c r="G28" s="6">
        <f t="shared" si="0"/>
        <v>-7.5586146275263832E-4</v>
      </c>
    </row>
    <row r="29" spans="1:7" x14ac:dyDescent="0.25">
      <c r="A29" s="3" t="s">
        <v>31</v>
      </c>
      <c r="B29" s="4">
        <v>289.8</v>
      </c>
      <c r="C29" s="4">
        <v>269.3</v>
      </c>
      <c r="D29" s="4">
        <v>107.6</v>
      </c>
      <c r="E29" s="4"/>
      <c r="F29" s="6">
        <f>(D29/D24)^(1/COUNTA(D25:D29))-1</f>
        <v>-1.6106065924088142E-2</v>
      </c>
      <c r="G29" s="6">
        <f t="shared" si="0"/>
        <v>-7.404698445835356E-4</v>
      </c>
    </row>
    <row r="30" spans="1:7" ht="15.75" x14ac:dyDescent="0.25">
      <c r="A30" s="5"/>
    </row>
    <row r="31" spans="1:7" x14ac:dyDescent="0.25">
      <c r="A31" s="3" t="s">
        <v>35</v>
      </c>
      <c r="B31" s="6">
        <f>(B29/B2)^(1/COUNTA(B3:B29))-1</f>
        <v>4.0194983176192522E-2</v>
      </c>
      <c r="C31" s="6">
        <f t="shared" ref="C31:D31" si="1">(C29/C2)^(1/COUNTA(C3:C29))-1</f>
        <v>3.7372377655503941E-2</v>
      </c>
      <c r="D31" s="6">
        <f t="shared" si="1"/>
        <v>2.7166635251429927E-3</v>
      </c>
      <c r="E31" s="6" t="s">
        <v>54</v>
      </c>
      <c r="F31" s="22">
        <f>MAX(F7:F29)</f>
        <v>1.990778306961305E-2</v>
      </c>
      <c r="G31" s="22">
        <f>MAX(G7:G29)</f>
        <v>1.0296730779459251E-2</v>
      </c>
    </row>
    <row r="32" spans="1:7" x14ac:dyDescent="0.25">
      <c r="A32" s="3" t="s">
        <v>38</v>
      </c>
      <c r="B32" s="6">
        <f>(B25/B2)^(1/COUNTA(B3:B25))-1</f>
        <v>4.3162701969087891E-2</v>
      </c>
      <c r="C32" s="6">
        <f t="shared" ref="C32:D32" si="2">(C25/C2)^(1/COUNTA(C3:C25))-1</f>
        <v>3.6582202567112088E-2</v>
      </c>
      <c r="D32" s="6">
        <f t="shared" si="2"/>
        <v>6.3227643926266897E-3</v>
      </c>
      <c r="E32" s="6" t="s">
        <v>55</v>
      </c>
      <c r="F32" s="22">
        <f>MIN(F7:F29)</f>
        <v>-4.9835932289739038E-2</v>
      </c>
      <c r="G32" s="22">
        <f>MIN(G7:G29)</f>
        <v>-1.7149962743147507E-2</v>
      </c>
    </row>
    <row r="34" spans="1:7" x14ac:dyDescent="0.25">
      <c r="A34" s="3" t="s">
        <v>51</v>
      </c>
      <c r="B34" s="6">
        <f>(B17/B2)^(1/COUNTA(B3:B17))-1</f>
        <v>4.7885248221074539E-2</v>
      </c>
      <c r="C34" s="6">
        <f>(C17/C2)^(1/COUNTA(C3:C17))-1</f>
        <v>4.4845680375210195E-2</v>
      </c>
      <c r="D34" s="6">
        <f>(D17/D2)^(1/COUNTA(D3:D17))-1</f>
        <v>2.9387687672313145E-3</v>
      </c>
      <c r="E34" s="6" t="s">
        <v>54</v>
      </c>
      <c r="F34" s="22">
        <f>MAX(F3:F25)</f>
        <v>1.990778306961305E-2</v>
      </c>
      <c r="G34" s="22">
        <f>MAX(G3:G25)</f>
        <v>1.0296730779459251E-2</v>
      </c>
    </row>
    <row r="35" spans="1:7" x14ac:dyDescent="0.25">
      <c r="A35" s="3" t="s">
        <v>52</v>
      </c>
      <c r="B35" s="6">
        <f>(B25/B17)^(1/COUNTA(B18:B25))-1</f>
        <v>3.436521744259613E-2</v>
      </c>
      <c r="C35" s="6">
        <f>(C25/C17)^(1/COUNTA(C18:C25))-1</f>
        <v>2.1263925268020012E-2</v>
      </c>
      <c r="D35" s="6">
        <f>(D25/D17)^(1/COUNTA(D18:D25))-1</f>
        <v>1.2698561205546799E-2</v>
      </c>
      <c r="E35" s="6" t="s">
        <v>55</v>
      </c>
      <c r="F35" s="22">
        <f>MIN(F3:F25)</f>
        <v>-9.3896879263144495E-4</v>
      </c>
      <c r="G35" s="22">
        <f>MIN(G3:G25)</f>
        <v>1.9030063715523848E-3</v>
      </c>
    </row>
    <row r="36" spans="1:7" x14ac:dyDescent="0.25">
      <c r="A36" s="3" t="s">
        <v>53</v>
      </c>
      <c r="B36" s="6">
        <f>(B29/B25)^(1/COUNTA(B26:B29))-1</f>
        <v>2.3293709751778469E-2</v>
      </c>
      <c r="C36" s="6">
        <f>(C29/C25)^(1/COUNTA(C26:C29))-1</f>
        <v>4.1927587725522963E-2</v>
      </c>
      <c r="D36" s="6">
        <f>(D29/D25)^(1/COUNTA(D26:D29))-1</f>
        <v>-1.7769061932248809E-2</v>
      </c>
      <c r="E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5" workbookViewId="0">
      <selection activeCell="B3" sqref="B3:B25"/>
    </sheetView>
  </sheetViews>
  <sheetFormatPr defaultRowHeight="15" x14ac:dyDescent="0.25"/>
  <cols>
    <col min="2" max="2" width="17" customWidth="1"/>
    <col min="3" max="3" width="18.5703125" customWidth="1"/>
    <col min="4" max="4" width="20" customWidth="1"/>
  </cols>
  <sheetData>
    <row r="1" spans="1:4" ht="31.5" x14ac:dyDescent="0.25">
      <c r="A1" s="1" t="s">
        <v>0</v>
      </c>
      <c r="B1" s="2" t="s">
        <v>46</v>
      </c>
      <c r="C1" s="2" t="s">
        <v>50</v>
      </c>
      <c r="D1" s="2" t="s">
        <v>47</v>
      </c>
    </row>
    <row r="2" spans="1:4" x14ac:dyDescent="0.25">
      <c r="A2" s="3" t="s">
        <v>4</v>
      </c>
      <c r="B2" s="4">
        <v>100</v>
      </c>
      <c r="C2" s="4">
        <v>100</v>
      </c>
      <c r="D2" s="4">
        <v>100</v>
      </c>
    </row>
    <row r="3" spans="1:4" x14ac:dyDescent="0.25">
      <c r="A3" s="3" t="s">
        <v>5</v>
      </c>
      <c r="B3" s="4">
        <v>101.7</v>
      </c>
      <c r="C3" s="4">
        <v>102.3</v>
      </c>
      <c r="D3" s="4">
        <v>99.4</v>
      </c>
    </row>
    <row r="4" spans="1:4" x14ac:dyDescent="0.25">
      <c r="A4" s="3" t="s">
        <v>6</v>
      </c>
      <c r="B4" s="4">
        <v>105.8</v>
      </c>
      <c r="C4" s="4">
        <v>105.3</v>
      </c>
      <c r="D4" s="4">
        <v>100.4</v>
      </c>
    </row>
    <row r="5" spans="1:4" x14ac:dyDescent="0.25">
      <c r="A5" s="3" t="s">
        <v>7</v>
      </c>
      <c r="B5" s="4">
        <v>110.3</v>
      </c>
      <c r="C5" s="4">
        <v>110</v>
      </c>
      <c r="D5" s="4">
        <v>100.3</v>
      </c>
    </row>
    <row r="6" spans="1:4" x14ac:dyDescent="0.25">
      <c r="A6" s="3" t="s">
        <v>8</v>
      </c>
      <c r="B6" s="4">
        <v>114.3</v>
      </c>
      <c r="C6" s="4">
        <v>113.3</v>
      </c>
      <c r="D6" s="4">
        <v>100.9</v>
      </c>
    </row>
    <row r="7" spans="1:4" x14ac:dyDescent="0.25">
      <c r="A7" s="3" t="s">
        <v>9</v>
      </c>
      <c r="B7" s="4">
        <v>121.2</v>
      </c>
      <c r="C7" s="4">
        <v>119.6</v>
      </c>
      <c r="D7" s="4">
        <v>101.4</v>
      </c>
    </row>
    <row r="8" spans="1:4" x14ac:dyDescent="0.25">
      <c r="A8" s="3" t="s">
        <v>10</v>
      </c>
      <c r="B8" s="4">
        <v>128.80000000000001</v>
      </c>
      <c r="C8" s="4">
        <v>123.7</v>
      </c>
      <c r="D8" s="4">
        <v>104.1</v>
      </c>
    </row>
    <row r="9" spans="1:4" x14ac:dyDescent="0.25">
      <c r="A9" s="3" t="s">
        <v>11</v>
      </c>
      <c r="B9" s="4">
        <v>135.30000000000001</v>
      </c>
      <c r="C9" s="4">
        <v>133.6</v>
      </c>
      <c r="D9" s="4">
        <v>101.3</v>
      </c>
    </row>
    <row r="10" spans="1:4" x14ac:dyDescent="0.25">
      <c r="A10" s="3" t="s">
        <v>12</v>
      </c>
      <c r="B10" s="4">
        <v>145.1</v>
      </c>
      <c r="C10" s="4">
        <v>139.80000000000001</v>
      </c>
      <c r="D10" s="4">
        <v>103.7</v>
      </c>
    </row>
    <row r="11" spans="1:4" x14ac:dyDescent="0.25">
      <c r="A11" s="3" t="s">
        <v>13</v>
      </c>
      <c r="B11" s="4">
        <v>154.30000000000001</v>
      </c>
      <c r="C11" s="4">
        <v>146.80000000000001</v>
      </c>
      <c r="D11" s="4">
        <v>105.1</v>
      </c>
    </row>
    <row r="12" spans="1:4" x14ac:dyDescent="0.25">
      <c r="A12" s="3" t="s">
        <v>14</v>
      </c>
      <c r="B12" s="4">
        <v>166.8</v>
      </c>
      <c r="C12" s="4">
        <v>154.6</v>
      </c>
      <c r="D12" s="4">
        <v>107.9</v>
      </c>
    </row>
    <row r="13" spans="1:4" x14ac:dyDescent="0.25">
      <c r="A13" s="3" t="s">
        <v>15</v>
      </c>
      <c r="B13" s="4">
        <v>175.2</v>
      </c>
      <c r="C13" s="4">
        <v>158.1</v>
      </c>
      <c r="D13" s="4">
        <v>110.8</v>
      </c>
    </row>
    <row r="14" spans="1:4" x14ac:dyDescent="0.25">
      <c r="A14" s="3" t="s">
        <v>16</v>
      </c>
      <c r="B14" s="4">
        <v>184.1</v>
      </c>
      <c r="C14" s="4">
        <v>165.7</v>
      </c>
      <c r="D14" s="4">
        <v>111.1</v>
      </c>
    </row>
    <row r="15" spans="1:4" x14ac:dyDescent="0.25">
      <c r="A15" s="3" t="s">
        <v>17</v>
      </c>
      <c r="B15" s="4">
        <v>196.9</v>
      </c>
      <c r="C15" s="4">
        <v>177.4</v>
      </c>
      <c r="D15" s="4">
        <v>111</v>
      </c>
    </row>
    <row r="16" spans="1:4" x14ac:dyDescent="0.25">
      <c r="A16" s="3" t="s">
        <v>18</v>
      </c>
      <c r="B16" s="4">
        <v>206.5</v>
      </c>
      <c r="C16" s="4">
        <v>190.7</v>
      </c>
      <c r="D16" s="4">
        <v>108.3</v>
      </c>
    </row>
    <row r="17" spans="1:4" x14ac:dyDescent="0.25">
      <c r="A17" s="3" t="s">
        <v>19</v>
      </c>
      <c r="B17" s="4">
        <v>212.1</v>
      </c>
      <c r="C17" s="4">
        <v>193.1</v>
      </c>
      <c r="D17" s="4">
        <v>109.8</v>
      </c>
    </row>
    <row r="18" spans="1:4" x14ac:dyDescent="0.25">
      <c r="A18" s="3" t="s">
        <v>20</v>
      </c>
      <c r="B18" s="4">
        <v>220.3</v>
      </c>
      <c r="C18" s="4">
        <v>196.3</v>
      </c>
      <c r="D18" s="4">
        <v>112.2</v>
      </c>
    </row>
    <row r="19" spans="1:4" x14ac:dyDescent="0.25">
      <c r="A19" s="3" t="s">
        <v>21</v>
      </c>
      <c r="B19" s="4">
        <v>228.5</v>
      </c>
      <c r="C19" s="4">
        <v>199.7</v>
      </c>
      <c r="D19" s="4">
        <v>114.5</v>
      </c>
    </row>
    <row r="20" spans="1:4" x14ac:dyDescent="0.25">
      <c r="A20" s="3" t="s">
        <v>22</v>
      </c>
      <c r="B20" s="4">
        <v>239.2</v>
      </c>
      <c r="C20" s="4">
        <v>201.2</v>
      </c>
      <c r="D20" s="4">
        <v>118.9</v>
      </c>
    </row>
    <row r="21" spans="1:4" x14ac:dyDescent="0.25">
      <c r="A21" s="3" t="s">
        <v>23</v>
      </c>
      <c r="B21" s="4">
        <v>253.3</v>
      </c>
      <c r="C21" s="4">
        <v>208.5</v>
      </c>
      <c r="D21" s="4">
        <v>121.5</v>
      </c>
    </row>
    <row r="22" spans="1:4" x14ac:dyDescent="0.25">
      <c r="A22" s="3" t="s">
        <v>24</v>
      </c>
      <c r="B22" s="4">
        <v>262.60000000000002</v>
      </c>
      <c r="C22" s="4">
        <v>216.3</v>
      </c>
      <c r="D22" s="4">
        <v>121.4</v>
      </c>
    </row>
    <row r="23" spans="1:4" x14ac:dyDescent="0.25">
      <c r="A23" s="3" t="s">
        <v>25</v>
      </c>
      <c r="B23" s="4">
        <v>271.3</v>
      </c>
      <c r="C23" s="4">
        <v>218.9</v>
      </c>
      <c r="D23" s="4">
        <v>123.9</v>
      </c>
    </row>
    <row r="24" spans="1:4" x14ac:dyDescent="0.25">
      <c r="A24" s="3" t="s">
        <v>26</v>
      </c>
      <c r="B24" s="4">
        <v>280.3</v>
      </c>
      <c r="C24" s="4">
        <v>222.6</v>
      </c>
      <c r="D24" s="4">
        <v>126</v>
      </c>
    </row>
    <row r="25" spans="1:4" x14ac:dyDescent="0.25">
      <c r="A25" s="3" t="s">
        <v>27</v>
      </c>
      <c r="B25" s="4">
        <v>286.8</v>
      </c>
      <c r="C25" s="4">
        <v>228.5</v>
      </c>
      <c r="D25" s="4">
        <v>125.5</v>
      </c>
    </row>
    <row r="26" spans="1:4" x14ac:dyDescent="0.25">
      <c r="A26" s="3" t="s">
        <v>28</v>
      </c>
      <c r="B26" s="4">
        <v>289</v>
      </c>
      <c r="C26" s="4">
        <v>234.7</v>
      </c>
      <c r="D26" s="4">
        <v>123.1</v>
      </c>
    </row>
    <row r="27" spans="1:4" x14ac:dyDescent="0.25">
      <c r="A27" s="3" t="s">
        <v>29</v>
      </c>
      <c r="B27" s="4">
        <v>279.2</v>
      </c>
      <c r="C27" s="4">
        <v>291.60000000000002</v>
      </c>
      <c r="D27" s="4">
        <v>95.7</v>
      </c>
    </row>
    <row r="28" spans="1:4" x14ac:dyDescent="0.25">
      <c r="A28" s="3" t="s">
        <v>30</v>
      </c>
      <c r="B28" s="4">
        <v>331.3</v>
      </c>
      <c r="C28" s="4">
        <v>289.7</v>
      </c>
      <c r="D28" s="4">
        <v>114.4</v>
      </c>
    </row>
    <row r="29" spans="1:4" x14ac:dyDescent="0.25">
      <c r="A29" s="3" t="s">
        <v>31</v>
      </c>
      <c r="B29" s="4">
        <v>313.7</v>
      </c>
      <c r="C29" s="4">
        <v>269.3</v>
      </c>
      <c r="D29" s="4">
        <v>116.5</v>
      </c>
    </row>
    <row r="30" spans="1:4" ht="15.75" x14ac:dyDescent="0.25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F784-B66C-4E69-AC08-6FCA4047E023}">
  <dimension ref="A1:D30"/>
  <sheetViews>
    <sheetView topLeftCell="A11" workbookViewId="0">
      <selection activeCell="C1" sqref="C1"/>
    </sheetView>
  </sheetViews>
  <sheetFormatPr defaultRowHeight="15" x14ac:dyDescent="0.25"/>
  <cols>
    <col min="2" max="2" width="17.28515625" customWidth="1"/>
    <col min="3" max="3" width="18.5703125" customWidth="1"/>
    <col min="4" max="4" width="21.5703125" customWidth="1"/>
  </cols>
  <sheetData>
    <row r="1" spans="1:4" ht="31.5" x14ac:dyDescent="0.25">
      <c r="A1" s="1" t="s">
        <v>0</v>
      </c>
      <c r="B1" s="2" t="s">
        <v>48</v>
      </c>
      <c r="C1" s="2" t="s">
        <v>50</v>
      </c>
      <c r="D1" s="2" t="s">
        <v>49</v>
      </c>
    </row>
    <row r="2" spans="1:4" x14ac:dyDescent="0.25">
      <c r="A2" s="3" t="s">
        <v>4</v>
      </c>
      <c r="B2" s="4">
        <v>100</v>
      </c>
      <c r="C2" s="4">
        <v>100</v>
      </c>
      <c r="D2" s="4">
        <v>100</v>
      </c>
    </row>
    <row r="3" spans="1:4" x14ac:dyDescent="0.25">
      <c r="A3" s="3" t="s">
        <v>5</v>
      </c>
      <c r="B3" s="4">
        <v>101.7</v>
      </c>
      <c r="C3" s="4">
        <v>102.3</v>
      </c>
      <c r="D3" s="4">
        <v>99.4</v>
      </c>
    </row>
    <row r="4" spans="1:4" x14ac:dyDescent="0.25">
      <c r="A4" s="3" t="s">
        <v>6</v>
      </c>
      <c r="B4" s="4">
        <v>105.8</v>
      </c>
      <c r="C4" s="4">
        <v>105.3</v>
      </c>
      <c r="D4" s="4">
        <v>100.4</v>
      </c>
    </row>
    <row r="5" spans="1:4" x14ac:dyDescent="0.25">
      <c r="A5" s="3" t="s">
        <v>7</v>
      </c>
      <c r="B5" s="4">
        <v>110.3</v>
      </c>
      <c r="C5" s="4">
        <v>110</v>
      </c>
      <c r="D5" s="4">
        <v>100.3</v>
      </c>
    </row>
    <row r="6" spans="1:4" x14ac:dyDescent="0.25">
      <c r="A6" s="3" t="s">
        <v>8</v>
      </c>
      <c r="B6" s="4">
        <v>114.3</v>
      </c>
      <c r="C6" s="4">
        <v>113.3</v>
      </c>
      <c r="D6" s="4">
        <v>100.9</v>
      </c>
    </row>
    <row r="7" spans="1:4" x14ac:dyDescent="0.25">
      <c r="A7" s="3" t="s">
        <v>9</v>
      </c>
      <c r="B7" s="4">
        <v>121.2</v>
      </c>
      <c r="C7" s="4">
        <v>119.6</v>
      </c>
      <c r="D7" s="4">
        <v>101.4</v>
      </c>
    </row>
    <row r="8" spans="1:4" x14ac:dyDescent="0.25">
      <c r="A8" s="3" t="s">
        <v>10</v>
      </c>
      <c r="B8" s="4">
        <v>129</v>
      </c>
      <c r="C8" s="4">
        <v>123.7</v>
      </c>
      <c r="D8" s="4">
        <v>104.2</v>
      </c>
    </row>
    <row r="9" spans="1:4" x14ac:dyDescent="0.25">
      <c r="A9" s="3" t="s">
        <v>11</v>
      </c>
      <c r="B9" s="4">
        <v>133.69999999999999</v>
      </c>
      <c r="C9" s="4">
        <v>133.6</v>
      </c>
      <c r="D9" s="4">
        <v>100.1</v>
      </c>
    </row>
    <row r="10" spans="1:4" x14ac:dyDescent="0.25">
      <c r="A10" s="3" t="s">
        <v>12</v>
      </c>
      <c r="B10" s="4">
        <v>143.4</v>
      </c>
      <c r="C10" s="4">
        <v>139.80000000000001</v>
      </c>
      <c r="D10" s="4">
        <v>102.5</v>
      </c>
    </row>
    <row r="11" spans="1:4" x14ac:dyDescent="0.25">
      <c r="A11" s="3" t="s">
        <v>13</v>
      </c>
      <c r="B11" s="4">
        <v>151</v>
      </c>
      <c r="C11" s="4">
        <v>146.80000000000001</v>
      </c>
      <c r="D11" s="4">
        <v>102.9</v>
      </c>
    </row>
    <row r="12" spans="1:4" x14ac:dyDescent="0.25">
      <c r="A12" s="3" t="s">
        <v>14</v>
      </c>
      <c r="B12" s="4">
        <v>162</v>
      </c>
      <c r="C12" s="4">
        <v>154.6</v>
      </c>
      <c r="D12" s="4">
        <v>104.8</v>
      </c>
    </row>
    <row r="13" spans="1:4" x14ac:dyDescent="0.25">
      <c r="A13" s="3" t="s">
        <v>15</v>
      </c>
      <c r="B13" s="4">
        <v>168.7</v>
      </c>
      <c r="C13" s="4">
        <v>158.1</v>
      </c>
      <c r="D13" s="4">
        <v>106.7</v>
      </c>
    </row>
    <row r="14" spans="1:4" x14ac:dyDescent="0.25">
      <c r="A14" s="3" t="s">
        <v>16</v>
      </c>
      <c r="B14" s="4">
        <v>176.9</v>
      </c>
      <c r="C14" s="4">
        <v>165.7</v>
      </c>
      <c r="D14" s="4">
        <v>106.8</v>
      </c>
    </row>
    <row r="15" spans="1:4" x14ac:dyDescent="0.25">
      <c r="A15" s="3" t="s">
        <v>17</v>
      </c>
      <c r="B15" s="4">
        <v>188.2</v>
      </c>
      <c r="C15" s="4">
        <v>177.4</v>
      </c>
      <c r="D15" s="4">
        <v>106.1</v>
      </c>
    </row>
    <row r="16" spans="1:4" x14ac:dyDescent="0.25">
      <c r="A16" s="3" t="s">
        <v>18</v>
      </c>
      <c r="B16" s="4">
        <v>197</v>
      </c>
      <c r="C16" s="4">
        <v>190.7</v>
      </c>
      <c r="D16" s="4">
        <v>103.3</v>
      </c>
    </row>
    <row r="17" spans="1:4" x14ac:dyDescent="0.25">
      <c r="A17" s="3" t="s">
        <v>19</v>
      </c>
      <c r="B17" s="4">
        <v>201.7</v>
      </c>
      <c r="C17" s="4">
        <v>193.1</v>
      </c>
      <c r="D17" s="4">
        <v>104.5</v>
      </c>
    </row>
    <row r="18" spans="1:4" x14ac:dyDescent="0.25">
      <c r="A18" s="3" t="s">
        <v>20</v>
      </c>
      <c r="B18" s="4">
        <v>208.5</v>
      </c>
      <c r="C18" s="4">
        <v>196.3</v>
      </c>
      <c r="D18" s="4">
        <v>106.2</v>
      </c>
    </row>
    <row r="19" spans="1:4" x14ac:dyDescent="0.25">
      <c r="A19" s="3" t="s">
        <v>21</v>
      </c>
      <c r="B19" s="4">
        <v>216.4</v>
      </c>
      <c r="C19" s="4">
        <v>199.7</v>
      </c>
      <c r="D19" s="4">
        <v>108.4</v>
      </c>
    </row>
    <row r="20" spans="1:4" x14ac:dyDescent="0.25">
      <c r="A20" s="3" t="s">
        <v>22</v>
      </c>
      <c r="B20" s="4">
        <v>225.5</v>
      </c>
      <c r="C20" s="4">
        <v>201.2</v>
      </c>
      <c r="D20" s="4">
        <v>112.1</v>
      </c>
    </row>
    <row r="21" spans="1:4" x14ac:dyDescent="0.25">
      <c r="A21" s="3" t="s">
        <v>23</v>
      </c>
      <c r="B21" s="4">
        <v>237.7</v>
      </c>
      <c r="C21" s="4">
        <v>208.5</v>
      </c>
      <c r="D21" s="4">
        <v>114</v>
      </c>
    </row>
    <row r="22" spans="1:4" x14ac:dyDescent="0.25">
      <c r="A22" s="3" t="s">
        <v>24</v>
      </c>
      <c r="B22" s="4">
        <v>245.4</v>
      </c>
      <c r="C22" s="4">
        <v>216.3</v>
      </c>
      <c r="D22" s="4">
        <v>113.5</v>
      </c>
    </row>
    <row r="23" spans="1:4" x14ac:dyDescent="0.25">
      <c r="A23" s="3" t="s">
        <v>25</v>
      </c>
      <c r="B23" s="4">
        <v>252.9</v>
      </c>
      <c r="C23" s="4">
        <v>218.9</v>
      </c>
      <c r="D23" s="4">
        <v>115.5</v>
      </c>
    </row>
    <row r="24" spans="1:4" x14ac:dyDescent="0.25">
      <c r="A24" s="3" t="s">
        <v>26</v>
      </c>
      <c r="B24" s="4">
        <v>259.8</v>
      </c>
      <c r="C24" s="4">
        <v>222.6</v>
      </c>
      <c r="D24" s="4">
        <v>116.7</v>
      </c>
    </row>
    <row r="25" spans="1:4" x14ac:dyDescent="0.25">
      <c r="A25" s="3" t="s">
        <v>27</v>
      </c>
      <c r="B25" s="4">
        <v>264.3</v>
      </c>
      <c r="C25" s="4">
        <v>228.5</v>
      </c>
      <c r="D25" s="4">
        <v>115.6</v>
      </c>
    </row>
    <row r="26" spans="1:4" x14ac:dyDescent="0.25">
      <c r="A26" s="3" t="s">
        <v>28</v>
      </c>
      <c r="B26" s="4">
        <v>266.7</v>
      </c>
      <c r="C26" s="4">
        <v>234.7</v>
      </c>
      <c r="D26" s="4">
        <v>113.6</v>
      </c>
    </row>
    <row r="27" spans="1:4" x14ac:dyDescent="0.25">
      <c r="A27" s="3" t="s">
        <v>29</v>
      </c>
      <c r="B27" s="4">
        <v>256.2</v>
      </c>
      <c r="C27" s="4">
        <v>291.60000000000002</v>
      </c>
      <c r="D27" s="4">
        <v>87.9</v>
      </c>
    </row>
    <row r="28" spans="1:4" x14ac:dyDescent="0.25">
      <c r="A28" s="3" t="s">
        <v>30</v>
      </c>
      <c r="B28" s="4">
        <v>305.5</v>
      </c>
      <c r="C28" s="4">
        <v>289.7</v>
      </c>
      <c r="D28" s="4">
        <v>105.4</v>
      </c>
    </row>
    <row r="29" spans="1:4" x14ac:dyDescent="0.25">
      <c r="A29" s="3" t="s">
        <v>31</v>
      </c>
      <c r="B29" s="4">
        <v>289.8</v>
      </c>
      <c r="C29" s="4">
        <v>269.3</v>
      </c>
      <c r="D29" s="4">
        <v>107.6</v>
      </c>
    </row>
    <row r="30" spans="1:4" ht="15.75" x14ac:dyDescent="0.25">
      <c r="A3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5613-8E08-4ED1-BE53-DEDDEF4BA371}">
  <dimension ref="A1:G36"/>
  <sheetViews>
    <sheetView topLeftCell="A7" zoomScale="70" workbookViewId="0">
      <selection activeCell="E31" sqref="E31:G32"/>
    </sheetView>
  </sheetViews>
  <sheetFormatPr defaultRowHeight="15" x14ac:dyDescent="0.25"/>
  <cols>
    <col min="1" max="1" width="13.42578125" bestFit="1" customWidth="1"/>
    <col min="2" max="2" width="17" customWidth="1"/>
    <col min="3" max="3" width="18.5703125" customWidth="1"/>
    <col min="4" max="5" width="20" customWidth="1"/>
    <col min="8" max="8" width="12.7109375" bestFit="1" customWidth="1"/>
  </cols>
  <sheetData>
    <row r="1" spans="1:7" ht="63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39</v>
      </c>
      <c r="G1" s="2" t="s">
        <v>40</v>
      </c>
    </row>
    <row r="2" spans="1:7" x14ac:dyDescent="0.25">
      <c r="A2" s="3" t="s">
        <v>4</v>
      </c>
      <c r="B2" s="4">
        <v>100</v>
      </c>
      <c r="C2" s="4">
        <v>100</v>
      </c>
      <c r="D2" s="4">
        <v>100</v>
      </c>
      <c r="E2" s="4"/>
    </row>
    <row r="3" spans="1:7" x14ac:dyDescent="0.25">
      <c r="A3" s="3" t="s">
        <v>5</v>
      </c>
      <c r="B3" s="4">
        <v>101.7</v>
      </c>
      <c r="C3" s="4">
        <v>102.3</v>
      </c>
      <c r="D3" s="4">
        <v>99.4</v>
      </c>
      <c r="E3" s="4"/>
    </row>
    <row r="4" spans="1:7" x14ac:dyDescent="0.25">
      <c r="A4" s="3" t="s">
        <v>6</v>
      </c>
      <c r="B4" s="4">
        <v>105.8</v>
      </c>
      <c r="C4" s="4">
        <v>105.3</v>
      </c>
      <c r="D4" s="4">
        <v>100.4</v>
      </c>
      <c r="E4" s="4"/>
    </row>
    <row r="5" spans="1:7" x14ac:dyDescent="0.25">
      <c r="A5" s="3" t="s">
        <v>7</v>
      </c>
      <c r="B5" s="4">
        <v>110.3</v>
      </c>
      <c r="C5" s="4">
        <v>110</v>
      </c>
      <c r="D5" s="4">
        <v>100.3</v>
      </c>
      <c r="E5" s="4"/>
    </row>
    <row r="6" spans="1:7" x14ac:dyDescent="0.25">
      <c r="A6" s="3" t="s">
        <v>8</v>
      </c>
      <c r="B6" s="4">
        <v>114.3</v>
      </c>
      <c r="C6" s="4">
        <v>113.3</v>
      </c>
      <c r="D6" s="4">
        <v>100.9</v>
      </c>
      <c r="E6" s="4"/>
    </row>
    <row r="7" spans="1:7" x14ac:dyDescent="0.25">
      <c r="A7" s="3" t="s">
        <v>9</v>
      </c>
      <c r="B7" s="4">
        <v>121.2</v>
      </c>
      <c r="C7" s="4">
        <v>119.6</v>
      </c>
      <c r="D7" s="4">
        <v>101.4</v>
      </c>
      <c r="E7" s="4"/>
      <c r="F7" s="6">
        <f>(D7/D2)^(1/COUNTA(D3:D7))-1</f>
        <v>2.784450434804242E-3</v>
      </c>
      <c r="G7" s="6"/>
    </row>
    <row r="8" spans="1:7" x14ac:dyDescent="0.25">
      <c r="A8" s="3" t="s">
        <v>10</v>
      </c>
      <c r="B8" s="4">
        <v>128.80000000000001</v>
      </c>
      <c r="C8" s="4">
        <v>123.7</v>
      </c>
      <c r="D8" s="4">
        <v>104.1</v>
      </c>
      <c r="E8" s="4"/>
      <c r="F8" s="6">
        <f>(D8/D3)^(1/COUNTA(D4:D8))-1</f>
        <v>9.2827927211847072E-3</v>
      </c>
      <c r="G8" s="6"/>
    </row>
    <row r="9" spans="1:7" x14ac:dyDescent="0.25">
      <c r="A9" s="3" t="s">
        <v>11</v>
      </c>
      <c r="B9" s="4">
        <v>135.30000000000001</v>
      </c>
      <c r="C9" s="4">
        <v>133.6</v>
      </c>
      <c r="D9" s="4">
        <v>101.3</v>
      </c>
      <c r="E9" s="4"/>
      <c r="F9" s="6">
        <f>(D9/D4)^(1/COUNTA(D5:D9))-1</f>
        <v>1.7864345758127342E-3</v>
      </c>
      <c r="G9" s="6"/>
    </row>
    <row r="10" spans="1:7" x14ac:dyDescent="0.25">
      <c r="A10" s="3" t="s">
        <v>12</v>
      </c>
      <c r="B10" s="4">
        <v>145.1</v>
      </c>
      <c r="C10" s="4">
        <v>139.80000000000001</v>
      </c>
      <c r="D10" s="4">
        <v>103.7</v>
      </c>
      <c r="E10" s="4"/>
      <c r="F10" s="6">
        <f>(D10/D5)^(1/COUNTA(D6:D10))-1</f>
        <v>6.6895598707255033E-3</v>
      </c>
      <c r="G10" s="6"/>
    </row>
    <row r="11" spans="1:7" x14ac:dyDescent="0.25">
      <c r="A11" s="3" t="s">
        <v>13</v>
      </c>
      <c r="B11" s="4">
        <v>154.30000000000001</v>
      </c>
      <c r="C11" s="4">
        <v>146.80000000000001</v>
      </c>
      <c r="D11" s="4">
        <v>105.1</v>
      </c>
      <c r="E11" s="4"/>
      <c r="F11" s="6">
        <f>(D11/D6)^(1/COUNTA(D7:D11))-1</f>
        <v>8.1898247306162464E-3</v>
      </c>
      <c r="G11" s="6"/>
    </row>
    <row r="12" spans="1:7" x14ac:dyDescent="0.25">
      <c r="A12" s="3" t="s">
        <v>14</v>
      </c>
      <c r="B12" s="4">
        <v>166.8</v>
      </c>
      <c r="C12" s="4">
        <v>154.6</v>
      </c>
      <c r="D12" s="4">
        <v>107.9</v>
      </c>
      <c r="E12" s="4"/>
      <c r="F12" s="6">
        <f>(D12/D7)^(1/COUNTA(D8:D12))-1</f>
        <v>1.2503884183080016E-2</v>
      </c>
      <c r="G12" s="6">
        <f>(D12/D2)^(1/COUNTA(D3:D12))-1</f>
        <v>7.6324483975467317E-3</v>
      </c>
    </row>
    <row r="13" spans="1:7" x14ac:dyDescent="0.25">
      <c r="A13" s="3" t="s">
        <v>15</v>
      </c>
      <c r="B13" s="4">
        <v>175.2</v>
      </c>
      <c r="C13" s="4">
        <v>158.1</v>
      </c>
      <c r="D13" s="4">
        <v>110.8</v>
      </c>
      <c r="E13" s="4"/>
      <c r="F13" s="6">
        <f>(D13/D8)^(1/COUNTA(D9:D13))-1</f>
        <v>1.2553096628818095E-2</v>
      </c>
      <c r="G13" s="6">
        <f t="shared" ref="G13:G29" si="0">(D13/D3)^(1/COUNTA(D4:D13))-1</f>
        <v>1.0916622251319508E-2</v>
      </c>
    </row>
    <row r="14" spans="1:7" x14ac:dyDescent="0.25">
      <c r="A14" s="3" t="s">
        <v>16</v>
      </c>
      <c r="B14" s="4">
        <v>184.1</v>
      </c>
      <c r="C14" s="4">
        <v>165.7</v>
      </c>
      <c r="D14" s="4">
        <v>111.1</v>
      </c>
      <c r="E14" s="4"/>
      <c r="F14" s="6">
        <f>(D14/D9)^(1/COUNTA(D10:D14))-1</f>
        <v>1.8640461235352124E-2</v>
      </c>
      <c r="G14" s="6">
        <f t="shared" si="0"/>
        <v>1.0178299002520097E-2</v>
      </c>
    </row>
    <row r="15" spans="1:7" x14ac:dyDescent="0.25">
      <c r="A15" s="3" t="s">
        <v>17</v>
      </c>
      <c r="B15" s="4">
        <v>196.9</v>
      </c>
      <c r="C15" s="4">
        <v>177.4</v>
      </c>
      <c r="D15" s="4">
        <v>111</v>
      </c>
      <c r="E15" s="4"/>
      <c r="F15" s="6">
        <f>(D15/D10)^(1/COUNTA(D11:D15))-1</f>
        <v>1.3698594819312904E-2</v>
      </c>
      <c r="G15" s="6">
        <f t="shared" si="0"/>
        <v>1.0187998473663917E-2</v>
      </c>
    </row>
    <row r="16" spans="1:7" x14ac:dyDescent="0.25">
      <c r="A16" s="3" t="s">
        <v>18</v>
      </c>
      <c r="B16" s="4">
        <v>206.5</v>
      </c>
      <c r="C16" s="4">
        <v>190.7</v>
      </c>
      <c r="D16" s="4">
        <v>108.3</v>
      </c>
      <c r="E16" s="4"/>
      <c r="F16" s="6">
        <f>(D16/D11)^(1/COUNTA(D12:D16))-1</f>
        <v>6.0166027055452709E-3</v>
      </c>
      <c r="G16" s="6">
        <f t="shared" si="0"/>
        <v>7.1026275200525291E-3</v>
      </c>
    </row>
    <row r="17" spans="1:7" x14ac:dyDescent="0.25">
      <c r="A17" s="3" t="s">
        <v>19</v>
      </c>
      <c r="B17" s="4">
        <v>212.1</v>
      </c>
      <c r="C17" s="4">
        <v>193.1</v>
      </c>
      <c r="D17" s="4">
        <v>109.8</v>
      </c>
      <c r="E17" s="4"/>
      <c r="F17" s="6">
        <f>(D17/D12)^(1/COUNTA(D13:D17))-1</f>
        <v>3.497232459206856E-3</v>
      </c>
      <c r="G17" s="6">
        <f t="shared" si="0"/>
        <v>7.9904987805776706E-3</v>
      </c>
    </row>
    <row r="18" spans="1:7" x14ac:dyDescent="0.25">
      <c r="A18" s="3" t="s">
        <v>20</v>
      </c>
      <c r="B18" s="4">
        <v>220.3</v>
      </c>
      <c r="C18" s="4">
        <v>196.3</v>
      </c>
      <c r="D18" s="4">
        <v>112.2</v>
      </c>
      <c r="E18" s="4"/>
      <c r="F18" s="6">
        <f>(D18/D13)^(1/COUNTA(D14:D18))-1</f>
        <v>2.5143995688008403E-3</v>
      </c>
      <c r="G18" s="6">
        <f t="shared" si="0"/>
        <v>7.5212452838746557E-3</v>
      </c>
    </row>
    <row r="19" spans="1:7" x14ac:dyDescent="0.25">
      <c r="A19" s="3" t="s">
        <v>21</v>
      </c>
      <c r="B19" s="4">
        <v>228.5</v>
      </c>
      <c r="C19" s="4">
        <v>199.7</v>
      </c>
      <c r="D19" s="4">
        <v>114.5</v>
      </c>
      <c r="E19" s="4"/>
      <c r="F19" s="6">
        <f>(D19/D14)^(1/COUNTA(D15:D19))-1</f>
        <v>6.0470352132717675E-3</v>
      </c>
      <c r="G19" s="6">
        <f t="shared" si="0"/>
        <v>1.2324165459911329E-2</v>
      </c>
    </row>
    <row r="20" spans="1:7" x14ac:dyDescent="0.25">
      <c r="A20" s="3" t="s">
        <v>22</v>
      </c>
      <c r="B20" s="4">
        <v>239.2</v>
      </c>
      <c r="C20" s="4">
        <v>201.2</v>
      </c>
      <c r="D20" s="4">
        <v>118.9</v>
      </c>
      <c r="E20" s="4"/>
      <c r="F20" s="6">
        <f>(D20/D15)^(1/COUNTA(D16:D20))-1</f>
        <v>1.3845493694696343E-2</v>
      </c>
      <c r="G20" s="6">
        <f t="shared" si="0"/>
        <v>1.3772041596238793E-2</v>
      </c>
    </row>
    <row r="21" spans="1:7" x14ac:dyDescent="0.25">
      <c r="A21" s="3" t="s">
        <v>23</v>
      </c>
      <c r="B21" s="4">
        <v>253.3</v>
      </c>
      <c r="C21" s="4">
        <v>208.5</v>
      </c>
      <c r="D21" s="4">
        <v>121.5</v>
      </c>
      <c r="E21" s="4"/>
      <c r="F21" s="6">
        <f>(D21/D16)^(1/COUNTA(D17:D21))-1</f>
        <v>2.3268403689575612E-2</v>
      </c>
      <c r="G21" s="6">
        <f t="shared" si="0"/>
        <v>1.4605836340257472E-2</v>
      </c>
    </row>
    <row r="22" spans="1:7" x14ac:dyDescent="0.25">
      <c r="A22" s="3" t="s">
        <v>24</v>
      </c>
      <c r="B22" s="4">
        <v>262.60000000000002</v>
      </c>
      <c r="C22" s="4">
        <v>216.3</v>
      </c>
      <c r="D22" s="4">
        <v>121.4</v>
      </c>
      <c r="E22" s="4"/>
      <c r="F22" s="6">
        <f>(D22/D17)^(1/COUNTA(D18:D22))-1</f>
        <v>2.0289152443216274E-2</v>
      </c>
      <c r="G22" s="6">
        <f t="shared" si="0"/>
        <v>1.185836004102736E-2</v>
      </c>
    </row>
    <row r="23" spans="1:7" x14ac:dyDescent="0.25">
      <c r="A23" s="3" t="s">
        <v>25</v>
      </c>
      <c r="B23" s="4">
        <v>271.3</v>
      </c>
      <c r="C23" s="4">
        <v>218.9</v>
      </c>
      <c r="D23" s="4">
        <v>123.9</v>
      </c>
      <c r="E23" s="4"/>
      <c r="F23" s="6">
        <f>(D23/D18)^(1/COUNTA(D19:D23))-1</f>
        <v>2.0036447100539423E-2</v>
      </c>
      <c r="G23" s="6">
        <f t="shared" si="0"/>
        <v>1.1237472754688893E-2</v>
      </c>
    </row>
    <row r="24" spans="1:7" x14ac:dyDescent="0.25">
      <c r="A24" s="3" t="s">
        <v>26</v>
      </c>
      <c r="B24" s="4">
        <v>280.3</v>
      </c>
      <c r="C24" s="4">
        <v>222.6</v>
      </c>
      <c r="D24" s="4">
        <v>126</v>
      </c>
      <c r="E24" s="4"/>
      <c r="F24" s="6">
        <f>(D24/D19)^(1/COUNTA(D20:D24))-1</f>
        <v>1.9325788207685601E-2</v>
      </c>
      <c r="G24" s="6">
        <f t="shared" si="0"/>
        <v>1.266464693045033E-2</v>
      </c>
    </row>
    <row r="25" spans="1:7" x14ac:dyDescent="0.25">
      <c r="A25" s="3" t="s">
        <v>27</v>
      </c>
      <c r="B25" s="4">
        <v>286.8</v>
      </c>
      <c r="C25" s="4">
        <v>228.5</v>
      </c>
      <c r="D25" s="4">
        <v>125.5</v>
      </c>
      <c r="E25" s="4"/>
      <c r="F25" s="6">
        <f>(D25/D20)^(1/COUNTA(D21:D25))-1</f>
        <v>1.0863171357012869E-2</v>
      </c>
      <c r="G25" s="6">
        <f t="shared" si="0"/>
        <v>1.235323431213331E-2</v>
      </c>
    </row>
    <row r="26" spans="1:7" x14ac:dyDescent="0.25">
      <c r="A26" s="3" t="s">
        <v>28</v>
      </c>
      <c r="B26" s="4">
        <v>289</v>
      </c>
      <c r="C26" s="4">
        <v>234.7</v>
      </c>
      <c r="D26" s="4">
        <v>123.1</v>
      </c>
      <c r="E26" s="4"/>
      <c r="F26" s="6">
        <f>(D26/D21)^(1/COUNTA(D22:D26))-1</f>
        <v>2.6199802471900124E-3</v>
      </c>
      <c r="G26" s="6">
        <f t="shared" si="0"/>
        <v>1.2891576969033647E-2</v>
      </c>
    </row>
    <row r="27" spans="1:7" x14ac:dyDescent="0.25">
      <c r="A27" s="3" t="s">
        <v>29</v>
      </c>
      <c r="B27" s="4">
        <v>279.2</v>
      </c>
      <c r="C27" s="4">
        <v>291.60000000000002</v>
      </c>
      <c r="D27" s="4">
        <v>95.7</v>
      </c>
      <c r="E27" s="4"/>
      <c r="F27" s="6">
        <f>(D27/D22)^(1/COUNTA(D23:D27))-1</f>
        <v>-4.6460583489681184E-2</v>
      </c>
      <c r="G27" s="6">
        <f t="shared" si="0"/>
        <v>-1.3650202467444972E-2</v>
      </c>
    </row>
    <row r="28" spans="1:7" x14ac:dyDescent="0.25">
      <c r="A28" s="3" t="s">
        <v>30</v>
      </c>
      <c r="B28" s="4">
        <v>331.3</v>
      </c>
      <c r="C28" s="4">
        <v>289.7</v>
      </c>
      <c r="D28" s="4">
        <v>114.4</v>
      </c>
      <c r="E28" s="4"/>
      <c r="F28" s="6">
        <f>(D28/D23)^(1/COUNTA(D24:D28))-1</f>
        <v>-1.5828139241424344E-2</v>
      </c>
      <c r="G28" s="6">
        <f t="shared" si="0"/>
        <v>1.9436951168985139E-3</v>
      </c>
    </row>
    <row r="29" spans="1:7" x14ac:dyDescent="0.25">
      <c r="A29" s="3" t="s">
        <v>31</v>
      </c>
      <c r="B29" s="4">
        <v>313.7</v>
      </c>
      <c r="C29" s="4">
        <v>269.3</v>
      </c>
      <c r="D29" s="4">
        <v>116.5</v>
      </c>
      <c r="E29" s="4"/>
      <c r="F29" s="6">
        <f>(D29/D24)^(1/COUNTA(D25:D29))-1</f>
        <v>-1.555586473988968E-2</v>
      </c>
      <c r="G29" s="6">
        <f t="shared" si="0"/>
        <v>1.7331451641426909E-3</v>
      </c>
    </row>
    <row r="30" spans="1:7" ht="15.75" x14ac:dyDescent="0.25">
      <c r="A30" s="5"/>
    </row>
    <row r="31" spans="1:7" x14ac:dyDescent="0.25">
      <c r="A31" s="3" t="s">
        <v>35</v>
      </c>
      <c r="B31" s="6">
        <f>(B29/B2)^(1/COUNTA(B3:B29))-1</f>
        <v>4.3252482010285531E-2</v>
      </c>
      <c r="C31" s="6">
        <f t="shared" ref="C31:D31" si="1">(C29/C2)^(1/COUNTA(C3:C29))-1</f>
        <v>3.7372377655503941E-2</v>
      </c>
      <c r="D31" s="6">
        <f t="shared" si="1"/>
        <v>5.6723638321347636E-3</v>
      </c>
      <c r="E31" s="6" t="s">
        <v>54</v>
      </c>
      <c r="F31" s="14">
        <f>MAX(F7:F29)</f>
        <v>2.3268403689575612E-2</v>
      </c>
      <c r="G31" s="14">
        <f>MAX(G7:G29)</f>
        <v>1.4605836340257472E-2</v>
      </c>
    </row>
    <row r="32" spans="1:7" x14ac:dyDescent="0.25">
      <c r="A32" s="3" t="s">
        <v>38</v>
      </c>
      <c r="B32" s="6">
        <f>(B25/B2)^(1/COUNTA(B3:B25))-1</f>
        <v>4.6874799455983718E-2</v>
      </c>
      <c r="C32" s="6">
        <f t="shared" ref="C32:D32" si="2">(C25/C2)^(1/COUNTA(C3:C25))-1</f>
        <v>3.6582202567112088E-2</v>
      </c>
      <c r="D32" s="6">
        <f t="shared" si="2"/>
        <v>9.92438294343434E-3</v>
      </c>
      <c r="E32" s="6" t="s">
        <v>55</v>
      </c>
      <c r="F32" s="14">
        <f>MIN(F7:F29)</f>
        <v>-4.6460583489681184E-2</v>
      </c>
      <c r="G32" s="14">
        <f>MIN(G7:G29)</f>
        <v>-1.3650202467444972E-2</v>
      </c>
    </row>
    <row r="33" spans="1:5" x14ac:dyDescent="0.25">
      <c r="A33" s="3"/>
      <c r="B33" s="6"/>
      <c r="C33" s="6"/>
      <c r="D33" s="6"/>
      <c r="E33" s="6"/>
    </row>
    <row r="34" spans="1:5" x14ac:dyDescent="0.25">
      <c r="A34" s="3" t="s">
        <v>51</v>
      </c>
      <c r="B34" s="6">
        <f>(B17/B2)^(1/COUNTA(B3:B17))-1</f>
        <v>5.1403401952800687E-2</v>
      </c>
      <c r="C34" s="6">
        <f>(C17/C2)^(1/COUNTA(C3:C17))-1</f>
        <v>4.4845680375210195E-2</v>
      </c>
      <c r="D34" s="6">
        <f>(D17/D2)^(1/COUNTA(D3:D17))-1</f>
        <v>6.2521531645016726E-3</v>
      </c>
      <c r="E34" s="6"/>
    </row>
    <row r="35" spans="1:5" x14ac:dyDescent="0.25">
      <c r="A35" s="3" t="s">
        <v>52</v>
      </c>
      <c r="B35" s="6">
        <f>(B25/B17)^(1/COUNTA(B18:B25))-1</f>
        <v>3.8436177371635738E-2</v>
      </c>
      <c r="C35" s="6">
        <f>(C25/C17)^(1/COUNTA(C18:C25))-1</f>
        <v>2.1263925268020012E-2</v>
      </c>
      <c r="D35" s="6">
        <f>(D25/D17)^(1/COUNTA(D18:D25))-1</f>
        <v>1.6845973408167403E-2</v>
      </c>
      <c r="E35" s="6"/>
    </row>
    <row r="36" spans="1:5" x14ac:dyDescent="0.25">
      <c r="A36" s="3" t="s">
        <v>53</v>
      </c>
      <c r="B36" s="6">
        <f>(B29/B25)^(1/COUNTA(B26:B29))-1</f>
        <v>2.2666060001438559E-2</v>
      </c>
      <c r="C36" s="6">
        <f>(C29/C25)^(1/COUNTA(C26:C29))-1</f>
        <v>4.1927587725522963E-2</v>
      </c>
      <c r="D36" s="6">
        <f>(D29/D25)^(1/COUNTA(D26:D29))-1</f>
        <v>-1.8431642157245576E-2</v>
      </c>
      <c r="E3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FCB-42E3-4942-B5EA-C3553097534A}">
  <dimension ref="A1:E7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8.28515625" customWidth="1"/>
    <col min="3" max="3" width="17.42578125" customWidth="1"/>
  </cols>
  <sheetData>
    <row r="1" spans="1:5" x14ac:dyDescent="0.25">
      <c r="A1" s="7"/>
      <c r="B1" s="9" t="s">
        <v>33</v>
      </c>
      <c r="C1" s="9" t="s">
        <v>34</v>
      </c>
      <c r="E1" s="15"/>
    </row>
    <row r="2" spans="1:5" x14ac:dyDescent="0.25">
      <c r="A2" s="7" t="s">
        <v>32</v>
      </c>
      <c r="B2" s="21">
        <f>Calcs_QA_index_and_growth!D31</f>
        <v>5.6723638321347636E-3</v>
      </c>
      <c r="C2" s="10">
        <f>Calcs_QA_index_and_growth!D32</f>
        <v>9.92438294343434E-3</v>
      </c>
      <c r="E2" s="16"/>
    </row>
    <row r="3" spans="1:5" x14ac:dyDescent="0.25">
      <c r="A3" s="11" t="s">
        <v>41</v>
      </c>
      <c r="B3" s="12"/>
      <c r="C3" s="13"/>
    </row>
    <row r="4" spans="1:5" x14ac:dyDescent="0.25">
      <c r="A4" s="8" t="s">
        <v>42</v>
      </c>
      <c r="B4" s="18">
        <f>MAX(Calcs_QA_index_and_growth!G12:G29)</f>
        <v>1.4605836340257472E-2</v>
      </c>
      <c r="C4" s="18">
        <f>MAX(Calcs_QA_index_and_growth!G7:G25)</f>
        <v>1.4605836340257472E-2</v>
      </c>
    </row>
    <row r="5" spans="1:5" x14ac:dyDescent="0.25">
      <c r="A5" s="8" t="s">
        <v>43</v>
      </c>
      <c r="B5" s="18">
        <f>MAX(Calcs_QA_index_and_growth!F7:F29)</f>
        <v>2.3268403689575612E-2</v>
      </c>
      <c r="C5" s="18">
        <f>MAX(Calcs_QA_index_and_growth!F7:F25)</f>
        <v>2.3268403689575612E-2</v>
      </c>
    </row>
    <row r="6" spans="1:5" x14ac:dyDescent="0.25">
      <c r="A6" s="8" t="s">
        <v>44</v>
      </c>
      <c r="B6" s="18">
        <f>MIN(Calcs_QA_index_and_growth!F12:F29)</f>
        <v>-4.6460583489681184E-2</v>
      </c>
      <c r="C6" s="18">
        <f>MIN(Calcs_QA_index_and_growth!F7:F25)</f>
        <v>1.7864345758127342E-3</v>
      </c>
    </row>
    <row r="7" spans="1:5" x14ac:dyDescent="0.25">
      <c r="A7" s="8" t="s">
        <v>45</v>
      </c>
      <c r="B7" s="18">
        <f>MIN(Calcs_QA_index_and_growth!G7:G29)</f>
        <v>-1.3650202467444972E-2</v>
      </c>
      <c r="C7" s="18">
        <f>MIN(Calcs_QA_index_and_growth!G12:G25)</f>
        <v>7.1026275200525291E-3</v>
      </c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2A85-482A-4DC6-B4F6-5ECB77E0362D}">
  <dimension ref="A1:F32"/>
  <sheetViews>
    <sheetView workbookViewId="0">
      <selection activeCell="H9" sqref="H9"/>
    </sheetView>
  </sheetViews>
  <sheetFormatPr defaultRowHeight="15" x14ac:dyDescent="0.25"/>
  <cols>
    <col min="1" max="1" width="13.42578125" bestFit="1" customWidth="1"/>
    <col min="2" max="3" width="20" customWidth="1"/>
  </cols>
  <sheetData>
    <row r="1" spans="1:6" ht="63" x14ac:dyDescent="0.25">
      <c r="A1" s="1" t="s">
        <v>0</v>
      </c>
      <c r="B1" s="2" t="s">
        <v>3</v>
      </c>
      <c r="C1" s="2" t="s">
        <v>37</v>
      </c>
    </row>
    <row r="2" spans="1:6" x14ac:dyDescent="0.25">
      <c r="A2" s="3" t="s">
        <v>4</v>
      </c>
      <c r="B2" s="4">
        <v>100</v>
      </c>
      <c r="C2" s="4">
        <v>100</v>
      </c>
    </row>
    <row r="3" spans="1:6" x14ac:dyDescent="0.25">
      <c r="A3" s="3" t="s">
        <v>5</v>
      </c>
      <c r="B3" s="4">
        <v>99.4</v>
      </c>
      <c r="C3" s="4">
        <v>99.4</v>
      </c>
      <c r="D3" s="6">
        <f>B3/B2-1</f>
        <v>-5.9999999999998943E-3</v>
      </c>
      <c r="E3" s="6">
        <f>C3/C2-1</f>
        <v>-5.9999999999998943E-3</v>
      </c>
      <c r="F3" s="17">
        <f>E3-D3</f>
        <v>0</v>
      </c>
    </row>
    <row r="4" spans="1:6" x14ac:dyDescent="0.25">
      <c r="A4" s="3" t="s">
        <v>6</v>
      </c>
      <c r="B4" s="4">
        <v>100.4</v>
      </c>
      <c r="C4" s="4">
        <v>100.4</v>
      </c>
      <c r="D4" s="6">
        <f>B4/B3-1</f>
        <v>1.0060362173038184E-2</v>
      </c>
      <c r="E4" s="6">
        <f>C4/C3-1</f>
        <v>1.0060362173038184E-2</v>
      </c>
      <c r="F4" s="17">
        <f t="shared" ref="F4:F29" si="0">E4-D4</f>
        <v>0</v>
      </c>
    </row>
    <row r="5" spans="1:6" x14ac:dyDescent="0.25">
      <c r="A5" s="3" t="s">
        <v>7</v>
      </c>
      <c r="B5" s="4">
        <v>100.3</v>
      </c>
      <c r="C5" s="4">
        <v>100.3</v>
      </c>
      <c r="D5" s="6">
        <f>B5/B4-1</f>
        <v>-9.9601593625509022E-4</v>
      </c>
      <c r="E5" s="6">
        <f>C5/C4-1</f>
        <v>-9.9601593625509022E-4</v>
      </c>
      <c r="F5" s="17">
        <f t="shared" si="0"/>
        <v>0</v>
      </c>
    </row>
    <row r="6" spans="1:6" x14ac:dyDescent="0.25">
      <c r="A6" s="3" t="s">
        <v>8</v>
      </c>
      <c r="B6" s="4">
        <v>100.9</v>
      </c>
      <c r="C6" s="4">
        <v>100.9</v>
      </c>
      <c r="D6" s="6">
        <f>B6/B5-1</f>
        <v>5.9820538384847133E-3</v>
      </c>
      <c r="E6" s="6">
        <f>C6/C5-1</f>
        <v>5.9820538384847133E-3</v>
      </c>
      <c r="F6" s="17">
        <f t="shared" si="0"/>
        <v>0</v>
      </c>
    </row>
    <row r="7" spans="1:6" x14ac:dyDescent="0.25">
      <c r="A7" s="3" t="s">
        <v>9</v>
      </c>
      <c r="B7" s="4">
        <v>101.4</v>
      </c>
      <c r="C7" s="4">
        <v>101.4</v>
      </c>
      <c r="D7" s="6">
        <f>B7/B6-1</f>
        <v>4.9554013875123815E-3</v>
      </c>
      <c r="E7" s="6">
        <f>C7/C6-1</f>
        <v>4.9554013875123815E-3</v>
      </c>
      <c r="F7" s="17">
        <f t="shared" si="0"/>
        <v>0</v>
      </c>
    </row>
    <row r="8" spans="1:6" x14ac:dyDescent="0.25">
      <c r="A8" s="3" t="s">
        <v>10</v>
      </c>
      <c r="B8" s="4">
        <v>104.1</v>
      </c>
      <c r="C8" s="4">
        <v>104.2</v>
      </c>
      <c r="D8" s="6">
        <f>B8/B7-1</f>
        <v>2.6627218934911046E-2</v>
      </c>
      <c r="E8" s="6">
        <f>C8/C7-1</f>
        <v>2.7613412228796763E-2</v>
      </c>
      <c r="F8" s="6">
        <f>D8-E8</f>
        <v>-9.8619329388571764E-4</v>
      </c>
    </row>
    <row r="9" spans="1:6" x14ac:dyDescent="0.25">
      <c r="A9" s="3" t="s">
        <v>11</v>
      </c>
      <c r="B9" s="4">
        <v>101.3</v>
      </c>
      <c r="C9" s="4">
        <v>100.1</v>
      </c>
      <c r="D9" s="6">
        <f>B9/B8-1</f>
        <v>-2.6897214217098897E-2</v>
      </c>
      <c r="E9" s="6">
        <f>C9/C8-1</f>
        <v>-3.9347408829174757E-2</v>
      </c>
      <c r="F9" s="6">
        <f t="shared" ref="F9:F29" si="1">D9-E9</f>
        <v>1.245019461207586E-2</v>
      </c>
    </row>
    <row r="10" spans="1:6" x14ac:dyDescent="0.25">
      <c r="A10" s="3" t="s">
        <v>12</v>
      </c>
      <c r="B10" s="4">
        <v>103.7</v>
      </c>
      <c r="C10" s="4">
        <v>102.5</v>
      </c>
      <c r="D10" s="6">
        <f>B10/B9-1</f>
        <v>2.3692003948667439E-2</v>
      </c>
      <c r="E10" s="6">
        <f>C10/C9-1</f>
        <v>2.3976023976024052E-2</v>
      </c>
      <c r="F10" s="6">
        <f t="shared" si="1"/>
        <v>-2.8402002735661291E-4</v>
      </c>
    </row>
    <row r="11" spans="1:6" x14ac:dyDescent="0.25">
      <c r="A11" s="3" t="s">
        <v>13</v>
      </c>
      <c r="B11" s="4">
        <v>105.1</v>
      </c>
      <c r="C11" s="4">
        <v>102.9</v>
      </c>
      <c r="D11" s="6">
        <f>B11/B10-1</f>
        <v>1.3500482160077043E-2</v>
      </c>
      <c r="E11" s="6">
        <f>C11/C10-1</f>
        <v>3.9024390243902474E-3</v>
      </c>
      <c r="F11" s="6">
        <f t="shared" si="1"/>
        <v>9.5980431356867957E-3</v>
      </c>
    </row>
    <row r="12" spans="1:6" x14ac:dyDescent="0.25">
      <c r="A12" s="3" t="s">
        <v>14</v>
      </c>
      <c r="B12" s="4">
        <v>107.9</v>
      </c>
      <c r="C12" s="4">
        <v>104.8</v>
      </c>
      <c r="D12" s="6">
        <f>B12/B11-1</f>
        <v>2.6641294005709026E-2</v>
      </c>
      <c r="E12" s="6">
        <f>C12/C11-1</f>
        <v>1.8464528668610258E-2</v>
      </c>
      <c r="F12" s="6">
        <f t="shared" si="1"/>
        <v>8.1767653370987681E-3</v>
      </c>
    </row>
    <row r="13" spans="1:6" x14ac:dyDescent="0.25">
      <c r="A13" s="3" t="s">
        <v>15</v>
      </c>
      <c r="B13" s="4">
        <v>110.8</v>
      </c>
      <c r="C13" s="4">
        <v>106.7</v>
      </c>
      <c r="D13" s="6">
        <f>B13/B12-1</f>
        <v>2.6876737720111121E-2</v>
      </c>
      <c r="E13" s="6">
        <f>C13/C12-1</f>
        <v>1.8129770992366456E-2</v>
      </c>
      <c r="F13" s="6">
        <f t="shared" si="1"/>
        <v>8.746966727744665E-3</v>
      </c>
    </row>
    <row r="14" spans="1:6" x14ac:dyDescent="0.25">
      <c r="A14" s="3" t="s">
        <v>16</v>
      </c>
      <c r="B14" s="4">
        <v>111.1</v>
      </c>
      <c r="C14" s="4">
        <v>106.8</v>
      </c>
      <c r="D14" s="6">
        <f>B14/B13-1</f>
        <v>2.7075812274368616E-3</v>
      </c>
      <c r="E14" s="6">
        <f>C14/C13-1</f>
        <v>9.3720712277400864E-4</v>
      </c>
      <c r="F14" s="6">
        <f t="shared" si="1"/>
        <v>1.7703741046628529E-3</v>
      </c>
    </row>
    <row r="15" spans="1:6" x14ac:dyDescent="0.25">
      <c r="A15" s="3" t="s">
        <v>17</v>
      </c>
      <c r="B15" s="4">
        <v>111</v>
      </c>
      <c r="C15" s="4">
        <v>106.1</v>
      </c>
      <c r="D15" s="6">
        <f>B15/B14-1</f>
        <v>-9.0009000900082015E-4</v>
      </c>
      <c r="E15" s="6">
        <f>C15/C14-1</f>
        <v>-6.5543071161049404E-3</v>
      </c>
      <c r="F15" s="6">
        <f t="shared" si="1"/>
        <v>5.6542171071041203E-3</v>
      </c>
    </row>
    <row r="16" spans="1:6" x14ac:dyDescent="0.25">
      <c r="A16" s="3" t="s">
        <v>18</v>
      </c>
      <c r="B16" s="4">
        <v>108.3</v>
      </c>
      <c r="C16" s="4">
        <v>103.3</v>
      </c>
      <c r="D16" s="6">
        <f>B16/B15-1</f>
        <v>-2.4324324324324298E-2</v>
      </c>
      <c r="E16" s="6">
        <f>C16/C15-1</f>
        <v>-2.6390197926484449E-2</v>
      </c>
      <c r="F16" s="6">
        <f t="shared" si="1"/>
        <v>2.0658736021601509E-3</v>
      </c>
    </row>
    <row r="17" spans="1:6" x14ac:dyDescent="0.25">
      <c r="A17" s="3" t="s">
        <v>19</v>
      </c>
      <c r="B17" s="4">
        <v>109.8</v>
      </c>
      <c r="C17" s="4">
        <v>104.5</v>
      </c>
      <c r="D17" s="6">
        <f>B17/B16-1</f>
        <v>1.3850415512465464E-2</v>
      </c>
      <c r="E17" s="6">
        <f>C17/C16-1</f>
        <v>1.1616650532429773E-2</v>
      </c>
      <c r="F17" s="6">
        <f t="shared" si="1"/>
        <v>2.2337649800356907E-3</v>
      </c>
    </row>
    <row r="18" spans="1:6" x14ac:dyDescent="0.25">
      <c r="A18" s="3" t="s">
        <v>20</v>
      </c>
      <c r="B18" s="4">
        <v>112.2</v>
      </c>
      <c r="C18" s="4">
        <v>106.2</v>
      </c>
      <c r="D18" s="6">
        <f>B18/B17-1</f>
        <v>2.1857923497267784E-2</v>
      </c>
      <c r="E18" s="6">
        <f>C18/C17-1</f>
        <v>1.6267942583731987E-2</v>
      </c>
      <c r="F18" s="6">
        <f t="shared" si="1"/>
        <v>5.589980913535797E-3</v>
      </c>
    </row>
    <row r="19" spans="1:6" x14ac:dyDescent="0.25">
      <c r="A19" s="3" t="s">
        <v>21</v>
      </c>
      <c r="B19" s="4">
        <v>114.5</v>
      </c>
      <c r="C19" s="4">
        <v>108.4</v>
      </c>
      <c r="D19" s="6">
        <f>B19/B18-1</f>
        <v>2.049910873440286E-2</v>
      </c>
      <c r="E19" s="6">
        <f>C19/C18-1</f>
        <v>2.0715630885122405E-2</v>
      </c>
      <c r="F19" s="6">
        <f t="shared" si="1"/>
        <v>-2.1652215071954473E-4</v>
      </c>
    </row>
    <row r="20" spans="1:6" x14ac:dyDescent="0.25">
      <c r="A20" s="3" t="s">
        <v>22</v>
      </c>
      <c r="B20" s="4">
        <v>118.9</v>
      </c>
      <c r="C20" s="4">
        <v>112.1</v>
      </c>
      <c r="D20" s="6">
        <f>B20/B19-1</f>
        <v>3.8427947598253409E-2</v>
      </c>
      <c r="E20" s="6">
        <f>C20/C19-1</f>
        <v>3.413284132841321E-2</v>
      </c>
      <c r="F20" s="6">
        <f t="shared" si="1"/>
        <v>4.2951062698401987E-3</v>
      </c>
    </row>
    <row r="21" spans="1:6" x14ac:dyDescent="0.25">
      <c r="A21" s="3" t="s">
        <v>23</v>
      </c>
      <c r="B21" s="4">
        <v>121.5</v>
      </c>
      <c r="C21" s="4">
        <v>114</v>
      </c>
      <c r="D21" s="6">
        <f>B21/B20-1</f>
        <v>2.186711522287621E-2</v>
      </c>
      <c r="E21" s="6">
        <f>C21/C20-1</f>
        <v>1.6949152542372836E-2</v>
      </c>
      <c r="F21" s="6">
        <f t="shared" si="1"/>
        <v>4.9179626805033738E-3</v>
      </c>
    </row>
    <row r="22" spans="1:6" x14ac:dyDescent="0.25">
      <c r="A22" s="3" t="s">
        <v>24</v>
      </c>
      <c r="B22" s="4">
        <v>121.4</v>
      </c>
      <c r="C22" s="4">
        <v>113.5</v>
      </c>
      <c r="D22" s="6">
        <f>B22/B21-1</f>
        <v>-8.2304526748966378E-4</v>
      </c>
      <c r="E22" s="6">
        <f>C22/C21-1</f>
        <v>-4.3859649122807154E-3</v>
      </c>
      <c r="F22" s="6">
        <f t="shared" si="1"/>
        <v>3.5629196447910516E-3</v>
      </c>
    </row>
    <row r="23" spans="1:6" x14ac:dyDescent="0.25">
      <c r="A23" s="3" t="s">
        <v>25</v>
      </c>
      <c r="B23" s="4">
        <v>123.9</v>
      </c>
      <c r="C23" s="4">
        <v>115.5</v>
      </c>
      <c r="D23" s="6">
        <f>B23/B22-1</f>
        <v>2.0593080724876422E-2</v>
      </c>
      <c r="E23" s="6">
        <f>C23/C22-1</f>
        <v>1.7621145374449254E-2</v>
      </c>
      <c r="F23" s="6">
        <f t="shared" si="1"/>
        <v>2.9719353504271684E-3</v>
      </c>
    </row>
    <row r="24" spans="1:6" x14ac:dyDescent="0.25">
      <c r="A24" s="3" t="s">
        <v>26</v>
      </c>
      <c r="B24" s="4">
        <v>126</v>
      </c>
      <c r="C24" s="4">
        <v>116.7</v>
      </c>
      <c r="D24" s="6">
        <f>B24/B23-1</f>
        <v>1.6949152542372836E-2</v>
      </c>
      <c r="E24" s="6">
        <f>C24/C23-1</f>
        <v>1.0389610389610393E-2</v>
      </c>
      <c r="F24" s="6">
        <f t="shared" si="1"/>
        <v>6.5595421527624431E-3</v>
      </c>
    </row>
    <row r="25" spans="1:6" x14ac:dyDescent="0.25">
      <c r="A25" s="3" t="s">
        <v>27</v>
      </c>
      <c r="B25" s="4">
        <v>125.5</v>
      </c>
      <c r="C25" s="4">
        <v>115.6</v>
      </c>
      <c r="D25" s="6">
        <f>B25/B24-1</f>
        <v>-3.9682539682539542E-3</v>
      </c>
      <c r="E25" s="6">
        <f>C25/C24-1</f>
        <v>-9.425878320479919E-3</v>
      </c>
      <c r="F25" s="6">
        <f t="shared" si="1"/>
        <v>5.4576243522259649E-3</v>
      </c>
    </row>
    <row r="26" spans="1:6" x14ac:dyDescent="0.25">
      <c r="A26" s="3" t="s">
        <v>28</v>
      </c>
      <c r="B26" s="4">
        <v>123.1</v>
      </c>
      <c r="C26" s="4">
        <v>113.6</v>
      </c>
      <c r="D26" s="6">
        <f>B26/B25-1</f>
        <v>-1.9123505976095689E-2</v>
      </c>
      <c r="E26" s="6">
        <f>C26/C25-1</f>
        <v>-1.730103806228378E-2</v>
      </c>
      <c r="F26" s="6">
        <f t="shared" si="1"/>
        <v>-1.8224679138119093E-3</v>
      </c>
    </row>
    <row r="27" spans="1:6" x14ac:dyDescent="0.25">
      <c r="A27" s="3" t="s">
        <v>29</v>
      </c>
      <c r="B27" s="4">
        <v>95.7</v>
      </c>
      <c r="C27" s="4">
        <v>87.9</v>
      </c>
      <c r="D27" s="6">
        <f>B27/B26-1</f>
        <v>-0.22258326563769293</v>
      </c>
      <c r="E27" s="6">
        <f>C27/C26-1</f>
        <v>-0.22623239436619713</v>
      </c>
      <c r="F27" s="6">
        <f t="shared" si="1"/>
        <v>3.6491287285042029E-3</v>
      </c>
    </row>
    <row r="28" spans="1:6" x14ac:dyDescent="0.25">
      <c r="A28" s="3" t="s">
        <v>30</v>
      </c>
      <c r="B28" s="4">
        <v>114.4</v>
      </c>
      <c r="C28" s="4">
        <v>105.4</v>
      </c>
      <c r="D28" s="6">
        <f>B28/B27-1</f>
        <v>0.19540229885057481</v>
      </c>
      <c r="E28" s="6">
        <f>C28/C27-1</f>
        <v>0.19908987485779295</v>
      </c>
      <c r="F28" s="6">
        <f t="shared" si="1"/>
        <v>-3.6875760072181407E-3</v>
      </c>
    </row>
    <row r="29" spans="1:6" x14ac:dyDescent="0.25">
      <c r="A29" s="3" t="s">
        <v>31</v>
      </c>
      <c r="B29" s="4">
        <v>116.5</v>
      </c>
      <c r="C29" s="4">
        <v>107.6</v>
      </c>
      <c r="D29" s="6">
        <f>B29/B28-1</f>
        <v>1.8356643356643332E-2</v>
      </c>
      <c r="E29" s="6">
        <f>C29/C28-1</f>
        <v>2.0872865275142205E-2</v>
      </c>
      <c r="F29" s="6">
        <f t="shared" si="1"/>
        <v>-2.5162219184988732E-3</v>
      </c>
    </row>
    <row r="30" spans="1:6" ht="15.75" x14ac:dyDescent="0.25">
      <c r="A30" s="5"/>
    </row>
    <row r="31" spans="1:6" x14ac:dyDescent="0.25">
      <c r="A31" s="3" t="s">
        <v>35</v>
      </c>
      <c r="B31" s="6">
        <f>(B29/B7)^(1/COUNTA(B8:B29))-1</f>
        <v>6.3298668230373778E-3</v>
      </c>
      <c r="C31" s="6">
        <f>(C29/C7)^(1/COUNTA(C8:C29))-1</f>
        <v>2.7012580483831705E-3</v>
      </c>
    </row>
    <row r="32" spans="1:6" x14ac:dyDescent="0.25">
      <c r="A32" s="3" t="s">
        <v>38</v>
      </c>
      <c r="B32" s="6">
        <f>(B25/B7)^(1/COUNTA(B8:B25))-1</f>
        <v>1.1916704124926403E-2</v>
      </c>
      <c r="C32" s="6">
        <f>(C25/C7)^(1/COUNTA(C8:C25))-1</f>
        <v>7.3078431864301852E-3</v>
      </c>
      <c r="D32" s="14">
        <f>B32-C32</f>
        <v>4.6088609384962176E-3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3FA7-6323-42B1-8055-A9B37E15BBD7}">
  <dimension ref="A1:C7"/>
  <sheetViews>
    <sheetView workbookViewId="0">
      <selection activeCell="E3" sqref="E3"/>
    </sheetView>
  </sheetViews>
  <sheetFormatPr defaultRowHeight="15" x14ac:dyDescent="0.25"/>
  <cols>
    <col min="1" max="1" width="14.28515625" bestFit="1" customWidth="1"/>
    <col min="2" max="2" width="13" customWidth="1"/>
    <col min="3" max="3" width="18.42578125" bestFit="1" customWidth="1"/>
  </cols>
  <sheetData>
    <row r="1" spans="1:3" x14ac:dyDescent="0.25">
      <c r="A1" s="7"/>
      <c r="B1" s="9" t="s">
        <v>33</v>
      </c>
      <c r="C1" s="9" t="s">
        <v>34</v>
      </c>
    </row>
    <row r="2" spans="1:3" x14ac:dyDescent="0.25">
      <c r="A2" s="7" t="s">
        <v>32</v>
      </c>
      <c r="B2" s="18">
        <f>Calcs_NQA_index_and_growth!D31</f>
        <v>2.7166635251429927E-3</v>
      </c>
      <c r="C2" s="19">
        <f>Calcs_NQA_index_and_growth!D32</f>
        <v>6.3227643926266897E-3</v>
      </c>
    </row>
    <row r="3" spans="1:3" x14ac:dyDescent="0.25">
      <c r="A3" s="11" t="s">
        <v>41</v>
      </c>
      <c r="B3" s="12"/>
      <c r="C3" s="13"/>
    </row>
    <row r="4" spans="1:3" x14ac:dyDescent="0.25">
      <c r="A4" s="8" t="s">
        <v>42</v>
      </c>
      <c r="B4" s="18">
        <f>MAX(Calcs_NQA_index_and_growth!G12:G29)</f>
        <v>1.0296730779459251E-2</v>
      </c>
      <c r="C4" s="18">
        <f>MAX(Calcs_NQA_index_and_growth!G7:G25)</f>
        <v>1.0296730779459251E-2</v>
      </c>
    </row>
    <row r="5" spans="1:3" x14ac:dyDescent="0.25">
      <c r="A5" s="8" t="s">
        <v>43</v>
      </c>
      <c r="B5" s="18">
        <f>MAX(Calcs_NQA_index_and_growth!F7:F29)</f>
        <v>1.990778306961305E-2</v>
      </c>
      <c r="C5" s="18">
        <f>MAX(Calcs_NQA_index_and_growth!F7:F25)</f>
        <v>1.990778306961305E-2</v>
      </c>
    </row>
    <row r="6" spans="1:3" x14ac:dyDescent="0.25">
      <c r="A6" s="8" t="s">
        <v>44</v>
      </c>
      <c r="B6" s="18">
        <f>MIN(Calcs_NQA_index_and_growth!G12:G29)</f>
        <v>-1.7149962743147507E-2</v>
      </c>
      <c r="C6" s="18">
        <f>MIN(Calcs_NQA_index_and_growth!F7:F25)</f>
        <v>-9.3896879263144495E-4</v>
      </c>
    </row>
    <row r="7" spans="1:3" x14ac:dyDescent="0.25">
      <c r="A7" s="8" t="s">
        <v>45</v>
      </c>
      <c r="B7" s="18">
        <f>MIN(Calcs_NQA_index_and_growth!F7:F29)</f>
        <v>-4.9835932289739038E-2</v>
      </c>
      <c r="C7" s="18">
        <f>MIN(Calcs_NQA_index_and_growth!G12:G25)</f>
        <v>1.9030063715523848E-3</v>
      </c>
    </row>
  </sheetData>
  <mergeCells count="1">
    <mergeCell ref="A3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47FDD5C6D844990D933CCD33FF5CE" ma:contentTypeVersion="" ma:contentTypeDescription="Create a new document." ma:contentTypeScope="" ma:versionID="72c12fafcdab3e27ad926f74f358af7d">
  <xsd:schema xmlns:xsd="http://www.w3.org/2001/XMLSchema" xmlns:xs="http://www.w3.org/2001/XMLSchema" xmlns:p="http://schemas.microsoft.com/office/2006/metadata/properties" xmlns:ns2="274b7ade-c38b-4421-865b-a35ba3fe469b" xmlns:ns3="0d54144b-a066-4a02-9590-b5f8fc6ff4a2" xmlns:ns4="7e998c81-c04e-44f8-a507-b4b5e5c616bf" targetNamespace="http://schemas.microsoft.com/office/2006/metadata/properties" ma:root="true" ma:fieldsID="1444c1f8d7f2b503b12ec8dac4ace64b" ns2:_="" ns3:_="" ns4:_="">
    <xsd:import namespace="274b7ade-c38b-4421-865b-a35ba3fe469b"/>
    <xsd:import namespace="0d54144b-a066-4a02-9590-b5f8fc6ff4a2"/>
    <xsd:import namespace="7e998c81-c04e-44f8-a507-b4b5e5c616b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b7ade-c38b-4421-865b-a35ba3fe46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4144b-a066-4a02-9590-b5f8fc6ff4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f1a14c2c-79dc-4c20-a3ee-d5d78c7fd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98c81-c04e-44f8-a507-b4b5e5c616b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996a42c0-6958-45c5-a015-16e4ef85a5aa}" ma:internalName="TaxCatchAll" ma:showField="CatchAllData" ma:web="7e998c81-c04e-44f8-a507-b4b5e5c61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4144b-a066-4a02-9590-b5f8fc6ff4a2">
      <Terms xmlns="http://schemas.microsoft.com/office/infopath/2007/PartnerControls"/>
    </lcf76f155ced4ddcb4097134ff3c332f>
    <TaxCatchAll xmlns="7e998c81-c04e-44f8-a507-b4b5e5c616bf" xsi:nil="true"/>
  </documentManagement>
</p:properties>
</file>

<file path=customXml/itemProps1.xml><?xml version="1.0" encoding="utf-8"?>
<ds:datastoreItem xmlns:ds="http://schemas.openxmlformats.org/officeDocument/2006/customXml" ds:itemID="{DEEB7CD9-3A52-40E6-A16D-1744F0186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4b7ade-c38b-4421-865b-a35ba3fe469b"/>
    <ds:schemaRef ds:uri="0d54144b-a066-4a02-9590-b5f8fc6ff4a2"/>
    <ds:schemaRef ds:uri="7e998c81-c04e-44f8-a507-b4b5e5c616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B950B-2919-41B5-9BF6-3A30DB074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73CC92-F540-4F6F-BF31-7BFBA1B36E08}">
  <ds:schemaRefs>
    <ds:schemaRef ds:uri="274b7ade-c38b-4421-865b-a35ba3fe469b"/>
    <ds:schemaRef ds:uri="0d54144b-a066-4a02-9590-b5f8fc6ff4a2"/>
    <ds:schemaRef ds:uri="http://purl.org/dc/terms/"/>
    <ds:schemaRef ds:uri="http://schemas.microsoft.com/office/2006/documentManagement/types"/>
    <ds:schemaRef ds:uri="7e998c81-c04e-44f8-a507-b4b5e5c616b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Calcs_NQA_index_and_growth</vt:lpstr>
      <vt:lpstr>QA_index</vt:lpstr>
      <vt:lpstr>NQA_index</vt:lpstr>
      <vt:lpstr>Calcs_QA_index_and_growth</vt:lpstr>
      <vt:lpstr>Avg_max_min_QA</vt:lpstr>
      <vt:lpstr>QA_add</vt:lpstr>
      <vt:lpstr>Avg_max_min_NQA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Rocks</dc:creator>
  <cp:keywords/>
  <dc:description/>
  <cp:lastModifiedBy>Stephen Rocks</cp:lastModifiedBy>
  <cp:revision/>
  <dcterms:created xsi:type="dcterms:W3CDTF">2025-06-25T09:47:50Z</dcterms:created>
  <dcterms:modified xsi:type="dcterms:W3CDTF">2025-06-26T12:15:54Z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0x010100B0347FDD5C6D844990D933CCD33FF5CE</vt:lpwstr>
  </property>
  <property fmtid="{D5CDD505-2E9C-101B-9397-08002B2CF9AE}" pid="3" name="MediaServiceImageTags">
    <vt:lpwstr/>
  </property>
</Properties>
</file>