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eytelaak/Desktop/"/>
    </mc:Choice>
  </mc:AlternateContent>
  <xr:revisionPtr revIDLastSave="0" documentId="13_ncr:1_{DC5F0450-C8C7-BB4A-AE40-3C015646DA65}" xr6:coauthVersionLast="47" xr6:coauthVersionMax="47" xr10:uidLastSave="{00000000-0000-0000-0000-000000000000}"/>
  <bookViews>
    <workbookView xWindow="50960" yWindow="980" windowWidth="51200" windowHeight="19400" xr2:uid="{4C1ACAEC-BE7B-134B-A5AE-FC9308289D1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8" i="1" l="1"/>
  <c r="E18" i="1"/>
  <c r="I22" i="1"/>
  <c r="E22" i="1"/>
  <c r="I17" i="1"/>
  <c r="E17" i="1"/>
  <c r="I32" i="1"/>
  <c r="E32" i="1"/>
  <c r="E7" i="1"/>
  <c r="I7" i="1"/>
  <c r="E33" i="1"/>
  <c r="I38" i="1"/>
  <c r="E38" i="1"/>
  <c r="E14" i="1"/>
  <c r="I19" i="1"/>
  <c r="I20" i="1"/>
  <c r="E19" i="1"/>
  <c r="I8" i="1"/>
  <c r="I9" i="1"/>
  <c r="I10" i="1"/>
  <c r="I11" i="1"/>
  <c r="I12" i="1"/>
  <c r="I13" i="1"/>
  <c r="I14" i="1"/>
  <c r="I15" i="1"/>
  <c r="I16" i="1"/>
  <c r="I21" i="1"/>
  <c r="I23" i="1"/>
  <c r="I24" i="1"/>
  <c r="I25" i="1"/>
  <c r="I26" i="1"/>
  <c r="I27" i="1"/>
  <c r="I28" i="1"/>
  <c r="I29" i="1"/>
  <c r="I30" i="1"/>
  <c r="I31" i="1"/>
  <c r="I33" i="1"/>
  <c r="I34" i="1"/>
  <c r="I35" i="1"/>
  <c r="I6" i="1"/>
  <c r="N10" i="1" s="1"/>
  <c r="E28" i="1"/>
  <c r="E6" i="1"/>
  <c r="E8" i="1"/>
  <c r="E9" i="1"/>
  <c r="E10" i="1"/>
  <c r="E11" i="1"/>
  <c r="E12" i="1"/>
  <c r="E13" i="1"/>
  <c r="E15" i="1"/>
  <c r="E16" i="1"/>
  <c r="E20" i="1"/>
  <c r="E21" i="1"/>
  <c r="E23" i="1"/>
  <c r="E24" i="1"/>
  <c r="E25" i="1"/>
  <c r="N5" i="1" l="1"/>
  <c r="N6" i="1" s="1"/>
  <c r="E26" i="1"/>
  <c r="E27" i="1"/>
  <c r="E30" i="1"/>
  <c r="E29" i="1"/>
  <c r="E31" i="1"/>
  <c r="E34" i="1"/>
  <c r="E35" i="1"/>
</calcChain>
</file>

<file path=xl/sharedStrings.xml><?xml version="1.0" encoding="utf-8"?>
<sst xmlns="http://schemas.openxmlformats.org/spreadsheetml/2006/main" count="155" uniqueCount="106">
  <si>
    <t>Part</t>
  </si>
  <si>
    <t>Value</t>
  </si>
  <si>
    <t>Name</t>
  </si>
  <si>
    <t>Footprint</t>
  </si>
  <si>
    <t>To Order</t>
  </si>
  <si>
    <t>Link</t>
  </si>
  <si>
    <t>100nF</t>
  </si>
  <si>
    <t>22pF</t>
  </si>
  <si>
    <t>Capacitor</t>
  </si>
  <si>
    <t>C0603</t>
  </si>
  <si>
    <t>R0603</t>
  </si>
  <si>
    <t>Resistor</t>
  </si>
  <si>
    <t>1kΩ</t>
  </si>
  <si>
    <t>C235731</t>
  </si>
  <si>
    <t>C338053</t>
  </si>
  <si>
    <t>C188364</t>
  </si>
  <si>
    <t>10uF</t>
  </si>
  <si>
    <t>C87152</t>
  </si>
  <si>
    <t>47uF</t>
  </si>
  <si>
    <t>120Ω</t>
  </si>
  <si>
    <t>10kΩ</t>
  </si>
  <si>
    <t>C445808</t>
  </si>
  <si>
    <t>C169849</t>
  </si>
  <si>
    <t>L0603</t>
  </si>
  <si>
    <t>C318884</t>
  </si>
  <si>
    <t>Crystal</t>
  </si>
  <si>
    <t>LED</t>
  </si>
  <si>
    <t>C193901</t>
  </si>
  <si>
    <t>Diode</t>
  </si>
  <si>
    <t>M7</t>
  </si>
  <si>
    <t>C727081</t>
  </si>
  <si>
    <t>C17314</t>
  </si>
  <si>
    <t>Order Price</t>
  </si>
  <si>
    <t>Totals</t>
  </si>
  <si>
    <t>LCSC #</t>
  </si>
  <si>
    <t>Unit $</t>
  </si>
  <si>
    <t>1MΩ</t>
  </si>
  <si>
    <t>C72522</t>
  </si>
  <si>
    <t>220uF</t>
  </si>
  <si>
    <t>C280402</t>
  </si>
  <si>
    <t>C193390</t>
  </si>
  <si>
    <t>16MHZ</t>
  </si>
  <si>
    <t>Crystal_TH</t>
  </si>
  <si>
    <t>C16212</t>
  </si>
  <si>
    <t>C19922</t>
  </si>
  <si>
    <t>C33901</t>
  </si>
  <si>
    <t>ATMEGA328</t>
  </si>
  <si>
    <t>DIP-28</t>
  </si>
  <si>
    <t>L298N</t>
  </si>
  <si>
    <t>C153782</t>
  </si>
  <si>
    <t>MCU</t>
  </si>
  <si>
    <t>Motor Controller</t>
  </si>
  <si>
    <t>CAN Interface</t>
  </si>
  <si>
    <t>CAN Tx/Rx</t>
  </si>
  <si>
    <t>Regulator</t>
  </si>
  <si>
    <t>MCP2515</t>
  </si>
  <si>
    <t>TJA1050T</t>
  </si>
  <si>
    <t>NCP1117</t>
  </si>
  <si>
    <t>SOIC8</t>
  </si>
  <si>
    <t>C6952</t>
  </si>
  <si>
    <t>SOIC18</t>
  </si>
  <si>
    <t>CAN Connector</t>
  </si>
  <si>
    <t>RJ11</t>
  </si>
  <si>
    <t>RJ11-2</t>
  </si>
  <si>
    <t>C189745</t>
  </si>
  <si>
    <t>C8387</t>
  </si>
  <si>
    <t>C8406</t>
  </si>
  <si>
    <t>Terminal</t>
  </si>
  <si>
    <t>2 Pin Female</t>
  </si>
  <si>
    <t>3 Pin Female</t>
  </si>
  <si>
    <t>2 Pin Male</t>
  </si>
  <si>
    <t>3 Pin Male</t>
  </si>
  <si>
    <t>C8413</t>
  </si>
  <si>
    <t>C8466</t>
  </si>
  <si>
    <t>SMA</t>
  </si>
  <si>
    <t>C258181</t>
  </si>
  <si>
    <t>1N914</t>
  </si>
  <si>
    <t>SOD-323</t>
  </si>
  <si>
    <t>1N4007</t>
  </si>
  <si>
    <t>DO</t>
  </si>
  <si>
    <t>Switch</t>
  </si>
  <si>
    <t>SW</t>
  </si>
  <si>
    <t>Pin Headers</t>
  </si>
  <si>
    <t>C3033995</t>
  </si>
  <si>
    <t>Notes</t>
  </si>
  <si>
    <t>Just take from arduino uno instead</t>
  </si>
  <si>
    <t>Will be ordered in high quantities</t>
  </si>
  <si>
    <t xml:space="preserve">as part of the gssm golf cart </t>
  </si>
  <si>
    <t>&lt;-----</t>
  </si>
  <si>
    <t>Steal pt#1</t>
  </si>
  <si>
    <t>Real Price</t>
  </si>
  <si>
    <t>Subtractions</t>
  </si>
  <si>
    <t>MCU Socket</t>
  </si>
  <si>
    <t>C72125</t>
  </si>
  <si>
    <t>510Ω</t>
  </si>
  <si>
    <t>R0604</t>
  </si>
  <si>
    <t>C163932</t>
  </si>
  <si>
    <t>Optocoupler</t>
  </si>
  <si>
    <t>PC817</t>
  </si>
  <si>
    <t>SOP-4</t>
  </si>
  <si>
    <t>C2936043</t>
  </si>
  <si>
    <t>LL4148</t>
  </si>
  <si>
    <t>C9808</t>
  </si>
  <si>
    <t>Transistor</t>
  </si>
  <si>
    <t>S8050</t>
  </si>
  <si>
    <t>C364312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</si>
</sst>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39997558519241921"/>
        <bgColor indexed="65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4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7" fillId="0" borderId="0" applyNumberFormat="0" applyFill="0" applyBorder="0" applyAlignment="0" applyProtection="0"/>
  </cellStyleXfs>
  <cellXfs count="19">
    <xf numFmtId="0" fontId="0" fillId="0" borderId="0" xfId="0"/>
    <xf numFmtId="0" fontId="3" fillId="0" borderId="0" xfId="0" applyFont="1"/>
    <xf numFmtId="0" fontId="5" fillId="0" borderId="0" xfId="0" applyFont="1"/>
    <xf numFmtId="44" fontId="0" fillId="0" borderId="0" xfId="1" applyFont="1"/>
    <xf numFmtId="44" fontId="5" fillId="0" borderId="0" xfId="1" applyFont="1"/>
    <xf numFmtId="44" fontId="1" fillId="4" borderId="0" xfId="4" applyNumberFormat="1"/>
    <xf numFmtId="44" fontId="1" fillId="3" borderId="1" xfId="3" applyNumberFormat="1" applyBorder="1"/>
    <xf numFmtId="0" fontId="3" fillId="3" borderId="1" xfId="3" applyFont="1" applyBorder="1"/>
    <xf numFmtId="0" fontId="2" fillId="2" borderId="0" xfId="2" applyFont="1"/>
    <xf numFmtId="0" fontId="0" fillId="0" borderId="0" xfId="0" applyAlignment="1">
      <alignment horizontal="center"/>
    </xf>
    <xf numFmtId="0" fontId="2" fillId="2" borderId="0" xfId="2" applyFont="1" applyAlignment="1">
      <alignment horizontal="center"/>
    </xf>
    <xf numFmtId="0" fontId="1" fillId="4" borderId="0" xfId="4" applyAlignment="1">
      <alignment horizontal="center"/>
    </xf>
    <xf numFmtId="0" fontId="2" fillId="2" borderId="0" xfId="2" applyFont="1" applyAlignment="1">
      <alignment horizontal="left"/>
    </xf>
    <xf numFmtId="0" fontId="7" fillId="4" borderId="0" xfId="5" applyFill="1" applyAlignment="1">
      <alignment horizontal="center"/>
    </xf>
    <xf numFmtId="44" fontId="2" fillId="2" borderId="0" xfId="1" applyFont="1" applyFill="1"/>
    <xf numFmtId="44" fontId="0" fillId="0" borderId="0" xfId="0" applyNumberFormat="1"/>
    <xf numFmtId="0" fontId="0" fillId="0" borderId="2" xfId="0" applyBorder="1" applyAlignment="1">
      <alignment horizontal="center"/>
    </xf>
    <xf numFmtId="0" fontId="3" fillId="3" borderId="0" xfId="3" applyFont="1" applyBorder="1"/>
    <xf numFmtId="44" fontId="1" fillId="3" borderId="0" xfId="3" applyNumberFormat="1" applyBorder="1"/>
  </cellXfs>
  <cellStyles count="6">
    <cellStyle name="20% - Accent3" xfId="3" builtinId="38"/>
    <cellStyle name="60% - Accent3" xfId="4" builtinId="40"/>
    <cellStyle name="Accent3" xfId="2" builtinId="37"/>
    <cellStyle name="Currency" xfId="1" builtinId="4"/>
    <cellStyle name="Hyperlink" xfId="5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C9384-864D-2140-8D26-986B3E084D84}">
  <dimension ref="A4:N38"/>
  <sheetViews>
    <sheetView tabSelected="1" zoomScale="150" zoomScaleNormal="150" workbookViewId="0">
      <selection activeCell="M12" sqref="M12"/>
    </sheetView>
  </sheetViews>
  <sheetFormatPr baseColWidth="10" defaultRowHeight="16" x14ac:dyDescent="0.2"/>
  <cols>
    <col min="1" max="1" width="6" customWidth="1"/>
    <col min="2" max="2" width="16.83203125" customWidth="1"/>
    <col min="3" max="3" width="14" customWidth="1"/>
    <col min="4" max="4" width="14.83203125" customWidth="1"/>
    <col min="5" max="5" width="8.83203125" style="9" customWidth="1"/>
    <col min="6" max="6" width="10.83203125" customWidth="1"/>
    <col min="7" max="7" width="10.33203125" style="3" customWidth="1"/>
    <col min="8" max="8" width="10.1640625" style="9" customWidth="1"/>
    <col min="9" max="9" width="11.33203125" customWidth="1"/>
    <col min="10" max="10" width="31.33203125" customWidth="1"/>
    <col min="11" max="12" width="12" customWidth="1"/>
    <col min="13" max="13" width="12.6640625" customWidth="1"/>
  </cols>
  <sheetData>
    <row r="4" spans="1:14" x14ac:dyDescent="0.2">
      <c r="M4" s="16" t="s">
        <v>33</v>
      </c>
      <c r="N4" s="16"/>
    </row>
    <row r="5" spans="1:14" s="1" customFormat="1" x14ac:dyDescent="0.2">
      <c r="A5" s="8" t="s">
        <v>0</v>
      </c>
      <c r="B5" s="8" t="s">
        <v>2</v>
      </c>
      <c r="C5" s="8" t="s">
        <v>1</v>
      </c>
      <c r="D5" s="8" t="s">
        <v>3</v>
      </c>
      <c r="E5" s="10" t="s">
        <v>5</v>
      </c>
      <c r="F5" s="8" t="s">
        <v>34</v>
      </c>
      <c r="G5" s="14" t="s">
        <v>35</v>
      </c>
      <c r="H5" s="12" t="s">
        <v>4</v>
      </c>
      <c r="I5" s="8" t="s">
        <v>32</v>
      </c>
      <c r="J5" s="1" t="s">
        <v>84</v>
      </c>
      <c r="M5" s="7" t="s">
        <v>90</v>
      </c>
      <c r="N5" s="6">
        <f>SUM(I6:I194)</f>
        <v>38.353400000000001</v>
      </c>
    </row>
    <row r="6" spans="1:14" x14ac:dyDescent="0.2">
      <c r="A6">
        <v>1</v>
      </c>
      <c r="B6" t="s">
        <v>50</v>
      </c>
      <c r="C6" t="s">
        <v>46</v>
      </c>
      <c r="D6" t="s">
        <v>47</v>
      </c>
      <c r="E6" s="11" t="str">
        <f t="shared" ref="E6:E28" si="0">HYPERLINK(_xlfn.CONCAT("https://lcsc.com/search?q=",F6),"LCSC")</f>
        <v>LCSC</v>
      </c>
      <c r="F6" s="2" t="s">
        <v>45</v>
      </c>
      <c r="G6" s="4">
        <v>12.848000000000001</v>
      </c>
      <c r="H6" s="11">
        <v>1</v>
      </c>
      <c r="I6" s="5">
        <f>G6*H6</f>
        <v>12.848000000000001</v>
      </c>
      <c r="J6" t="s">
        <v>85</v>
      </c>
      <c r="M6" s="7" t="s">
        <v>32</v>
      </c>
      <c r="N6" s="6">
        <f>N5-SUM(N10:N25)</f>
        <v>25.505400000000002</v>
      </c>
    </row>
    <row r="7" spans="1:14" x14ac:dyDescent="0.2">
      <c r="A7">
        <v>2</v>
      </c>
      <c r="B7" t="s">
        <v>92</v>
      </c>
      <c r="D7" t="s">
        <v>47</v>
      </c>
      <c r="E7" s="11" t="str">
        <f t="shared" si="0"/>
        <v>LCSC</v>
      </c>
      <c r="F7" s="2" t="s">
        <v>93</v>
      </c>
      <c r="G7" s="4">
        <v>6.3600000000000004E-2</v>
      </c>
      <c r="H7" s="11">
        <v>20</v>
      </c>
      <c r="I7" s="5">
        <f>G7*H7</f>
        <v>1.272</v>
      </c>
      <c r="M7" s="17"/>
      <c r="N7" s="18"/>
    </row>
    <row r="8" spans="1:14" x14ac:dyDescent="0.2">
      <c r="A8">
        <v>3</v>
      </c>
      <c r="B8" t="s">
        <v>51</v>
      </c>
      <c r="C8" t="s">
        <v>48</v>
      </c>
      <c r="D8" t="s">
        <v>48</v>
      </c>
      <c r="E8" s="11" t="str">
        <f t="shared" si="0"/>
        <v>LCSC</v>
      </c>
      <c r="F8" t="s">
        <v>44</v>
      </c>
      <c r="G8" s="3">
        <v>5.4669999999999996</v>
      </c>
      <c r="H8" s="11">
        <v>1</v>
      </c>
      <c r="I8" s="5">
        <f t="shared" ref="I8:I38" si="1">G8*H8</f>
        <v>5.4669999999999996</v>
      </c>
    </row>
    <row r="9" spans="1:14" x14ac:dyDescent="0.2">
      <c r="A9">
        <v>4</v>
      </c>
      <c r="B9" t="s">
        <v>52</v>
      </c>
      <c r="C9" t="s">
        <v>55</v>
      </c>
      <c r="E9" s="11" t="str">
        <f t="shared" si="0"/>
        <v>LCSC</v>
      </c>
      <c r="F9" t="s">
        <v>49</v>
      </c>
      <c r="G9" s="3">
        <v>1.2849999999999999</v>
      </c>
      <c r="H9" s="11">
        <v>1</v>
      </c>
      <c r="I9" s="5">
        <f t="shared" si="1"/>
        <v>1.2849999999999999</v>
      </c>
      <c r="M9" s="16" t="s">
        <v>91</v>
      </c>
      <c r="N9" s="16"/>
    </row>
    <row r="10" spans="1:14" x14ac:dyDescent="0.2">
      <c r="A10">
        <v>5</v>
      </c>
      <c r="B10" t="s">
        <v>53</v>
      </c>
      <c r="C10" t="s">
        <v>56</v>
      </c>
      <c r="D10" t="s">
        <v>58</v>
      </c>
      <c r="E10" s="11" t="str">
        <f t="shared" si="0"/>
        <v>LCSC</v>
      </c>
      <c r="F10" t="s">
        <v>59</v>
      </c>
      <c r="G10" s="3">
        <v>0.90200000000000002</v>
      </c>
      <c r="H10" s="11">
        <v>1</v>
      </c>
      <c r="I10" s="5">
        <f t="shared" si="1"/>
        <v>0.90200000000000002</v>
      </c>
      <c r="J10" t="s">
        <v>86</v>
      </c>
      <c r="M10" t="s">
        <v>89</v>
      </c>
      <c r="N10" s="15">
        <f>(I6)</f>
        <v>12.848000000000001</v>
      </c>
    </row>
    <row r="11" spans="1:14" x14ac:dyDescent="0.2">
      <c r="A11">
        <v>6</v>
      </c>
      <c r="B11" t="s">
        <v>54</v>
      </c>
      <c r="C11" t="s">
        <v>57</v>
      </c>
      <c r="D11" t="s">
        <v>60</v>
      </c>
      <c r="E11" s="11" t="str">
        <f t="shared" si="0"/>
        <v>LCSC</v>
      </c>
      <c r="F11" t="s">
        <v>31</v>
      </c>
      <c r="G11" s="3">
        <v>0.42499999999999999</v>
      </c>
      <c r="H11" s="11">
        <v>1</v>
      </c>
      <c r="I11" s="5">
        <f t="shared" si="1"/>
        <v>0.42499999999999999</v>
      </c>
      <c r="J11" t="s">
        <v>87</v>
      </c>
    </row>
    <row r="12" spans="1:14" x14ac:dyDescent="0.2">
      <c r="A12">
        <v>7</v>
      </c>
      <c r="B12" t="s">
        <v>61</v>
      </c>
      <c r="C12" t="s">
        <v>62</v>
      </c>
      <c r="D12" t="s">
        <v>63</v>
      </c>
      <c r="E12" s="11" t="str">
        <f t="shared" si="0"/>
        <v>LCSC</v>
      </c>
      <c r="F12" t="s">
        <v>64</v>
      </c>
      <c r="G12" s="3">
        <v>0.107</v>
      </c>
      <c r="H12" s="11">
        <v>5</v>
      </c>
      <c r="I12" s="5">
        <f t="shared" si="1"/>
        <v>0.53500000000000003</v>
      </c>
      <c r="J12" s="9" t="s">
        <v>88</v>
      </c>
    </row>
    <row r="13" spans="1:14" x14ac:dyDescent="0.2">
      <c r="A13">
        <v>8</v>
      </c>
      <c r="B13" t="s">
        <v>67</v>
      </c>
      <c r="C13" t="s">
        <v>68</v>
      </c>
      <c r="E13" s="11" t="str">
        <f t="shared" si="0"/>
        <v>LCSC</v>
      </c>
      <c r="F13" s="2" t="s">
        <v>65</v>
      </c>
      <c r="G13" s="4">
        <v>0.03</v>
      </c>
      <c r="H13" s="11">
        <v>20</v>
      </c>
      <c r="I13" s="5">
        <f t="shared" si="1"/>
        <v>0.6</v>
      </c>
      <c r="J13" s="9" t="s">
        <v>88</v>
      </c>
    </row>
    <row r="14" spans="1:14" x14ac:dyDescent="0.2">
      <c r="A14">
        <v>9</v>
      </c>
      <c r="B14" t="s">
        <v>67</v>
      </c>
      <c r="C14" t="s">
        <v>69</v>
      </c>
      <c r="E14" s="13" t="str">
        <f>HYPERLINK(_xlfn.CONCAT("https://lcsc.com/search?q=",F14),"LCSC")</f>
        <v>LCSC</v>
      </c>
      <c r="F14" s="2" t="s">
        <v>66</v>
      </c>
      <c r="G14" s="4">
        <v>4.2999999999999997E-2</v>
      </c>
      <c r="H14" s="11">
        <v>10</v>
      </c>
      <c r="I14" s="5">
        <f t="shared" si="1"/>
        <v>0.42999999999999994</v>
      </c>
      <c r="J14" s="9" t="s">
        <v>88</v>
      </c>
    </row>
    <row r="15" spans="1:14" x14ac:dyDescent="0.2">
      <c r="A15">
        <v>10</v>
      </c>
      <c r="B15" t="s">
        <v>67</v>
      </c>
      <c r="C15" t="s">
        <v>70</v>
      </c>
      <c r="E15" s="11" t="str">
        <f t="shared" si="0"/>
        <v>LCSC</v>
      </c>
      <c r="F15" t="s">
        <v>73</v>
      </c>
      <c r="G15" s="3">
        <v>0.13900000000000001</v>
      </c>
      <c r="H15" s="11">
        <v>5</v>
      </c>
      <c r="I15" s="5">
        <f t="shared" si="1"/>
        <v>0.69500000000000006</v>
      </c>
      <c r="J15" s="9" t="s">
        <v>88</v>
      </c>
    </row>
    <row r="16" spans="1:14" x14ac:dyDescent="0.2">
      <c r="A16">
        <v>11</v>
      </c>
      <c r="B16" t="s">
        <v>67</v>
      </c>
      <c r="C16" t="s">
        <v>71</v>
      </c>
      <c r="E16" s="11" t="str">
        <f t="shared" si="0"/>
        <v>LCSC</v>
      </c>
      <c r="F16" t="s">
        <v>72</v>
      </c>
      <c r="G16" s="3">
        <v>2.138E-2</v>
      </c>
      <c r="H16" s="11">
        <v>5</v>
      </c>
      <c r="I16" s="5">
        <f t="shared" si="1"/>
        <v>0.1069</v>
      </c>
      <c r="J16" s="9" t="s">
        <v>88</v>
      </c>
    </row>
    <row r="17" spans="1:10" x14ac:dyDescent="0.2">
      <c r="A17">
        <v>12</v>
      </c>
      <c r="B17" t="s">
        <v>97</v>
      </c>
      <c r="C17" t="s">
        <v>98</v>
      </c>
      <c r="D17" t="s">
        <v>99</v>
      </c>
      <c r="E17" s="11" t="str">
        <f t="shared" ref="E17:E18" si="2">HYPERLINK(_xlfn.CONCAT("https://lcsc.com/search?q=",F17),"LCSC")</f>
        <v>LCSC</v>
      </c>
      <c r="F17" t="s">
        <v>100</v>
      </c>
      <c r="G17" s="3">
        <v>7.4499999999999997E-2</v>
      </c>
      <c r="H17" s="11">
        <v>5</v>
      </c>
      <c r="I17" s="5">
        <f t="shared" si="1"/>
        <v>0.3725</v>
      </c>
      <c r="J17" s="9" t="s">
        <v>88</v>
      </c>
    </row>
    <row r="18" spans="1:10" x14ac:dyDescent="0.2">
      <c r="A18">
        <v>13</v>
      </c>
      <c r="B18" t="s">
        <v>103</v>
      </c>
      <c r="C18" t="s">
        <v>104</v>
      </c>
      <c r="D18" t="s">
        <v>104</v>
      </c>
      <c r="E18" s="11" t="str">
        <f t="shared" si="2"/>
        <v>LCSC</v>
      </c>
      <c r="F18" t="s">
        <v>105</v>
      </c>
      <c r="G18" s="3">
        <v>1.12E-2</v>
      </c>
      <c r="H18" s="11">
        <v>50</v>
      </c>
      <c r="I18" s="5">
        <f t="shared" si="1"/>
        <v>0.55999999999999994</v>
      </c>
      <c r="J18" s="9" t="s">
        <v>88</v>
      </c>
    </row>
    <row r="19" spans="1:10" x14ac:dyDescent="0.2">
      <c r="A19">
        <v>14</v>
      </c>
      <c r="B19" t="s">
        <v>28</v>
      </c>
      <c r="C19" t="s">
        <v>29</v>
      </c>
      <c r="D19" t="s">
        <v>74</v>
      </c>
      <c r="E19" s="11" t="str">
        <f t="shared" si="0"/>
        <v>LCSC</v>
      </c>
      <c r="F19" t="s">
        <v>30</v>
      </c>
      <c r="G19" s="3">
        <v>0.01</v>
      </c>
      <c r="H19" s="11">
        <v>50</v>
      </c>
      <c r="I19" s="5">
        <f t="shared" si="1"/>
        <v>0.5</v>
      </c>
      <c r="J19" s="9" t="s">
        <v>88</v>
      </c>
    </row>
    <row r="20" spans="1:10" x14ac:dyDescent="0.2">
      <c r="A20">
        <v>15</v>
      </c>
      <c r="B20" t="s">
        <v>28</v>
      </c>
      <c r="C20" t="s">
        <v>76</v>
      </c>
      <c r="D20" t="s">
        <v>77</v>
      </c>
      <c r="E20" s="11" t="str">
        <f t="shared" si="0"/>
        <v>LCSC</v>
      </c>
      <c r="F20" t="s">
        <v>75</v>
      </c>
      <c r="G20" s="3">
        <v>3.5999999999999997E-2</v>
      </c>
      <c r="H20" s="11">
        <v>20</v>
      </c>
      <c r="I20" s="5">
        <f t="shared" si="1"/>
        <v>0.72</v>
      </c>
      <c r="J20" s="9" t="s">
        <v>88</v>
      </c>
    </row>
    <row r="21" spans="1:10" x14ac:dyDescent="0.2">
      <c r="A21">
        <v>16</v>
      </c>
      <c r="B21" t="s">
        <v>28</v>
      </c>
      <c r="C21" t="s">
        <v>78</v>
      </c>
      <c r="D21" t="s">
        <v>79</v>
      </c>
      <c r="E21" s="11" t="str">
        <f t="shared" si="0"/>
        <v>LCSC</v>
      </c>
      <c r="F21" s="2" t="s">
        <v>83</v>
      </c>
      <c r="G21" s="4">
        <v>2.1499999999999998E-2</v>
      </c>
      <c r="H21" s="11">
        <v>20</v>
      </c>
      <c r="I21" s="5">
        <f t="shared" si="1"/>
        <v>0.42999999999999994</v>
      </c>
      <c r="J21" s="9" t="s">
        <v>88</v>
      </c>
    </row>
    <row r="22" spans="1:10" x14ac:dyDescent="0.2">
      <c r="A22">
        <v>17</v>
      </c>
      <c r="B22" t="s">
        <v>28</v>
      </c>
      <c r="C22" t="s">
        <v>101</v>
      </c>
      <c r="D22" t="s">
        <v>101</v>
      </c>
      <c r="E22" s="11" t="str">
        <f t="shared" si="0"/>
        <v>LCSC</v>
      </c>
      <c r="F22" s="2" t="s">
        <v>102</v>
      </c>
      <c r="G22" s="4">
        <v>7.4000000000000003E-3</v>
      </c>
      <c r="H22" s="11">
        <v>50</v>
      </c>
      <c r="I22" s="5">
        <f t="shared" si="1"/>
        <v>0.37</v>
      </c>
      <c r="J22" s="9" t="s">
        <v>88</v>
      </c>
    </row>
    <row r="23" spans="1:10" x14ac:dyDescent="0.2">
      <c r="A23">
        <v>18</v>
      </c>
      <c r="B23" t="s">
        <v>26</v>
      </c>
      <c r="D23" t="s">
        <v>23</v>
      </c>
      <c r="E23" s="11" t="str">
        <f t="shared" si="0"/>
        <v>LCSC</v>
      </c>
      <c r="F23" t="s">
        <v>27</v>
      </c>
      <c r="G23" s="3">
        <v>2.3E-2</v>
      </c>
      <c r="H23" s="11">
        <v>20</v>
      </c>
      <c r="I23" s="5">
        <f t="shared" si="1"/>
        <v>0.45999999999999996</v>
      </c>
      <c r="J23" s="9" t="s">
        <v>88</v>
      </c>
    </row>
    <row r="24" spans="1:10" x14ac:dyDescent="0.2">
      <c r="A24">
        <v>19</v>
      </c>
      <c r="B24" t="s">
        <v>80</v>
      </c>
      <c r="D24" t="s">
        <v>81</v>
      </c>
      <c r="E24" s="11" t="str">
        <f t="shared" si="0"/>
        <v>LCSC</v>
      </c>
      <c r="F24" t="s">
        <v>24</v>
      </c>
      <c r="G24" s="3">
        <v>1.6E-2</v>
      </c>
      <c r="H24" s="11">
        <v>50</v>
      </c>
      <c r="I24" s="5">
        <f t="shared" si="1"/>
        <v>0.8</v>
      </c>
      <c r="J24" s="9" t="s">
        <v>88</v>
      </c>
    </row>
    <row r="25" spans="1:10" x14ac:dyDescent="0.2">
      <c r="A25">
        <v>20</v>
      </c>
      <c r="B25" t="s">
        <v>25</v>
      </c>
      <c r="C25" t="s">
        <v>41</v>
      </c>
      <c r="D25" t="s">
        <v>42</v>
      </c>
      <c r="E25" s="11" t="str">
        <f t="shared" si="0"/>
        <v>LCSC</v>
      </c>
      <c r="F25" t="s">
        <v>43</v>
      </c>
      <c r="G25" s="3">
        <v>6.7000000000000004E-2</v>
      </c>
      <c r="H25" s="11">
        <v>5</v>
      </c>
      <c r="I25" s="5">
        <f t="shared" si="1"/>
        <v>0.33500000000000002</v>
      </c>
      <c r="J25" s="9" t="s">
        <v>88</v>
      </c>
    </row>
    <row r="26" spans="1:10" x14ac:dyDescent="0.2">
      <c r="A26">
        <v>21</v>
      </c>
      <c r="B26" t="s">
        <v>8</v>
      </c>
      <c r="C26" t="s">
        <v>7</v>
      </c>
      <c r="D26" s="2" t="s">
        <v>9</v>
      </c>
      <c r="E26" s="11" t="str">
        <f t="shared" si="0"/>
        <v>LCSC</v>
      </c>
      <c r="F26" t="s">
        <v>14</v>
      </c>
      <c r="G26" s="4">
        <v>0.02</v>
      </c>
      <c r="H26" s="11">
        <v>50</v>
      </c>
      <c r="I26" s="5">
        <f t="shared" si="1"/>
        <v>1</v>
      </c>
      <c r="J26" s="9" t="s">
        <v>88</v>
      </c>
    </row>
    <row r="27" spans="1:10" x14ac:dyDescent="0.2">
      <c r="A27">
        <v>22</v>
      </c>
      <c r="B27" t="s">
        <v>8</v>
      </c>
      <c r="C27" t="s">
        <v>6</v>
      </c>
      <c r="D27" s="2" t="s">
        <v>9</v>
      </c>
      <c r="E27" s="11" t="str">
        <f t="shared" si="0"/>
        <v>LCSC</v>
      </c>
      <c r="F27" t="s">
        <v>13</v>
      </c>
      <c r="G27" s="4">
        <v>3.0000000000000001E-3</v>
      </c>
      <c r="H27" s="11">
        <v>100</v>
      </c>
      <c r="I27" s="5">
        <f t="shared" si="1"/>
        <v>0.3</v>
      </c>
      <c r="J27" s="9" t="s">
        <v>88</v>
      </c>
    </row>
    <row r="28" spans="1:10" x14ac:dyDescent="0.2">
      <c r="A28">
        <v>23</v>
      </c>
      <c r="B28" t="s">
        <v>8</v>
      </c>
      <c r="C28" t="s">
        <v>16</v>
      </c>
      <c r="D28" s="2" t="s">
        <v>9</v>
      </c>
      <c r="E28" s="11" t="str">
        <f t="shared" si="0"/>
        <v>LCSC</v>
      </c>
      <c r="F28" t="s">
        <v>17</v>
      </c>
      <c r="G28" s="3">
        <v>1.0999999999999999E-2</v>
      </c>
      <c r="H28" s="11">
        <v>50</v>
      </c>
      <c r="I28" s="5">
        <f t="shared" si="1"/>
        <v>0.54999999999999993</v>
      </c>
      <c r="J28" s="9" t="s">
        <v>88</v>
      </c>
    </row>
    <row r="29" spans="1:10" x14ac:dyDescent="0.2">
      <c r="A29">
        <v>24</v>
      </c>
      <c r="B29" t="s">
        <v>8</v>
      </c>
      <c r="C29" t="s">
        <v>18</v>
      </c>
      <c r="D29" s="2" t="s">
        <v>9</v>
      </c>
      <c r="E29" s="11" t="str">
        <f>HYPERLINK(_xlfn.CONCAT("https://lcsc.com/search?q=",F29),"LCSC")</f>
        <v>LCSC</v>
      </c>
      <c r="F29" t="s">
        <v>37</v>
      </c>
      <c r="G29" s="4">
        <v>3.6999999999999998E-2</v>
      </c>
      <c r="H29" s="11">
        <v>10</v>
      </c>
      <c r="I29" s="5">
        <f t="shared" si="1"/>
        <v>0.37</v>
      </c>
      <c r="J29" s="9" t="s">
        <v>88</v>
      </c>
    </row>
    <row r="30" spans="1:10" x14ac:dyDescent="0.2">
      <c r="A30">
        <v>25</v>
      </c>
      <c r="B30" t="s">
        <v>8</v>
      </c>
      <c r="C30" t="s">
        <v>38</v>
      </c>
      <c r="D30" s="2" t="s">
        <v>9</v>
      </c>
      <c r="E30" s="11" t="str">
        <f t="shared" ref="E30:E35" si="3">HYPERLINK(_xlfn.CONCAT("https://lcsc.com/search?q=",F30),"LCSC")</f>
        <v>LCSC</v>
      </c>
      <c r="F30" t="s">
        <v>39</v>
      </c>
      <c r="G30" s="3">
        <v>8.4000000000000005E-2</v>
      </c>
      <c r="H30" s="11">
        <v>5</v>
      </c>
      <c r="I30" s="5">
        <f t="shared" si="1"/>
        <v>0.42000000000000004</v>
      </c>
      <c r="J30" s="9" t="s">
        <v>88</v>
      </c>
    </row>
    <row r="31" spans="1:10" x14ac:dyDescent="0.2">
      <c r="A31">
        <v>26</v>
      </c>
      <c r="B31" t="s">
        <v>11</v>
      </c>
      <c r="C31" s="2" t="s">
        <v>19</v>
      </c>
      <c r="D31" t="s">
        <v>10</v>
      </c>
      <c r="E31" s="11" t="str">
        <f t="shared" si="3"/>
        <v>LCSC</v>
      </c>
      <c r="F31" t="s">
        <v>21</v>
      </c>
      <c r="G31" s="3">
        <v>2.7E-2</v>
      </c>
      <c r="H31" s="11">
        <v>20</v>
      </c>
      <c r="I31" s="5">
        <f t="shared" si="1"/>
        <v>0.54</v>
      </c>
      <c r="J31" s="9" t="s">
        <v>88</v>
      </c>
    </row>
    <row r="32" spans="1:10" x14ac:dyDescent="0.2">
      <c r="A32">
        <v>27</v>
      </c>
      <c r="B32" t="s">
        <v>11</v>
      </c>
      <c r="C32" s="2" t="s">
        <v>94</v>
      </c>
      <c r="D32" t="s">
        <v>95</v>
      </c>
      <c r="E32" s="11" t="str">
        <f t="shared" ref="E32" si="4">HYPERLINK(_xlfn.CONCAT("https://lcsc.com/search?q=",F32),"LCSC")</f>
        <v>LCSC</v>
      </c>
      <c r="F32" t="s">
        <v>96</v>
      </c>
      <c r="G32" s="3">
        <v>1.4E-3</v>
      </c>
      <c r="H32" s="11">
        <v>100</v>
      </c>
      <c r="I32" s="5">
        <f t="shared" si="1"/>
        <v>0.13999999999999999</v>
      </c>
      <c r="J32" s="9" t="s">
        <v>88</v>
      </c>
    </row>
    <row r="33" spans="1:10" x14ac:dyDescent="0.2">
      <c r="A33">
        <v>28</v>
      </c>
      <c r="B33" t="s">
        <v>11</v>
      </c>
      <c r="C33" s="2" t="s">
        <v>12</v>
      </c>
      <c r="D33" t="s">
        <v>10</v>
      </c>
      <c r="E33" s="13" t="str">
        <f>HYPERLINK(_xlfn.CONCAT("https://lcsc.com/search?q=",F33),"LCSC")</f>
        <v>LCSC</v>
      </c>
      <c r="F33" t="s">
        <v>15</v>
      </c>
      <c r="G33" s="3">
        <v>2.9000000000000001E-2</v>
      </c>
      <c r="H33" s="11">
        <v>20</v>
      </c>
      <c r="I33" s="5">
        <f t="shared" si="1"/>
        <v>0.58000000000000007</v>
      </c>
      <c r="J33" s="9" t="s">
        <v>88</v>
      </c>
    </row>
    <row r="34" spans="1:10" x14ac:dyDescent="0.2">
      <c r="A34">
        <v>29</v>
      </c>
      <c r="B34" t="s">
        <v>11</v>
      </c>
      <c r="C34" s="2" t="s">
        <v>20</v>
      </c>
      <c r="D34" t="s">
        <v>10</v>
      </c>
      <c r="E34" s="11" t="str">
        <f t="shared" si="3"/>
        <v>LCSC</v>
      </c>
      <c r="F34" t="s">
        <v>22</v>
      </c>
      <c r="G34" s="3">
        <v>6.0000000000000001E-3</v>
      </c>
      <c r="H34" s="11">
        <v>50</v>
      </c>
      <c r="I34" s="5">
        <f t="shared" si="1"/>
        <v>0.3</v>
      </c>
      <c r="J34" s="9" t="s">
        <v>88</v>
      </c>
    </row>
    <row r="35" spans="1:10" x14ac:dyDescent="0.2">
      <c r="A35">
        <v>30</v>
      </c>
      <c r="B35" t="s">
        <v>11</v>
      </c>
      <c r="C35" s="2" t="s">
        <v>36</v>
      </c>
      <c r="D35" t="s">
        <v>10</v>
      </c>
      <c r="E35" s="11" t="str">
        <f t="shared" si="3"/>
        <v>LCSC</v>
      </c>
      <c r="F35" t="s">
        <v>40</v>
      </c>
      <c r="G35" s="3">
        <v>1E-3</v>
      </c>
      <c r="H35" s="11">
        <v>50</v>
      </c>
      <c r="I35" s="5">
        <f t="shared" si="1"/>
        <v>0.05</v>
      </c>
      <c r="J35" s="9" t="s">
        <v>88</v>
      </c>
    </row>
    <row r="36" spans="1:10" x14ac:dyDescent="0.2">
      <c r="E36" s="11"/>
      <c r="H36" s="11"/>
      <c r="I36" s="5"/>
    </row>
    <row r="37" spans="1:10" x14ac:dyDescent="0.2">
      <c r="E37" s="11"/>
      <c r="H37" s="11"/>
      <c r="I37" s="5"/>
    </row>
    <row r="38" spans="1:10" x14ac:dyDescent="0.2">
      <c r="B38" t="s">
        <v>82</v>
      </c>
      <c r="E38" s="13" t="str">
        <f>HYPERLINK("https://www.amazon.com/MCIGICM-Header-2-45mm-Arduino-Connector/dp/B07PKKY8BX/ref=sr_1_3?crid=2Q6GD4E74W3A2&amp;keywords=pin+header&amp;qid=1663910429&amp;sprefix=pin+heaeder%2Caps%2C73&amp;sr=8-3","Amazon")</f>
        <v>Amazon</v>
      </c>
      <c r="G38" s="3">
        <v>4.99</v>
      </c>
      <c r="H38" s="11">
        <v>1</v>
      </c>
      <c r="I38" s="5">
        <f t="shared" si="1"/>
        <v>4.99</v>
      </c>
    </row>
  </sheetData>
  <mergeCells count="2">
    <mergeCell ref="M4:N4"/>
    <mergeCell ref="M9:N9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2022-08-29T06:35:26Z</dcterms:created>
  <dcterms:modified xsi:type="dcterms:W3CDTF">2022-10-05T05:59:07Z</dcterms:modified>
</cp:coreProperties>
</file>