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D:\GitHub\hex-trigger\design docs\"/>
    </mc:Choice>
  </mc:AlternateContent>
  <xr:revisionPtr revIDLastSave="0" documentId="13_ncr:1_{E85F35C5-7ECE-4579-A396-84BA80F6050A}" xr6:coauthVersionLast="47" xr6:coauthVersionMax="47" xr10:uidLastSave="{00000000-0000-0000-0000-000000000000}"/>
  <bookViews>
    <workbookView xWindow="-120" yWindow="-120" windowWidth="29040" windowHeight="16440" activeTab="1" xr2:uid="{00000000-000D-0000-FFFF-FFFF00000000}"/>
  </bookViews>
  <sheets>
    <sheet name="Tiers" sheetId="1" r:id="rId1"/>
    <sheet name="Buildings" sheetId="3" r:id="rId2"/>
    <sheet name="Specialty Buildings" sheetId="6"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13" i="3" l="1"/>
  <c r="AQ13" i="3"/>
  <c r="AP13" i="3"/>
  <c r="AO13" i="3"/>
  <c r="AN13" i="3"/>
  <c r="AM14" i="3"/>
  <c r="AM13" i="3"/>
  <c r="AL14" i="3"/>
  <c r="AL13" i="3"/>
  <c r="AK14" i="3"/>
  <c r="AK13" i="3"/>
  <c r="AJ14" i="3"/>
  <c r="AJ13" i="3"/>
  <c r="AI14" i="3"/>
  <c r="AI13" i="3"/>
  <c r="T14" i="3"/>
  <c r="S14" i="3"/>
  <c r="R14" i="3"/>
  <c r="Q14" i="3"/>
  <c r="O14" i="3"/>
  <c r="N14" i="3"/>
  <c r="M14" i="3"/>
  <c r="L14" i="3"/>
  <c r="L12" i="3"/>
  <c r="J14" i="3"/>
  <c r="I14" i="3"/>
  <c r="H14" i="3"/>
  <c r="G14" i="3"/>
  <c r="G12" i="3"/>
  <c r="E14" i="3"/>
  <c r="D14" i="3"/>
  <c r="C14" i="3"/>
  <c r="B14" i="3"/>
  <c r="BH11" i="3"/>
  <c r="AR11" i="3"/>
  <c r="AQ11" i="3"/>
  <c r="AP11" i="3"/>
  <c r="AO11" i="3"/>
  <c r="AN11" i="3"/>
  <c r="AM11" i="3"/>
  <c r="AL11" i="3"/>
  <c r="AK11" i="3"/>
  <c r="AJ11" i="3"/>
  <c r="AI11" i="3"/>
  <c r="AH11" i="3"/>
  <c r="AG11" i="3"/>
  <c r="AF11" i="3"/>
  <c r="AE11" i="3"/>
  <c r="AD11" i="3"/>
  <c r="AC11" i="3"/>
  <c r="AB11" i="3"/>
  <c r="AA11" i="3"/>
  <c r="Z11" i="3"/>
  <c r="Y11" i="3"/>
  <c r="X11" i="3"/>
  <c r="W11" i="3"/>
  <c r="V11" i="3"/>
  <c r="U11" i="3"/>
  <c r="U13" i="3" s="1"/>
  <c r="T11" i="3"/>
  <c r="T13" i="3" s="1"/>
  <c r="S11" i="3"/>
  <c r="S13" i="3" s="1"/>
  <c r="R11" i="3"/>
  <c r="R13" i="3" s="1"/>
  <c r="Q11" i="3"/>
  <c r="Q13" i="3" s="1"/>
  <c r="P11" i="3"/>
  <c r="P13" i="3" s="1"/>
  <c r="O11" i="3"/>
  <c r="O13" i="3" s="1"/>
  <c r="N11" i="3"/>
  <c r="N13" i="3" s="1"/>
  <c r="M11" i="3"/>
  <c r="M13" i="3" s="1"/>
  <c r="L11" i="3"/>
  <c r="L13" i="3" s="1"/>
  <c r="K11" i="3"/>
  <c r="K13" i="3" s="1"/>
  <c r="J11" i="3"/>
  <c r="J13" i="3" s="1"/>
  <c r="I11" i="3"/>
  <c r="I13" i="3" s="1"/>
  <c r="H11" i="3"/>
  <c r="H13" i="3" s="1"/>
  <c r="G11" i="3"/>
  <c r="G13" i="3" s="1"/>
  <c r="F11" i="3"/>
  <c r="F13" i="3" s="1"/>
  <c r="E11" i="3"/>
  <c r="E13" i="3" s="1"/>
  <c r="D11" i="3"/>
  <c r="D13" i="3" s="1"/>
  <c r="C11" i="3"/>
  <c r="C13" i="3" s="1"/>
  <c r="B11" i="3"/>
  <c r="B13" i="3" s="1"/>
  <c r="AL12" i="3"/>
  <c r="AK12" i="3"/>
  <c r="AJ12" i="3"/>
  <c r="AI12" i="3"/>
  <c r="T12" i="3"/>
  <c r="S12" i="3"/>
  <c r="R12" i="3"/>
  <c r="Q12" i="3"/>
  <c r="O12" i="3"/>
  <c r="N12" i="3"/>
  <c r="M12" i="3"/>
  <c r="E12" i="3"/>
  <c r="D12" i="3"/>
  <c r="C12" i="3"/>
  <c r="B12" i="3"/>
  <c r="J12" i="3"/>
  <c r="I12" i="3"/>
  <c r="H12" i="3"/>
</calcChain>
</file>

<file path=xl/sharedStrings.xml><?xml version="1.0" encoding="utf-8"?>
<sst xmlns="http://schemas.openxmlformats.org/spreadsheetml/2006/main" count="815" uniqueCount="312">
  <si>
    <t>Tier</t>
  </si>
  <si>
    <t>I</t>
  </si>
  <si>
    <t>II</t>
  </si>
  <si>
    <t>III</t>
  </si>
  <si>
    <t>IV</t>
  </si>
  <si>
    <t>Required Similar Hexes</t>
  </si>
  <si>
    <t>Production Bonus</t>
  </si>
  <si>
    <t>V</t>
  </si>
  <si>
    <t>Name</t>
  </si>
  <si>
    <t>Required Food</t>
  </si>
  <si>
    <t>Required Isolium</t>
  </si>
  <si>
    <t>Required Industry</t>
  </si>
  <si>
    <t>Required Military</t>
  </si>
  <si>
    <t>Food</t>
  </si>
  <si>
    <t>Housing</t>
  </si>
  <si>
    <t>Industry</t>
  </si>
  <si>
    <t>Military</t>
  </si>
  <si>
    <t>Barracks</t>
  </si>
  <si>
    <t>Defense</t>
  </si>
  <si>
    <t>Research</t>
  </si>
  <si>
    <t>Isolium</t>
  </si>
  <si>
    <t>God Seat</t>
  </si>
  <si>
    <t>NULL</t>
  </si>
  <si>
    <t>Farm</t>
  </si>
  <si>
    <t>Hovel</t>
  </si>
  <si>
    <t>Workshop</t>
  </si>
  <si>
    <t>Watchtower</t>
  </si>
  <si>
    <t>Warehouse</t>
  </si>
  <si>
    <t>No</t>
  </si>
  <si>
    <t>Yes</t>
  </si>
  <si>
    <t>Garden</t>
  </si>
  <si>
    <t>Orchard</t>
  </si>
  <si>
    <t>Ranch</t>
  </si>
  <si>
    <t>Hydroponics Tower</t>
  </si>
  <si>
    <t>Raw Production</t>
  </si>
  <si>
    <t>Numeric Modifier</t>
  </si>
  <si>
    <t>Cottage</t>
  </si>
  <si>
    <t>Apartment</t>
  </si>
  <si>
    <t>Villa</t>
  </si>
  <si>
    <t>Foundry</t>
  </si>
  <si>
    <t>Forge</t>
  </si>
  <si>
    <t>Factory</t>
  </si>
  <si>
    <t>Mill</t>
  </si>
  <si>
    <t>Dormitory</t>
  </si>
  <si>
    <t>Garrison</t>
  </si>
  <si>
    <t>Quarters</t>
  </si>
  <si>
    <t>Headquarters</t>
  </si>
  <si>
    <t>Auto Missile Complex</t>
  </si>
  <si>
    <t>Laser Tower</t>
  </si>
  <si>
    <t>Missile Complex</t>
  </si>
  <si>
    <t>Research College</t>
  </si>
  <si>
    <t>Research Lab</t>
  </si>
  <si>
    <t>Research Institute</t>
  </si>
  <si>
    <t>MultiBrain Complex</t>
  </si>
  <si>
    <t>Quantum Brain</t>
  </si>
  <si>
    <t>Stockpile</t>
  </si>
  <si>
    <t>Depot</t>
  </si>
  <si>
    <t>Distribution Center</t>
  </si>
  <si>
    <t>Storehouse</t>
  </si>
  <si>
    <t>Shooting Range</t>
  </si>
  <si>
    <t>Snipers Nest</t>
  </si>
  <si>
    <t>Scout Camp</t>
  </si>
  <si>
    <t>Gunners Alley</t>
  </si>
  <si>
    <t>Defenders Wall</t>
  </si>
  <si>
    <t>Ace's Arena</t>
  </si>
  <si>
    <t>Increases Unit Cap</t>
  </si>
  <si>
    <t>Med Range, High Damage, Slow Reload</t>
  </si>
  <si>
    <t>Long Range, Med Damage, Med Reload</t>
  </si>
  <si>
    <t>Med Range, High Damage, Med Reload</t>
  </si>
  <si>
    <t>Long Range, Med Damage, Fast Reload</t>
  </si>
  <si>
    <t>Low Range, Low Damage, Med Reload</t>
  </si>
  <si>
    <t>Type</t>
  </si>
  <si>
    <t>Buildable</t>
  </si>
  <si>
    <t>Required Pop</t>
  </si>
  <si>
    <t>Description</t>
  </si>
  <si>
    <t>Notes</t>
  </si>
  <si>
    <t>Condominium</t>
  </si>
  <si>
    <t>Cannoneers Tower</t>
  </si>
  <si>
    <t>Guardians Last Stand</t>
  </si>
  <si>
    <t>Reduces Training Cost</t>
  </si>
  <si>
    <t>Auto Laser Complex</t>
  </si>
  <si>
    <t>Null</t>
  </si>
  <si>
    <t>null</t>
  </si>
  <si>
    <t>NUll</t>
  </si>
  <si>
    <t>A simple community garden. It wont feed too many people and those it does feed will have to wait a while.</t>
  </si>
  <si>
    <t>A large farm capable of feeding more people than a garden at the cost of necessary infastructure.</t>
  </si>
  <si>
    <t>An orchard full of different types of trees and produces as many different types of fruit. Variety is the spice of life and helps to avoid scurvy.</t>
  </si>
  <si>
    <t>A ranch for raising cute, tasty animals. It takes a while but nothing beats a nice steak, or bacon, or jerky, or …</t>
  </si>
  <si>
    <t>A large tower capable of rapidly growing almost any type of food while only using a fraction of the space. A perfect marriage of advanced technology and ancient history.</t>
  </si>
  <si>
    <t>A shack with four walls and a roof. It counts as a home, though the holes in the roof limit the comfort to almost nothing.</t>
  </si>
  <si>
    <t>A cozy log cabin that whistles slightly in the wind. Perfect for a mountain vacaction.</t>
  </si>
  <si>
    <t>An apartment complex allowing many people to live in close proximity at the cost of privacy and backyards.</t>
  </si>
  <si>
    <t>Similar to an apartment but now with better furniture and snobbier neighbors.</t>
  </si>
  <si>
    <t>A large ornate family home. Pretty to look at, even prettier to live in.</t>
  </si>
  <si>
    <t>A simple workshop for creating simple things. Sounds of hammering and swearing can be heard from inside.</t>
  </si>
  <si>
    <t>Capable of producing lots of simple things by automating away the manual labor.</t>
  </si>
  <si>
    <t xml:space="preserve">A forge for making metal things out of metal by heating and shaping metal. </t>
  </si>
  <si>
    <t>A bunch of forges collected together to melt large amounts of metal and make things out of it.</t>
  </si>
  <si>
    <t>A fully automated combination of workshops, forges, mills, and foundries. Capable of making almost anything.</t>
  </si>
  <si>
    <t>A place for military members to live. Everyone gets a cot, a footlocker, and no privacy.</t>
  </si>
  <si>
    <t>A barracks where everyone gets their own room to share with two or three others.</t>
  </si>
  <si>
    <t>A place for the military to wait when not defending places. Not very comfortable but has plenty of beds.</t>
  </si>
  <si>
    <t>Housing for officers and their families. Very nice even though they are carbon copies of each other.</t>
  </si>
  <si>
    <t>A place for military leaders to give orders and watch the carnage from a safe distance.</t>
  </si>
  <si>
    <t>A training area for shooters to learn and practice how to shoot fancily. Reduces training cost for shooters.</t>
  </si>
  <si>
    <t>A training area for defenders to learn and practice how to defend like a solid wall. Reduces training cost for defenders.</t>
  </si>
  <si>
    <t>A training area for gunners to learn and practice how to suppress enemies with a hail of bullets. Reduces training cost for gunners.</t>
  </si>
  <si>
    <t>A training area for snipers to learn and practice how to attack enemies from vast distances. Reduces training cost for snipers.</t>
  </si>
  <si>
    <t>A training are for scouts to learn and practice how to notice and report on enemies without being seen. Reduces training cost for scouts.</t>
  </si>
  <si>
    <t>A monument to a long lost hero. The Ace has long been considered the greatest melee fighter to ever engage in combat. Increases the maximum number of Aces that can be trained.</t>
  </si>
  <si>
    <t>A monument to a long lost hero. The Cannoneer was considered too destructive to be a sniper but that destructive power proved impossible to defend against. Increases the maximum number of Cannoneers that can be trained.</t>
  </si>
  <si>
    <t>A monument to a long lost hero. The Guardian sacrificed themselves to buy time for their comrades again and again, gaining truly impressive strength and constitution. Increases the maximum number of Guardians that can be trained.</t>
  </si>
  <si>
    <t>A simple watchtower that must be manned and can only provide protection for the immediate area.</t>
  </si>
  <si>
    <t>A missile launcher complex capable of dealing high damage to the surrounding area, though much time is needed to reload the launchers.</t>
  </si>
  <si>
    <t>A large tower capable of firing lasers made of highly consentrated isolium at long ranges for decent damage.</t>
  </si>
  <si>
    <t>An upgraded version of the Missile Complex. Without the need for manual reloading, it is capable of firing noticably faster.</t>
  </si>
  <si>
    <t>An upgrade version of the Laser Tower. Without the need for manual targeting, it is capable of firing at more targets noticably faster.</t>
  </si>
  <si>
    <t>A lab where intelligent citizens can test new ideas and build prototypes of new technologies.</t>
  </si>
  <si>
    <t>A college for intelligent citizens to teach others and have them aid in research.</t>
  </si>
  <si>
    <t>An institute for intelligent citizens to persue new ideas and research without the distractions of the outside world.</t>
  </si>
  <si>
    <t>A borderline unethical creation made from an amalgamation of multiple brains capable of persuing research much more efficiently due to its lack of need for food or rest.</t>
  </si>
  <si>
    <t xml:space="preserve">The brain of a creature on the verge of transcending the material plain that was captured and coerced into researching new topics. </t>
  </si>
  <si>
    <t>A large, fully automated structure for producing and storing Isolium. Due to its wildly complex structure, it does not lend itself to manual oversight.</t>
  </si>
  <si>
    <t>Here resides the seat of power and the power core keeping the city together. Should it be lost, all will quickly follow so its protection must be prioritized above all else.</t>
  </si>
  <si>
    <t>Storage</t>
  </si>
  <si>
    <t>Raw Prod Increases Max Storage Caps for all Resources</t>
  </si>
  <si>
    <t>Isolium Extractor MK I</t>
  </si>
  <si>
    <t>Isolium Extractor MK II</t>
  </si>
  <si>
    <t>Isolium Extractor MK III</t>
  </si>
  <si>
    <t>Isolium Extractor MK IV</t>
  </si>
  <si>
    <t>Isolium Extractor MK V</t>
  </si>
  <si>
    <t>A place for basic production of Isolium. Does not require much but in turn does not produce much Isolium.</t>
  </si>
  <si>
    <t>A large facility for producing Isolium. Due to its size, the MK III requires more upkeep than a MK II.</t>
  </si>
  <si>
    <t>A facility where Isolium is produced more efficiently than a MK I.</t>
  </si>
  <si>
    <t>A very large complex for producing Isolium. It is also capable of sending the Isolium out more efficently.</t>
  </si>
  <si>
    <t>A place where a small amount of items can be stored in a slightly organized pile.</t>
  </si>
  <si>
    <t>A small structure for storing items out of the elements in an organized manner.</t>
  </si>
  <si>
    <t>A large building for storing many items on tall shelves in a very organized manner.</t>
  </si>
  <si>
    <t>A large fully automated building capable of storing many items using complex storage algorithms.</t>
  </si>
  <si>
    <t>An upgraded version of the depot capable of not only receiving items to store but also sending out items before the items were even requested.</t>
  </si>
  <si>
    <t>Power</t>
  </si>
  <si>
    <t>Raw Prod is the hex radius power is provided to</t>
  </si>
  <si>
    <t>Waterwheel Generator</t>
  </si>
  <si>
    <t>Nuclear Power Plant</t>
  </si>
  <si>
    <t>Quantum Power Plant</t>
  </si>
  <si>
    <t>Hydroelectric Dam</t>
  </si>
  <si>
    <t>Coal-fired Power Plant</t>
  </si>
  <si>
    <t>A simple friction based energy generator using a local water source to turn a wheel. Does not produce a lot of energy but it does so almost perpetually and without supervision.</t>
  </si>
  <si>
    <t>A power plant that burns coal to create energy. Nicknamed the 'smog belcher', it generates a decent amount of power at the cost of local happiness.</t>
  </si>
  <si>
    <t>A large dam at the mouth of an artificial lake using the same basic technologies as a waterwheel to generate energy. Significantly more efficient than a waterwheel while doubling as a decent tourist destination.</t>
  </si>
  <si>
    <t>A large complex that uses the heat generated from the decay of radioactive material to heat and turn steam generators. While it is very efficient and safe during normal operation, a meltdown of a single reactor can spell doom.</t>
  </si>
  <si>
    <t>A power plant perfected by harvesting power from alternate dimensions where power flows freely or not. No one is really sure how or even why it works, though it is best not to question it.</t>
  </si>
  <si>
    <t>Entertainment</t>
  </si>
  <si>
    <t>Public Park</t>
  </si>
  <si>
    <t>Theater Complex</t>
  </si>
  <si>
    <t>Circus</t>
  </si>
  <si>
    <t>Virtual Reality Café</t>
  </si>
  <si>
    <t>A simple grassy field open for anyone to use for various outdoor activities.</t>
  </si>
  <si>
    <t>A traveling circus that entertains guests with fantastical performances without travelling.</t>
  </si>
  <si>
    <t>A group of theaters that show everything from student performances to blockbuster superhero movies. Fans of both believe their perference is better than the other.</t>
  </si>
  <si>
    <t>A gathering spot that rents VR headsets to customers for entertainment or simply to forget how lonely they are.</t>
  </si>
  <si>
    <t>Quantum Hologram Theater</t>
  </si>
  <si>
    <t>A theater that uses holograms and quantum technology to insert the viewer directly into the experience. Barf bags are not included.</t>
  </si>
  <si>
    <t>Void Portal</t>
  </si>
  <si>
    <t>Void Communicator</t>
  </si>
  <si>
    <t>Void Radar Array</t>
  </si>
  <si>
    <t>Faction Embassy</t>
  </si>
  <si>
    <t>Weather Manipulator</t>
  </si>
  <si>
    <t>Abyssal Pathfinder</t>
  </si>
  <si>
    <t>Void Rudder</t>
  </si>
  <si>
    <t>Special</t>
  </si>
  <si>
    <t>Unlocks direct travel to other factions including raiding and defending allies</t>
  </si>
  <si>
    <t>Unlocks communication with other factions for trading, diplomacy, and requests</t>
  </si>
  <si>
    <t>Passively builds up charge and on discharge discovers a new point of interest(factions, events, etc) in the Void</t>
  </si>
  <si>
    <t>Generic embassy for a given faction and prevents reputation degredation. On destruction, reputation will take a massive hit causing the faction to cut ties or at worst attack the player</t>
  </si>
  <si>
    <t>Allows for the traversal of the Abyss but takes a long time to find a vaiable path.</t>
  </si>
  <si>
    <t>Required for Win State</t>
  </si>
  <si>
    <t>Military, Diplomacy</t>
  </si>
  <si>
    <t>Military, Diplomacy, Tech</t>
  </si>
  <si>
    <t>Diplomacy</t>
  </si>
  <si>
    <t>Tech</t>
  </si>
  <si>
    <t>N/A</t>
  </si>
  <si>
    <t>Very slowly moves the player's Sanctuary closer to the Abyss. More increase the speed the Sanctuary is moved.</t>
  </si>
  <si>
    <t>Prod adds to happiness for each house in area. Effect decreases by 10 each hex distance away from self</t>
  </si>
  <si>
    <t>Allows the player to change the weather of their Sanctuary for an isolium cost. Selecting the population requested weather provides a large happiness bonus to all houses</t>
  </si>
  <si>
    <t>A large circular structure that utilizes the inherently volatile energies of the void to create a semi-stable wormhole between two points. Due to the massive amount of energy channeled by the device, its destruction is not recommended and its operation tends to send shockwaves across the Sanctuary.</t>
  </si>
  <si>
    <t>A communications array that utilizes quantum technologies to send messages to the where the recipient was and will be simaltainously. No one is truly sure how or even why it works except that asking would probably break it.</t>
  </si>
  <si>
    <t>A large array of radar dishes that scans for disturbances in the Void to find anomalies. Once an anomaly is found however, the radar array's job is done and the anomaly must be scouted.</t>
  </si>
  <si>
    <t>An embassy to [FACTION] for both sides to maintain friendly relations. Prevents reputation degredation but will cause significant damage if destroyed.</t>
  </si>
  <si>
    <t>A large supercomputer capable of calculating a safe path through the Abyss. However due to the complexity of the Abyss, it takes a long time to find a viable path.</t>
  </si>
  <si>
    <t>While the initial idea of strapping massive engines to the Sanctuary to move sounded ludicrous, the final version is very reasonable and somewhat practical. Building more Void Rudders will increase the speed the Sanctuary is moved at.</t>
  </si>
  <si>
    <t>A large device capable of changing the weather manipulating the Void at the edges of the Sanctuary. Providing the requested weather will provide a large happiness bonus to the entire Sanctuary.</t>
  </si>
  <si>
    <t>Randomized Desc, Randomized Building/Art, Ramping Cost, Less Ramping Bonuses</t>
  </si>
  <si>
    <t>Diplomatic Monument</t>
  </si>
  <si>
    <t>Scientific Monument</t>
  </si>
  <si>
    <t>Happiness Monument</t>
  </si>
  <si>
    <t>Industry Monument</t>
  </si>
  <si>
    <t>Isolium Monument</t>
  </si>
  <si>
    <t>Military Monument</t>
  </si>
  <si>
    <t>Food Monument</t>
  </si>
  <si>
    <t>+ Research Speed</t>
  </si>
  <si>
    <t>+ Sanctuary Happiness</t>
  </si>
  <si>
    <t>+ Industry Prod</t>
  </si>
  <si>
    <t>+ Isolium Prod</t>
  </si>
  <si>
    <t>+ Combat Unit Stats</t>
  </si>
  <si>
    <t>+ Food Prod</t>
  </si>
  <si>
    <t>+ Diplomatic Action Cost Reduc</t>
  </si>
  <si>
    <t>IMPLEMENTATION STATUS</t>
  </si>
  <si>
    <t>Implementation Status</t>
  </si>
  <si>
    <t>NOT STARTED</t>
  </si>
  <si>
    <t>SHELL</t>
  </si>
  <si>
    <t>STARTED</t>
  </si>
  <si>
    <t>TESTING</t>
  </si>
  <si>
    <t>FINISHED</t>
  </si>
  <si>
    <t>Building Types</t>
  </si>
  <si>
    <t>Monument</t>
  </si>
  <si>
    <t>1 FOOD + 1.5 IND + 1.5 ISO</t>
  </si>
  <si>
    <t>0.75 FOOD + 1 IND + 1 ISO</t>
  </si>
  <si>
    <t>1.5 FOOD + 2 IND + 2 ISO</t>
  </si>
  <si>
    <t>2 FOOD + 3 IND + 3 ISO</t>
  </si>
  <si>
    <t>0.5 FOOD + 0.5 IND + 0.5 ISO</t>
  </si>
  <si>
    <t>1 FOOD + 1 IND + 1 ISO</t>
  </si>
  <si>
    <t>1.5 FOOD + 1.5 IND + 1.5 ISO</t>
  </si>
  <si>
    <t>2 IND + 2 ISO</t>
  </si>
  <si>
    <t>2.5 IND + 2.5 ISO</t>
  </si>
  <si>
    <t>0.5 FOOD + 0.5 IND</t>
  </si>
  <si>
    <t>1 FOOD + 0.5 IND</t>
  </si>
  <si>
    <t>0.5 FOOD + 1.5 IND</t>
  </si>
  <si>
    <t>0.5 FOOD + 2 IND</t>
  </si>
  <si>
    <t>Tick Rates</t>
  </si>
  <si>
    <t>Production</t>
  </si>
  <si>
    <t>Upkeep</t>
  </si>
  <si>
    <t>Period</t>
  </si>
  <si>
    <t>1 per second</t>
  </si>
  <si>
    <t>1 per minute</t>
  </si>
  <si>
    <t>Upkeep Per Second</t>
  </si>
  <si>
    <t>Production Per Second</t>
  </si>
  <si>
    <t>Production Per Minute</t>
  </si>
  <si>
    <t>Upkeep Per Minute</t>
  </si>
  <si>
    <t>90 FOOD + 120 IND + 120 ISO</t>
  </si>
  <si>
    <t>45 FOOD + 60 IND + 60 ISO</t>
  </si>
  <si>
    <t>60 FOOD + 90 IND + 90 ISO</t>
  </si>
  <si>
    <t>120 FOOD + 180 IND + 180 ISO</t>
  </si>
  <si>
    <t>30 FOOD + 30 IND + 30 ISO</t>
  </si>
  <si>
    <t>60 FOOD + 60 IND + 60 ISO</t>
  </si>
  <si>
    <t>90 FOOD + 90 IND + 90 ISO</t>
  </si>
  <si>
    <t>120 IND + 120 ISO</t>
  </si>
  <si>
    <t>150 IND + 150 ISO</t>
  </si>
  <si>
    <t>30 FOOD + 30 IND</t>
  </si>
  <si>
    <t>60 FOOD + 30 IND</t>
  </si>
  <si>
    <t>30 FOOD + 90 IND</t>
  </si>
  <si>
    <t>30 FOOD + 120 IND</t>
  </si>
  <si>
    <t>Model Notes</t>
  </si>
  <si>
    <t>A series of small individual garden plots with walkways, lamp posts, and watering/gardening equipment</t>
  </si>
  <si>
    <t>A sizable farm plot with a small shed for tools, a tractor, and a series of farm plants(ie corn, wheat, lettuce)</t>
  </si>
  <si>
    <t>Same as the farm but with fruit trees</t>
  </si>
  <si>
    <t>A large relatively open area with a barn and a couple of farm animals(ie pigs, cows, sheep)</t>
  </si>
  <si>
    <t>A series of hexagonal towers connected by a centeral tower core. Each floor of the hexagonal towers would have plants growing and be semi open air</t>
  </si>
  <si>
    <t>A simple rundown sheet metal shack with a couple of holes, a barely functional door, and a lawn chair out front</t>
  </si>
  <si>
    <t>A simple log cabin with a few potted plants out front and a rocking chair</t>
  </si>
  <si>
    <t>An apartment complex with fire escapes, a simple rooftop access, ac wall units</t>
  </si>
  <si>
    <t>A condo complex with nice glass walls, large balconies and a nice rooftop lounge</t>
  </si>
  <si>
    <t>A very large house with 2-3 floors, a large open area with a pool, a couple of secondary buildings(ie poolhouse, garage, etc) and a privacy wall</t>
  </si>
  <si>
    <t>A simple blacksmith-esque building with various tools and machines scattered around</t>
  </si>
  <si>
    <t>A large, industrial looking machine with metal heating and shaping presses</t>
  </si>
  <si>
    <t>A couple of automation presses with converyor belts and ingedients and products</t>
  </si>
  <si>
    <t>A series of forges connected together with metal ingots scattered about</t>
  </si>
  <si>
    <t>A combination of the previous models connected together to look like a factory</t>
  </si>
  <si>
    <t>A large military style tent with bunkbed racks and foot lockers inside(unnecessary?), work out and military equipment outside</t>
  </si>
  <si>
    <t>A large building with a central open area with work out equipment, a sportsball court, and a military vehicle out front</t>
  </si>
  <si>
    <t>A combination of the previous models and their elements to serve as a more of an organized deployment area</t>
  </si>
  <si>
    <t>A series of small but nice and semi-spartan houses for military officers</t>
  </si>
  <si>
    <t>A large building with various military equipment and satellite dishes scattered about</t>
  </si>
  <si>
    <t>A small building with a training yard that has a number of large tower shields and appropriate training equipment</t>
  </si>
  <si>
    <t>A small building with a a series of target dummies and a shooting range</t>
  </si>
  <si>
    <t>A small building with a couple of machinegun racks out front with an equal number of alleys and target dummies used for target practice</t>
  </si>
  <si>
    <t>A series of tall sniping towers with target dummies scattered around</t>
  </si>
  <si>
    <t>A series of campsites set in a heavily wooded area</t>
  </si>
  <si>
    <t>A large arena topped with a statue of The Ace</t>
  </si>
  <si>
    <t>A sniper tower surrounded by smaller buildings with cylindrical holes in them</t>
  </si>
  <si>
    <t>A series of small buildings with a large statue of The Guardian on top of the center building and smaller summoned shields facing outward on top of the rest of the buildings</t>
  </si>
  <si>
    <t>A simple lookout tower similar to a fire watch tower or guard tower</t>
  </si>
  <si>
    <t>A series of surface to surface missile launchers with some kind of manual control center</t>
  </si>
  <si>
    <t>A large tower with a series of lasers on top. The tower should look like a control tower but rather scifi</t>
  </si>
  <si>
    <t>Similar to the non automatic version but with more satellite dishes and a small computer complex instead of the control center</t>
  </si>
  <si>
    <t>A series of the laser towers from the non automatic version with more satellite dishes</t>
  </si>
  <si>
    <t>A simple small laboratory</t>
  </si>
  <si>
    <t>A college with various buildings for different kinds of research</t>
  </si>
  <si>
    <t xml:space="preserve">A large semi futuristic building </t>
  </si>
  <si>
    <t>A series of smaller buildings with brains in domes on top of them</t>
  </si>
  <si>
    <t>A series of smaller buildings with a single large alien looking brain suspended in the middle</t>
  </si>
  <si>
    <t>A simple set of electric towers that open a very small hole into the void that quickly closes itself</t>
  </si>
  <si>
    <t>More electrical towers that open a more stable hole than the previous version</t>
  </si>
  <si>
    <t>More electrical towers that open an larger, more stable hole than the previous version</t>
  </si>
  <si>
    <t>More electrical towers that open a very large, but unstable hole than the previous version</t>
  </si>
  <si>
    <t>A large circular structure with electrical towers facing inward that opens a very large and stable hole</t>
  </si>
  <si>
    <t>A series of cluttered items on pallets under a simple tent</t>
  </si>
  <si>
    <t>A small building with a garage door and a series of filled pallets out front</t>
  </si>
  <si>
    <t>A large building with a few garage door and a series of occupied storage shelves and pallets out front</t>
  </si>
  <si>
    <t>A large building with a series of canveryor belts running in and out it with a series of pallets out front</t>
  </si>
  <si>
    <t>A series of the previous models interconnected with conveyor belts</t>
  </si>
  <si>
    <t>A simple building with a waterwheel connected to it. The waterwheel should be above/in a river that loops around the building</t>
  </si>
  <si>
    <t>A simple but large building with a series of smoke towers and a few piles of coal scattered around out front</t>
  </si>
  <si>
    <t>A large dam at the mouth of an artificial lake with a river that loops from the output of the dam back into the lake</t>
  </si>
  <si>
    <t>A nuclear power plant with a series of cooling towers</t>
  </si>
  <si>
    <t>A series of smaller buildings that surround a large hollow circular object with an open wormhole in the center</t>
  </si>
  <si>
    <t>A simple grassy field with trees and benches dotted about</t>
  </si>
  <si>
    <t>A large central circus tent surrounded by smaller circus tents and circus wagons</t>
  </si>
  <si>
    <t>A series of standard movie theaters</t>
  </si>
  <si>
    <t>A small building with a large open air backlot with VR equipment and a simulated environment</t>
  </si>
  <si>
    <t>A building surrounded by large domes with lights and fuzzy images projected on the dome from inside</t>
  </si>
  <si>
    <t>A large gilded ziggurat structure made out of Levadia Black Marble with various statues and scultpures adorning it. There should also be a large central staircase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</si>
</sst>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4" x14ac:knownFonts="1">
    <font>
      <sz val="11"/>
      <color theme="1"/>
      <name val="Calibri"/>
      <family val="2"/>
      <scheme val="minor"/>
    </font>
    <font>
      <sz val="11"/>
      <color theme="1"/>
      <name val="Calibri"/>
      <family val="2"/>
      <scheme val="minor"/>
    </font>
    <font>
      <b/>
      <sz val="15"/>
      <color theme="3"/>
      <name val="Calibri"/>
      <family val="2"/>
      <scheme val="minor"/>
    </font>
    <font>
      <sz val="8"/>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rgb="FF0070C0"/>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rgb="FF960000"/>
        <bgColor indexed="64"/>
      </patternFill>
    </fill>
    <fill>
      <patternFill patternType="solid">
        <fgColor rgb="FFC00000"/>
        <bgColor indexed="64"/>
      </patternFill>
    </fill>
    <fill>
      <patternFill patternType="solid">
        <fgColor rgb="FF7030A0"/>
        <bgColor indexed="64"/>
      </patternFill>
    </fill>
    <fill>
      <patternFill patternType="solid">
        <fgColor theme="7" tint="0.39997558519241921"/>
        <bgColor indexed="64"/>
      </patternFill>
    </fill>
    <fill>
      <patternFill patternType="solid">
        <fgColor theme="4" tint="-0.499984740745262"/>
        <bgColor indexed="64"/>
      </patternFill>
    </fill>
    <fill>
      <patternFill patternType="solid">
        <fgColor theme="5" tint="0.39997558519241921"/>
        <bgColor indexed="64"/>
      </patternFill>
    </fill>
    <fill>
      <patternFill patternType="solid">
        <fgColor rgb="FFFF79E5"/>
        <bgColor indexed="64"/>
      </patternFill>
    </fill>
  </fills>
  <borders count="2">
    <border>
      <left/>
      <right/>
      <top/>
      <bottom/>
      <diagonal/>
    </border>
    <border>
      <left/>
      <right/>
      <top/>
      <bottom style="thick">
        <color theme="4"/>
      </bottom>
      <diagonal/>
    </border>
  </borders>
  <cellStyleXfs count="4">
    <xf numFmtId="0" fontId="0" fillId="0" borderId="0"/>
    <xf numFmtId="41"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cellStyleXfs>
  <cellXfs count="64">
    <xf numFmtId="0" fontId="0" fillId="0" borderId="0" xfId="0"/>
    <xf numFmtId="0" fontId="2" fillId="0" borderId="1" xfId="3"/>
    <xf numFmtId="41" fontId="0" fillId="0" borderId="0" xfId="1" applyFont="1"/>
    <xf numFmtId="10" fontId="0" fillId="0" borderId="0" xfId="2" applyNumberFormat="1" applyFont="1"/>
    <xf numFmtId="0" fontId="2" fillId="0" borderId="1" xfId="3" applyFill="1"/>
    <xf numFmtId="2" fontId="0" fillId="0" borderId="0" xfId="0" applyNumberFormat="1"/>
    <xf numFmtId="0" fontId="2" fillId="0" borderId="0" xfId="3" applyBorder="1"/>
    <xf numFmtId="0" fontId="0" fillId="0" borderId="0" xfId="0" applyAlignment="1">
      <alignment horizontal="left"/>
    </xf>
    <xf numFmtId="0" fontId="2" fillId="0" borderId="0" xfId="3" applyBorder="1" applyAlignment="1">
      <alignment vertical="top" wrapText="1"/>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8" borderId="0" xfId="0" applyFill="1" applyAlignment="1">
      <alignment vertical="top" wrapText="1"/>
    </xf>
    <xf numFmtId="0" fontId="0" fillId="7" borderId="0" xfId="0" applyFill="1" applyAlignment="1">
      <alignment vertical="top" wrapText="1"/>
    </xf>
    <xf numFmtId="0" fontId="0" fillId="6" borderId="0" xfId="0" applyFill="1" applyAlignment="1">
      <alignment vertical="top" wrapText="1"/>
    </xf>
    <xf numFmtId="0" fontId="0" fillId="5" borderId="0" xfId="0" applyFill="1" applyAlignment="1">
      <alignment vertical="top" wrapText="1"/>
    </xf>
    <xf numFmtId="0" fontId="0" fillId="9" borderId="0" xfId="0" applyFill="1" applyAlignment="1">
      <alignment vertical="top" wrapText="1"/>
    </xf>
    <xf numFmtId="0" fontId="0" fillId="10" borderId="0" xfId="0" applyFill="1" applyAlignment="1">
      <alignment vertical="top" wrapText="1"/>
    </xf>
    <xf numFmtId="0" fontId="0" fillId="0" borderId="0" xfId="0" applyAlignment="1">
      <alignment vertical="top" wrapText="1"/>
    </xf>
    <xf numFmtId="0" fontId="2" fillId="0" borderId="0" xfId="3" applyBorder="1" applyAlignment="1">
      <alignment vertical="top"/>
    </xf>
    <xf numFmtId="0" fontId="0" fillId="2" borderId="0" xfId="0" applyFill="1" applyAlignment="1">
      <alignment vertical="top"/>
    </xf>
    <xf numFmtId="0" fontId="0" fillId="3" borderId="0" xfId="0" applyFill="1" applyAlignment="1">
      <alignment vertical="top"/>
    </xf>
    <xf numFmtId="0" fontId="0" fillId="4" borderId="0" xfId="0" applyFill="1" applyAlignment="1">
      <alignment vertical="top"/>
    </xf>
    <xf numFmtId="0" fontId="0" fillId="8" borderId="0" xfId="0" applyFill="1" applyAlignment="1">
      <alignment vertical="top"/>
    </xf>
    <xf numFmtId="0" fontId="0" fillId="7" borderId="0" xfId="0" applyFill="1" applyAlignment="1">
      <alignment vertical="top"/>
    </xf>
    <xf numFmtId="0" fontId="0" fillId="6" borderId="0" xfId="0" applyFill="1" applyAlignment="1">
      <alignment vertical="top"/>
    </xf>
    <xf numFmtId="0" fontId="0" fillId="5" borderId="0" xfId="0" applyFill="1" applyAlignment="1">
      <alignment vertical="top"/>
    </xf>
    <xf numFmtId="0" fontId="0" fillId="9" borderId="0" xfId="0" applyFill="1" applyAlignment="1">
      <alignment vertical="top"/>
    </xf>
    <xf numFmtId="0" fontId="0" fillId="10" borderId="0" xfId="0" applyFill="1" applyAlignment="1">
      <alignment vertical="top"/>
    </xf>
    <xf numFmtId="0" fontId="0" fillId="0" borderId="0" xfId="0" applyAlignment="1">
      <alignment vertical="top"/>
    </xf>
    <xf numFmtId="0" fontId="0" fillId="6" borderId="0" xfId="0" applyFill="1" applyAlignment="1">
      <alignment horizontal="left" vertical="top"/>
    </xf>
    <xf numFmtId="0" fontId="0" fillId="2" borderId="0" xfId="0" applyFill="1" applyAlignment="1">
      <alignment horizontal="left" vertical="top"/>
    </xf>
    <xf numFmtId="0" fontId="0" fillId="3" borderId="0" xfId="0" applyFill="1" applyAlignment="1">
      <alignment horizontal="left" vertical="top"/>
    </xf>
    <xf numFmtId="0" fontId="0" fillId="4" borderId="0" xfId="0" applyFill="1" applyAlignment="1">
      <alignment horizontal="left" vertical="top"/>
    </xf>
    <xf numFmtId="0" fontId="0" fillId="8" borderId="0" xfId="0" applyFill="1" applyAlignment="1">
      <alignment horizontal="left" vertical="top"/>
    </xf>
    <xf numFmtId="0" fontId="0" fillId="7" borderId="0" xfId="0" applyFill="1" applyAlignment="1">
      <alignment horizontal="left" vertical="top"/>
    </xf>
    <xf numFmtId="0" fontId="0" fillId="5" borderId="0" xfId="0" applyFill="1" applyAlignment="1">
      <alignment horizontal="left" vertical="top"/>
    </xf>
    <xf numFmtId="0" fontId="0" fillId="9" borderId="0" xfId="0" applyFill="1" applyAlignment="1">
      <alignment horizontal="left" vertical="top"/>
    </xf>
    <xf numFmtId="0" fontId="0" fillId="0" borderId="0" xfId="0" applyFill="1"/>
    <xf numFmtId="0" fontId="0" fillId="11" borderId="0" xfId="0" applyFill="1" applyAlignment="1">
      <alignment vertical="top"/>
    </xf>
    <xf numFmtId="0" fontId="0" fillId="11" borderId="0" xfId="0" applyFill="1" applyAlignment="1">
      <alignment horizontal="left" vertical="top"/>
    </xf>
    <xf numFmtId="0" fontId="0" fillId="11" borderId="0" xfId="0" applyFill="1" applyAlignment="1">
      <alignment vertical="top" wrapText="1"/>
    </xf>
    <xf numFmtId="0" fontId="0" fillId="12" borderId="0" xfId="0" applyFill="1" applyAlignment="1">
      <alignment vertical="top"/>
    </xf>
    <xf numFmtId="0" fontId="0" fillId="12" borderId="0" xfId="0" applyFill="1" applyAlignment="1">
      <alignment horizontal="left" vertical="top"/>
    </xf>
    <xf numFmtId="0" fontId="0" fillId="12" borderId="0" xfId="0" applyFill="1" applyAlignment="1">
      <alignment vertical="top" wrapText="1"/>
    </xf>
    <xf numFmtId="0" fontId="0" fillId="0" borderId="0" xfId="0" applyAlignment="1">
      <alignment wrapText="1"/>
    </xf>
    <xf numFmtId="0" fontId="2" fillId="0" borderId="0" xfId="3" applyFill="1" applyBorder="1" applyAlignment="1">
      <alignment vertical="top"/>
    </xf>
    <xf numFmtId="0" fontId="0" fillId="13" borderId="0" xfId="0" applyFill="1" applyAlignment="1">
      <alignment vertical="top"/>
    </xf>
    <xf numFmtId="0" fontId="0" fillId="13" borderId="0" xfId="0" applyFill="1" applyAlignment="1">
      <alignment vertical="top" wrapText="1"/>
    </xf>
    <xf numFmtId="0" fontId="0" fillId="0" borderId="0" xfId="0" quotePrefix="1"/>
    <xf numFmtId="0" fontId="0" fillId="0" borderId="0" xfId="0" applyFill="1" applyAlignment="1">
      <alignment horizontal="left" vertical="top"/>
    </xf>
    <xf numFmtId="0" fontId="2" fillId="0" borderId="0" xfId="3" applyBorder="1" applyAlignment="1">
      <alignment wrapText="1"/>
    </xf>
    <xf numFmtId="0" fontId="0" fillId="2" borderId="0" xfId="0" applyFill="1" applyAlignment="1">
      <alignment horizontal="left" vertical="top" wrapText="1"/>
    </xf>
    <xf numFmtId="0" fontId="0" fillId="3" borderId="0" xfId="0" applyFill="1" applyAlignment="1">
      <alignment horizontal="left" vertical="top" wrapText="1"/>
    </xf>
    <xf numFmtId="0" fontId="0" fillId="4" borderId="0" xfId="0" applyFill="1" applyAlignment="1">
      <alignment horizontal="left" vertical="top" wrapText="1"/>
    </xf>
    <xf numFmtId="0" fontId="0" fillId="8" borderId="0" xfId="0" applyFill="1" applyAlignment="1">
      <alignment horizontal="left" vertical="top" wrapText="1"/>
    </xf>
    <xf numFmtId="0" fontId="0" fillId="7" borderId="0" xfId="0" applyFill="1" applyAlignment="1">
      <alignment horizontal="left" vertical="top" wrapText="1"/>
    </xf>
    <xf numFmtId="0" fontId="0" fillId="6" borderId="0" xfId="0" applyFill="1" applyAlignment="1">
      <alignment horizontal="left" vertical="top" wrapText="1"/>
    </xf>
    <xf numFmtId="0" fontId="0" fillId="5" borderId="0" xfId="0" applyFill="1" applyAlignment="1">
      <alignment horizontal="left" vertical="top" wrapText="1"/>
    </xf>
    <xf numFmtId="0" fontId="0" fillId="9" borderId="0" xfId="0" applyFill="1" applyAlignment="1">
      <alignment horizontal="left" vertical="top" wrapText="1"/>
    </xf>
    <xf numFmtId="0" fontId="0" fillId="11" borderId="0" xfId="0" applyFill="1" applyAlignment="1">
      <alignment horizontal="left" vertical="top" wrapText="1"/>
    </xf>
    <xf numFmtId="0" fontId="0" fillId="12" borderId="0" xfId="0" applyFill="1" applyAlignment="1">
      <alignment horizontal="left" vertical="top" wrapText="1"/>
    </xf>
    <xf numFmtId="0" fontId="0" fillId="10" borderId="0" xfId="0" applyFill="1" applyAlignment="1">
      <alignment horizontal="left" vertical="top"/>
    </xf>
    <xf numFmtId="0" fontId="0" fillId="13" borderId="0" xfId="0" applyFill="1" applyAlignment="1">
      <alignment horizontal="left" vertical="top"/>
    </xf>
  </cellXfs>
  <cellStyles count="4">
    <cellStyle name="Comma [0]" xfId="1" builtinId="6"/>
    <cellStyle name="Heading 1" xfId="3" builtinId="16"/>
    <cellStyle name="Normal" xfId="0" builtinId="0"/>
    <cellStyle name="Percent" xfId="2" builtinId="5"/>
  </cellStyles>
  <dxfs count="10">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C00000"/>
        </patternFill>
      </fill>
    </dxf>
    <dxf>
      <fill>
        <patternFill>
          <bgColor rgb="FFFFC000"/>
        </patternFill>
      </fill>
    </dxf>
    <dxf>
      <fill>
        <patternFill>
          <bgColor rgb="FFFFFF00"/>
        </patternFill>
      </fill>
    </dxf>
    <dxf>
      <fill>
        <patternFill>
          <bgColor rgb="FF92D050"/>
        </patternFill>
      </fill>
    </dxf>
    <dxf>
      <fill>
        <patternFill>
          <bgColor rgb="FF00B050"/>
        </patternFill>
      </fill>
    </dxf>
  </dxfs>
  <tableStyles count="0" defaultTableStyle="TableStyleMedium2" defaultPivotStyle="PivotStyleLight16"/>
  <colors>
    <mruColors>
      <color rgb="FF960000"/>
      <color rgb="FFFF79E5"/>
      <color rgb="FFA162D0"/>
      <color rgb="FFFFD7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4"/>
  <sheetViews>
    <sheetView workbookViewId="0">
      <selection activeCell="K3" sqref="K3"/>
    </sheetView>
  </sheetViews>
  <sheetFormatPr defaultRowHeight="15" x14ac:dyDescent="0.25"/>
  <cols>
    <col min="2" max="2" width="29.85546875" customWidth="1"/>
    <col min="3" max="3" width="22.7109375" customWidth="1"/>
    <col min="4" max="4" width="22.7109375" bestFit="1" customWidth="1"/>
    <col min="6" max="6" width="28.42578125" customWidth="1"/>
    <col min="8" max="8" width="20.140625" customWidth="1"/>
    <col min="10" max="10" width="22.5703125" customWidth="1"/>
    <col min="11" max="11" width="13.28515625" customWidth="1"/>
  </cols>
  <sheetData>
    <row r="1" spans="1:11" ht="20.25" thickBot="1" x14ac:dyDescent="0.35">
      <c r="A1" s="1" t="s">
        <v>0</v>
      </c>
      <c r="B1" s="1" t="s">
        <v>5</v>
      </c>
      <c r="C1" s="1" t="s">
        <v>6</v>
      </c>
      <c r="D1" s="4" t="s">
        <v>35</v>
      </c>
      <c r="F1" s="4" t="s">
        <v>208</v>
      </c>
      <c r="H1" s="1" t="s">
        <v>214</v>
      </c>
      <c r="J1" s="1" t="s">
        <v>229</v>
      </c>
      <c r="K1" s="1" t="s">
        <v>232</v>
      </c>
    </row>
    <row r="2" spans="1:11" ht="15.75" thickTop="1" x14ac:dyDescent="0.25">
      <c r="A2" s="2" t="s">
        <v>1</v>
      </c>
      <c r="B2">
        <v>0</v>
      </c>
      <c r="C2" s="3">
        <v>0</v>
      </c>
      <c r="D2" s="5">
        <v>0</v>
      </c>
      <c r="F2" t="s">
        <v>209</v>
      </c>
      <c r="H2" t="s">
        <v>13</v>
      </c>
      <c r="J2" t="s">
        <v>230</v>
      </c>
      <c r="K2" t="s">
        <v>233</v>
      </c>
    </row>
    <row r="3" spans="1:11" x14ac:dyDescent="0.25">
      <c r="A3" t="s">
        <v>2</v>
      </c>
      <c r="B3">
        <v>2</v>
      </c>
      <c r="C3" s="3">
        <v>0.25</v>
      </c>
      <c r="D3" s="5">
        <v>0.25</v>
      </c>
      <c r="F3" t="s">
        <v>210</v>
      </c>
      <c r="H3" t="s">
        <v>14</v>
      </c>
      <c r="J3" t="s">
        <v>231</v>
      </c>
      <c r="K3" t="s">
        <v>234</v>
      </c>
    </row>
    <row r="4" spans="1:11" x14ac:dyDescent="0.25">
      <c r="A4" t="s">
        <v>3</v>
      </c>
      <c r="B4">
        <v>3</v>
      </c>
      <c r="C4" s="3">
        <v>0.5</v>
      </c>
      <c r="D4" s="5">
        <v>0.5</v>
      </c>
      <c r="F4" t="s">
        <v>211</v>
      </c>
      <c r="H4" t="s">
        <v>15</v>
      </c>
    </row>
    <row r="5" spans="1:11" x14ac:dyDescent="0.25">
      <c r="A5" t="s">
        <v>4</v>
      </c>
      <c r="B5">
        <v>4</v>
      </c>
      <c r="C5" s="3">
        <v>1</v>
      </c>
      <c r="D5" s="5">
        <v>1</v>
      </c>
      <c r="F5" t="s">
        <v>212</v>
      </c>
      <c r="H5" t="s">
        <v>16</v>
      </c>
    </row>
    <row r="6" spans="1:11" x14ac:dyDescent="0.25">
      <c r="A6" t="s">
        <v>7</v>
      </c>
      <c r="B6">
        <v>6</v>
      </c>
      <c r="C6" s="3">
        <v>2</v>
      </c>
      <c r="D6" s="5">
        <v>2</v>
      </c>
      <c r="F6" t="s">
        <v>213</v>
      </c>
      <c r="H6" t="s">
        <v>19</v>
      </c>
    </row>
    <row r="7" spans="1:11" x14ac:dyDescent="0.25">
      <c r="H7" t="s">
        <v>20</v>
      </c>
    </row>
    <row r="8" spans="1:11" x14ac:dyDescent="0.25">
      <c r="H8" t="s">
        <v>18</v>
      </c>
    </row>
    <row r="9" spans="1:11" x14ac:dyDescent="0.25">
      <c r="H9" t="s">
        <v>124</v>
      </c>
    </row>
    <row r="10" spans="1:11" x14ac:dyDescent="0.25">
      <c r="H10" t="s">
        <v>21</v>
      </c>
    </row>
    <row r="11" spans="1:11" x14ac:dyDescent="0.25">
      <c r="H11" t="s">
        <v>140</v>
      </c>
    </row>
    <row r="12" spans="1:11" x14ac:dyDescent="0.25">
      <c r="H12" t="s">
        <v>152</v>
      </c>
    </row>
    <row r="13" spans="1:11" x14ac:dyDescent="0.25">
      <c r="H13" t="s">
        <v>170</v>
      </c>
    </row>
    <row r="14" spans="1:11" x14ac:dyDescent="0.25">
      <c r="H14" t="s">
        <v>215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9688F-6DFE-4C86-8B0D-704C70AF81C9}">
  <dimension ref="A1:BI18"/>
  <sheetViews>
    <sheetView tabSelected="1" topLeftCell="A15" zoomScaleNormal="100" workbookViewId="0">
      <selection activeCell="K18" sqref="K18"/>
    </sheetView>
  </sheetViews>
  <sheetFormatPr defaultRowHeight="19.5" x14ac:dyDescent="0.3"/>
  <cols>
    <col min="1" max="1" width="33.140625" style="6" customWidth="1"/>
    <col min="2" max="6" width="20.7109375" style="7" customWidth="1"/>
    <col min="7" max="41" width="20.7109375" customWidth="1"/>
    <col min="42" max="42" width="21.7109375" customWidth="1"/>
    <col min="43" max="43" width="21.85546875" customWidth="1"/>
    <col min="44" max="44" width="20.7109375" customWidth="1"/>
    <col min="45" max="49" width="20.7109375" style="38" customWidth="1"/>
    <col min="50" max="50" width="21.85546875" style="38" customWidth="1"/>
    <col min="51" max="51" width="21.42578125" style="38" customWidth="1"/>
    <col min="52" max="52" width="18.5703125" style="38" customWidth="1"/>
    <col min="53" max="53" width="19.28515625" style="38" customWidth="1"/>
    <col min="54" max="54" width="20.7109375" style="38" customWidth="1"/>
    <col min="55" max="58" width="20.7109375" customWidth="1"/>
    <col min="59" max="59" width="26.140625" customWidth="1"/>
    <col min="60" max="60" width="20.7109375" customWidth="1"/>
  </cols>
  <sheetData>
    <row r="1" spans="1:61" s="29" customFormat="1" x14ac:dyDescent="0.25">
      <c r="A1" s="19" t="s">
        <v>8</v>
      </c>
      <c r="B1" s="20" t="s">
        <v>30</v>
      </c>
      <c r="C1" s="20" t="s">
        <v>23</v>
      </c>
      <c r="D1" s="20" t="s">
        <v>31</v>
      </c>
      <c r="E1" s="20" t="s">
        <v>32</v>
      </c>
      <c r="F1" s="20" t="s">
        <v>33</v>
      </c>
      <c r="G1" s="21" t="s">
        <v>24</v>
      </c>
      <c r="H1" s="21" t="s">
        <v>36</v>
      </c>
      <c r="I1" s="21" t="s">
        <v>37</v>
      </c>
      <c r="J1" s="21" t="s">
        <v>76</v>
      </c>
      <c r="K1" s="21" t="s">
        <v>38</v>
      </c>
      <c r="L1" s="22" t="s">
        <v>25</v>
      </c>
      <c r="M1" s="22" t="s">
        <v>40</v>
      </c>
      <c r="N1" s="22" t="s">
        <v>42</v>
      </c>
      <c r="O1" s="22" t="s">
        <v>39</v>
      </c>
      <c r="P1" s="22" t="s">
        <v>41</v>
      </c>
      <c r="Q1" s="23" t="s">
        <v>17</v>
      </c>
      <c r="R1" s="23" t="s">
        <v>43</v>
      </c>
      <c r="S1" s="23" t="s">
        <v>44</v>
      </c>
      <c r="T1" s="23" t="s">
        <v>45</v>
      </c>
      <c r="U1" s="23" t="s">
        <v>46</v>
      </c>
      <c r="V1" s="24" t="s">
        <v>59</v>
      </c>
      <c r="W1" s="24" t="s">
        <v>63</v>
      </c>
      <c r="X1" s="24" t="s">
        <v>62</v>
      </c>
      <c r="Y1" s="24" t="s">
        <v>60</v>
      </c>
      <c r="Z1" s="24" t="s">
        <v>61</v>
      </c>
      <c r="AA1" s="24" t="s">
        <v>64</v>
      </c>
      <c r="AB1" s="24" t="s">
        <v>77</v>
      </c>
      <c r="AC1" s="24" t="s">
        <v>78</v>
      </c>
      <c r="AD1" s="25" t="s">
        <v>26</v>
      </c>
      <c r="AE1" s="25" t="s">
        <v>49</v>
      </c>
      <c r="AF1" s="25" t="s">
        <v>48</v>
      </c>
      <c r="AG1" s="25" t="s">
        <v>47</v>
      </c>
      <c r="AH1" s="25" t="s">
        <v>80</v>
      </c>
      <c r="AI1" s="26" t="s">
        <v>51</v>
      </c>
      <c r="AJ1" s="26" t="s">
        <v>50</v>
      </c>
      <c r="AK1" s="26" t="s">
        <v>52</v>
      </c>
      <c r="AL1" s="26" t="s">
        <v>53</v>
      </c>
      <c r="AM1" s="26" t="s">
        <v>54</v>
      </c>
      <c r="AN1" s="27" t="s">
        <v>126</v>
      </c>
      <c r="AO1" s="27" t="s">
        <v>127</v>
      </c>
      <c r="AP1" s="27" t="s">
        <v>128</v>
      </c>
      <c r="AQ1" s="27" t="s">
        <v>129</v>
      </c>
      <c r="AR1" s="27" t="s">
        <v>130</v>
      </c>
      <c r="AS1" s="39" t="s">
        <v>55</v>
      </c>
      <c r="AT1" s="39" t="s">
        <v>58</v>
      </c>
      <c r="AU1" s="39" t="s">
        <v>27</v>
      </c>
      <c r="AV1" s="39" t="s">
        <v>56</v>
      </c>
      <c r="AW1" s="39" t="s">
        <v>57</v>
      </c>
      <c r="AX1" s="42" t="s">
        <v>142</v>
      </c>
      <c r="AY1" s="42" t="s">
        <v>146</v>
      </c>
      <c r="AZ1" s="42" t="s">
        <v>145</v>
      </c>
      <c r="BA1" s="42" t="s">
        <v>143</v>
      </c>
      <c r="BB1" s="42" t="s">
        <v>144</v>
      </c>
      <c r="BC1" s="47" t="s">
        <v>153</v>
      </c>
      <c r="BD1" s="47" t="s">
        <v>155</v>
      </c>
      <c r="BE1" s="47" t="s">
        <v>154</v>
      </c>
      <c r="BF1" s="47" t="s">
        <v>156</v>
      </c>
      <c r="BG1" s="47" t="s">
        <v>161</v>
      </c>
      <c r="BH1" s="28" t="s">
        <v>21</v>
      </c>
    </row>
    <row r="2" spans="1:61" s="29" customFormat="1" x14ac:dyDescent="0.25">
      <c r="A2" s="19" t="s">
        <v>71</v>
      </c>
      <c r="B2" s="20" t="s">
        <v>13</v>
      </c>
      <c r="C2" s="20" t="s">
        <v>13</v>
      </c>
      <c r="D2" s="20" t="s">
        <v>13</v>
      </c>
      <c r="E2" s="20" t="s">
        <v>13</v>
      </c>
      <c r="F2" s="20" t="s">
        <v>13</v>
      </c>
      <c r="G2" s="21" t="s">
        <v>14</v>
      </c>
      <c r="H2" s="21" t="s">
        <v>14</v>
      </c>
      <c r="I2" s="21" t="s">
        <v>14</v>
      </c>
      <c r="J2" s="21" t="s">
        <v>14</v>
      </c>
      <c r="K2" s="21" t="s">
        <v>14</v>
      </c>
      <c r="L2" s="22" t="s">
        <v>15</v>
      </c>
      <c r="M2" s="22" t="s">
        <v>15</v>
      </c>
      <c r="N2" s="22" t="s">
        <v>15</v>
      </c>
      <c r="O2" s="22" t="s">
        <v>15</v>
      </c>
      <c r="P2" s="22" t="s">
        <v>15</v>
      </c>
      <c r="Q2" s="23" t="s">
        <v>16</v>
      </c>
      <c r="R2" s="23" t="s">
        <v>16</v>
      </c>
      <c r="S2" s="23" t="s">
        <v>16</v>
      </c>
      <c r="T2" s="23" t="s">
        <v>16</v>
      </c>
      <c r="U2" s="23" t="s">
        <v>16</v>
      </c>
      <c r="V2" s="24" t="s">
        <v>16</v>
      </c>
      <c r="W2" s="24" t="s">
        <v>16</v>
      </c>
      <c r="X2" s="24" t="s">
        <v>16</v>
      </c>
      <c r="Y2" s="24" t="s">
        <v>16</v>
      </c>
      <c r="Z2" s="24" t="s">
        <v>16</v>
      </c>
      <c r="AA2" s="24" t="s">
        <v>16</v>
      </c>
      <c r="AB2" s="24" t="s">
        <v>16</v>
      </c>
      <c r="AC2" s="24" t="s">
        <v>16</v>
      </c>
      <c r="AD2" s="25" t="s">
        <v>18</v>
      </c>
      <c r="AE2" s="25" t="s">
        <v>18</v>
      </c>
      <c r="AF2" s="25" t="s">
        <v>18</v>
      </c>
      <c r="AG2" s="25" t="s">
        <v>18</v>
      </c>
      <c r="AH2" s="25" t="s">
        <v>18</v>
      </c>
      <c r="AI2" s="26" t="s">
        <v>19</v>
      </c>
      <c r="AJ2" s="26" t="s">
        <v>19</v>
      </c>
      <c r="AK2" s="26" t="s">
        <v>19</v>
      </c>
      <c r="AL2" s="26" t="s">
        <v>19</v>
      </c>
      <c r="AM2" s="26" t="s">
        <v>19</v>
      </c>
      <c r="AN2" s="27" t="s">
        <v>20</v>
      </c>
      <c r="AO2" s="27" t="s">
        <v>20</v>
      </c>
      <c r="AP2" s="27" t="s">
        <v>20</v>
      </c>
      <c r="AQ2" s="27" t="s">
        <v>20</v>
      </c>
      <c r="AR2" s="27" t="s">
        <v>20</v>
      </c>
      <c r="AS2" s="39" t="s">
        <v>124</v>
      </c>
      <c r="AT2" s="39" t="s">
        <v>124</v>
      </c>
      <c r="AU2" s="39" t="s">
        <v>124</v>
      </c>
      <c r="AV2" s="39" t="s">
        <v>124</v>
      </c>
      <c r="AW2" s="39" t="s">
        <v>124</v>
      </c>
      <c r="AX2" s="42" t="s">
        <v>140</v>
      </c>
      <c r="AY2" s="42" t="s">
        <v>140</v>
      </c>
      <c r="AZ2" s="42" t="s">
        <v>140</v>
      </c>
      <c r="BA2" s="42" t="s">
        <v>140</v>
      </c>
      <c r="BB2" s="42" t="s">
        <v>140</v>
      </c>
      <c r="BC2" s="47" t="s">
        <v>152</v>
      </c>
      <c r="BD2" s="47" t="s">
        <v>152</v>
      </c>
      <c r="BE2" s="47" t="s">
        <v>152</v>
      </c>
      <c r="BF2" s="47" t="s">
        <v>152</v>
      </c>
      <c r="BG2" s="47" t="s">
        <v>152</v>
      </c>
      <c r="BH2" s="28" t="s">
        <v>21</v>
      </c>
    </row>
    <row r="3" spans="1:61" s="29" customFormat="1" x14ac:dyDescent="0.25">
      <c r="A3" s="19" t="s">
        <v>0</v>
      </c>
      <c r="B3" s="20" t="s">
        <v>1</v>
      </c>
      <c r="C3" s="20" t="s">
        <v>2</v>
      </c>
      <c r="D3" s="20" t="s">
        <v>3</v>
      </c>
      <c r="E3" s="20" t="s">
        <v>4</v>
      </c>
      <c r="F3" s="20" t="s">
        <v>7</v>
      </c>
      <c r="G3" s="21" t="s">
        <v>1</v>
      </c>
      <c r="H3" s="21" t="s">
        <v>2</v>
      </c>
      <c r="I3" s="21" t="s">
        <v>3</v>
      </c>
      <c r="J3" s="21" t="s">
        <v>4</v>
      </c>
      <c r="K3" s="21" t="s">
        <v>7</v>
      </c>
      <c r="L3" s="22" t="s">
        <v>1</v>
      </c>
      <c r="M3" s="22" t="s">
        <v>2</v>
      </c>
      <c r="N3" s="22" t="s">
        <v>3</v>
      </c>
      <c r="O3" s="22" t="s">
        <v>4</v>
      </c>
      <c r="P3" s="22" t="s">
        <v>7</v>
      </c>
      <c r="Q3" s="23" t="s">
        <v>1</v>
      </c>
      <c r="R3" s="23" t="s">
        <v>2</v>
      </c>
      <c r="S3" s="23" t="s">
        <v>3</v>
      </c>
      <c r="T3" s="23" t="s">
        <v>4</v>
      </c>
      <c r="U3" s="23" t="s">
        <v>7</v>
      </c>
      <c r="V3" s="24" t="s">
        <v>2</v>
      </c>
      <c r="W3" s="24" t="s">
        <v>3</v>
      </c>
      <c r="X3" s="24" t="s">
        <v>3</v>
      </c>
      <c r="Y3" s="24" t="s">
        <v>4</v>
      </c>
      <c r="Z3" s="24" t="s">
        <v>4</v>
      </c>
      <c r="AA3" s="24" t="s">
        <v>7</v>
      </c>
      <c r="AB3" s="24" t="s">
        <v>7</v>
      </c>
      <c r="AC3" s="24" t="s">
        <v>7</v>
      </c>
      <c r="AD3" s="25" t="s">
        <v>1</v>
      </c>
      <c r="AE3" s="25" t="s">
        <v>2</v>
      </c>
      <c r="AF3" s="25" t="s">
        <v>3</v>
      </c>
      <c r="AG3" s="25" t="s">
        <v>4</v>
      </c>
      <c r="AH3" s="25" t="s">
        <v>7</v>
      </c>
      <c r="AI3" s="26" t="s">
        <v>1</v>
      </c>
      <c r="AJ3" s="26" t="s">
        <v>2</v>
      </c>
      <c r="AK3" s="26" t="s">
        <v>3</v>
      </c>
      <c r="AL3" s="26" t="s">
        <v>4</v>
      </c>
      <c r="AM3" s="26" t="s">
        <v>7</v>
      </c>
      <c r="AN3" s="27" t="s">
        <v>1</v>
      </c>
      <c r="AO3" s="27" t="s">
        <v>2</v>
      </c>
      <c r="AP3" s="27" t="s">
        <v>3</v>
      </c>
      <c r="AQ3" s="27" t="s">
        <v>4</v>
      </c>
      <c r="AR3" s="27" t="s">
        <v>7</v>
      </c>
      <c r="AS3" s="39" t="s">
        <v>1</v>
      </c>
      <c r="AT3" s="39" t="s">
        <v>2</v>
      </c>
      <c r="AU3" s="39" t="s">
        <v>3</v>
      </c>
      <c r="AV3" s="39" t="s">
        <v>4</v>
      </c>
      <c r="AW3" s="39" t="s">
        <v>7</v>
      </c>
      <c r="AX3" s="42" t="s">
        <v>1</v>
      </c>
      <c r="AY3" s="42" t="s">
        <v>2</v>
      </c>
      <c r="AZ3" s="42" t="s">
        <v>3</v>
      </c>
      <c r="BA3" s="42" t="s">
        <v>4</v>
      </c>
      <c r="BB3" s="42" t="s">
        <v>7</v>
      </c>
      <c r="BC3" s="47" t="s">
        <v>1</v>
      </c>
      <c r="BD3" s="47" t="s">
        <v>2</v>
      </c>
      <c r="BE3" s="47" t="s">
        <v>3</v>
      </c>
      <c r="BF3" s="47" t="s">
        <v>4</v>
      </c>
      <c r="BG3" s="47" t="s">
        <v>7</v>
      </c>
      <c r="BH3" s="28" t="s">
        <v>22</v>
      </c>
    </row>
    <row r="4" spans="1:61" s="29" customFormat="1" x14ac:dyDescent="0.25">
      <c r="A4" s="19" t="s">
        <v>72</v>
      </c>
      <c r="B4" s="20" t="s">
        <v>29</v>
      </c>
      <c r="C4" s="20" t="s">
        <v>29</v>
      </c>
      <c r="D4" s="20" t="s">
        <v>29</v>
      </c>
      <c r="E4" s="20" t="s">
        <v>29</v>
      </c>
      <c r="F4" s="20" t="s">
        <v>28</v>
      </c>
      <c r="G4" s="21" t="s">
        <v>29</v>
      </c>
      <c r="H4" s="21" t="s">
        <v>29</v>
      </c>
      <c r="I4" s="21" t="s">
        <v>29</v>
      </c>
      <c r="J4" s="21" t="s">
        <v>29</v>
      </c>
      <c r="K4" s="21" t="s">
        <v>28</v>
      </c>
      <c r="L4" s="22" t="s">
        <v>29</v>
      </c>
      <c r="M4" s="22" t="s">
        <v>29</v>
      </c>
      <c r="N4" s="22" t="s">
        <v>29</v>
      </c>
      <c r="O4" s="22" t="s">
        <v>29</v>
      </c>
      <c r="P4" s="22" t="s">
        <v>28</v>
      </c>
      <c r="Q4" s="23" t="s">
        <v>29</v>
      </c>
      <c r="R4" s="23" t="s">
        <v>29</v>
      </c>
      <c r="S4" s="23" t="s">
        <v>29</v>
      </c>
      <c r="T4" s="23" t="s">
        <v>29</v>
      </c>
      <c r="U4" s="23" t="s">
        <v>28</v>
      </c>
      <c r="V4" s="24" t="s">
        <v>29</v>
      </c>
      <c r="W4" s="24" t="s">
        <v>29</v>
      </c>
      <c r="X4" s="24" t="s">
        <v>29</v>
      </c>
      <c r="Y4" s="24" t="s">
        <v>29</v>
      </c>
      <c r="Z4" s="24" t="s">
        <v>29</v>
      </c>
      <c r="AA4" s="24" t="s">
        <v>29</v>
      </c>
      <c r="AB4" s="24" t="s">
        <v>29</v>
      </c>
      <c r="AC4" s="24" t="s">
        <v>29</v>
      </c>
      <c r="AD4" s="25" t="s">
        <v>29</v>
      </c>
      <c r="AE4" s="25" t="s">
        <v>29</v>
      </c>
      <c r="AF4" s="25" t="s">
        <v>29</v>
      </c>
      <c r="AG4" s="25" t="s">
        <v>29</v>
      </c>
      <c r="AH4" s="25" t="s">
        <v>29</v>
      </c>
      <c r="AI4" s="26" t="s">
        <v>29</v>
      </c>
      <c r="AJ4" s="26" t="s">
        <v>29</v>
      </c>
      <c r="AK4" s="26" t="s">
        <v>29</v>
      </c>
      <c r="AL4" s="26" t="s">
        <v>29</v>
      </c>
      <c r="AM4" s="26" t="s">
        <v>28</v>
      </c>
      <c r="AN4" s="27" t="s">
        <v>29</v>
      </c>
      <c r="AO4" s="27" t="s">
        <v>29</v>
      </c>
      <c r="AP4" s="27" t="s">
        <v>29</v>
      </c>
      <c r="AQ4" s="27" t="s">
        <v>29</v>
      </c>
      <c r="AR4" s="27" t="s">
        <v>28</v>
      </c>
      <c r="AS4" s="39" t="s">
        <v>29</v>
      </c>
      <c r="AT4" s="39" t="s">
        <v>29</v>
      </c>
      <c r="AU4" s="39" t="s">
        <v>29</v>
      </c>
      <c r="AV4" s="39" t="s">
        <v>29</v>
      </c>
      <c r="AW4" s="39" t="s">
        <v>28</v>
      </c>
      <c r="AX4" s="42" t="s">
        <v>29</v>
      </c>
      <c r="AY4" s="42" t="s">
        <v>29</v>
      </c>
      <c r="AZ4" s="42" t="s">
        <v>29</v>
      </c>
      <c r="BA4" s="42" t="s">
        <v>29</v>
      </c>
      <c r="BB4" s="42" t="s">
        <v>29</v>
      </c>
      <c r="BC4" s="47" t="s">
        <v>29</v>
      </c>
      <c r="BD4" s="47" t="s">
        <v>29</v>
      </c>
      <c r="BE4" s="47" t="s">
        <v>29</v>
      </c>
      <c r="BF4" s="47" t="s">
        <v>29</v>
      </c>
      <c r="BG4" s="47" t="s">
        <v>28</v>
      </c>
      <c r="BH4" s="28" t="s">
        <v>28</v>
      </c>
    </row>
    <row r="5" spans="1:61" s="29" customFormat="1" x14ac:dyDescent="0.25">
      <c r="A5" s="19" t="s">
        <v>34</v>
      </c>
      <c r="B5" s="31">
        <v>1</v>
      </c>
      <c r="C5" s="31">
        <v>2</v>
      </c>
      <c r="D5" s="31">
        <v>3</v>
      </c>
      <c r="E5" s="31">
        <v>4</v>
      </c>
      <c r="F5" s="31">
        <v>5</v>
      </c>
      <c r="G5" s="32">
        <v>1</v>
      </c>
      <c r="H5" s="32">
        <v>2</v>
      </c>
      <c r="I5" s="32">
        <v>3</v>
      </c>
      <c r="J5" s="32">
        <v>4</v>
      </c>
      <c r="K5" s="32">
        <v>5</v>
      </c>
      <c r="L5" s="33">
        <v>1</v>
      </c>
      <c r="M5" s="33">
        <v>2</v>
      </c>
      <c r="N5" s="33">
        <v>3</v>
      </c>
      <c r="O5" s="33">
        <v>4</v>
      </c>
      <c r="P5" s="33">
        <v>5</v>
      </c>
      <c r="Q5" s="34">
        <v>1</v>
      </c>
      <c r="R5" s="34">
        <v>2</v>
      </c>
      <c r="S5" s="34">
        <v>3</v>
      </c>
      <c r="T5" s="34">
        <v>4</v>
      </c>
      <c r="U5" s="34">
        <v>5</v>
      </c>
      <c r="V5" s="35" t="s">
        <v>22</v>
      </c>
      <c r="W5" s="35" t="s">
        <v>22</v>
      </c>
      <c r="X5" s="35" t="s">
        <v>22</v>
      </c>
      <c r="Y5" s="35" t="s">
        <v>22</v>
      </c>
      <c r="Z5" s="35" t="s">
        <v>22</v>
      </c>
      <c r="AA5" s="35" t="s">
        <v>22</v>
      </c>
      <c r="AB5" s="35" t="s">
        <v>22</v>
      </c>
      <c r="AC5" s="35" t="s">
        <v>22</v>
      </c>
      <c r="AD5" s="30" t="s">
        <v>22</v>
      </c>
      <c r="AE5" s="30" t="s">
        <v>22</v>
      </c>
      <c r="AF5" s="30" t="s">
        <v>22</v>
      </c>
      <c r="AG5" s="30" t="s">
        <v>22</v>
      </c>
      <c r="AH5" s="30" t="s">
        <v>22</v>
      </c>
      <c r="AI5" s="36">
        <v>1</v>
      </c>
      <c r="AJ5" s="36">
        <v>2</v>
      </c>
      <c r="AK5" s="36">
        <v>3</v>
      </c>
      <c r="AL5" s="36">
        <v>4</v>
      </c>
      <c r="AM5" s="36">
        <v>5</v>
      </c>
      <c r="AN5" s="37">
        <v>1</v>
      </c>
      <c r="AO5" s="37">
        <v>2</v>
      </c>
      <c r="AP5" s="37">
        <v>3</v>
      </c>
      <c r="AQ5" s="37">
        <v>4</v>
      </c>
      <c r="AR5" s="37">
        <v>5</v>
      </c>
      <c r="AS5" s="40">
        <v>10</v>
      </c>
      <c r="AT5" s="40">
        <v>15</v>
      </c>
      <c r="AU5" s="40">
        <v>25</v>
      </c>
      <c r="AV5" s="40">
        <v>50</v>
      </c>
      <c r="AW5" s="40">
        <v>200</v>
      </c>
      <c r="AX5" s="43">
        <v>1</v>
      </c>
      <c r="AY5" s="43">
        <v>2</v>
      </c>
      <c r="AZ5" s="43">
        <v>3</v>
      </c>
      <c r="BA5" s="43">
        <v>4</v>
      </c>
      <c r="BB5" s="43">
        <v>5</v>
      </c>
      <c r="BC5" s="47">
        <v>10</v>
      </c>
      <c r="BD5" s="47">
        <v>20</v>
      </c>
      <c r="BE5" s="47">
        <v>30</v>
      </c>
      <c r="BF5" s="47">
        <v>40</v>
      </c>
      <c r="BG5" s="47">
        <v>50</v>
      </c>
      <c r="BH5" s="28" t="s">
        <v>22</v>
      </c>
    </row>
    <row r="6" spans="1:61" s="29" customFormat="1" x14ac:dyDescent="0.25">
      <c r="A6" s="19" t="s">
        <v>73</v>
      </c>
      <c r="B6" s="31">
        <v>1</v>
      </c>
      <c r="C6" s="31">
        <v>2</v>
      </c>
      <c r="D6" s="31">
        <v>3</v>
      </c>
      <c r="E6" s="31">
        <v>4</v>
      </c>
      <c r="F6" s="31" t="s">
        <v>22</v>
      </c>
      <c r="G6" s="32">
        <v>0</v>
      </c>
      <c r="H6" s="32">
        <v>0</v>
      </c>
      <c r="I6" s="32">
        <v>0</v>
      </c>
      <c r="J6" s="32">
        <v>0</v>
      </c>
      <c r="K6" s="32" t="s">
        <v>22</v>
      </c>
      <c r="L6" s="33">
        <v>1</v>
      </c>
      <c r="M6" s="33">
        <v>2</v>
      </c>
      <c r="N6" s="33">
        <v>3</v>
      </c>
      <c r="O6" s="33">
        <v>4</v>
      </c>
      <c r="P6" s="33" t="s">
        <v>22</v>
      </c>
      <c r="Q6" s="34">
        <v>2</v>
      </c>
      <c r="R6" s="34">
        <v>3</v>
      </c>
      <c r="S6" s="34">
        <v>4</v>
      </c>
      <c r="T6" s="34">
        <v>5</v>
      </c>
      <c r="U6" s="34" t="s">
        <v>22</v>
      </c>
      <c r="V6" s="35" t="s">
        <v>22</v>
      </c>
      <c r="W6" s="35" t="s">
        <v>22</v>
      </c>
      <c r="X6" s="35" t="s">
        <v>22</v>
      </c>
      <c r="Y6" s="35" t="s">
        <v>22</v>
      </c>
      <c r="Z6" s="35" t="s">
        <v>22</v>
      </c>
      <c r="AA6" s="35" t="s">
        <v>22</v>
      </c>
      <c r="AB6" s="35" t="s">
        <v>22</v>
      </c>
      <c r="AC6" s="35" t="s">
        <v>22</v>
      </c>
      <c r="AD6" s="30">
        <v>1</v>
      </c>
      <c r="AE6" s="30">
        <v>2</v>
      </c>
      <c r="AF6" s="30">
        <v>3</v>
      </c>
      <c r="AG6" s="30">
        <v>0</v>
      </c>
      <c r="AH6" s="30">
        <v>0</v>
      </c>
      <c r="AI6" s="36">
        <v>2</v>
      </c>
      <c r="AJ6" s="36">
        <v>3</v>
      </c>
      <c r="AK6" s="36">
        <v>4</v>
      </c>
      <c r="AL6" s="36">
        <v>5</v>
      </c>
      <c r="AM6" s="36" t="s">
        <v>81</v>
      </c>
      <c r="AN6" s="37">
        <v>1</v>
      </c>
      <c r="AO6" s="37">
        <v>2</v>
      </c>
      <c r="AP6" s="37">
        <v>3</v>
      </c>
      <c r="AQ6" s="37">
        <v>4</v>
      </c>
      <c r="AR6" s="37" t="s">
        <v>81</v>
      </c>
      <c r="AS6" s="40">
        <v>1</v>
      </c>
      <c r="AT6" s="40">
        <v>2</v>
      </c>
      <c r="AU6" s="40">
        <v>3</v>
      </c>
      <c r="AV6" s="40">
        <v>0</v>
      </c>
      <c r="AW6" s="40" t="s">
        <v>22</v>
      </c>
      <c r="AX6" s="43">
        <v>1</v>
      </c>
      <c r="AY6" s="43">
        <v>2</v>
      </c>
      <c r="AZ6" s="43">
        <v>3</v>
      </c>
      <c r="BA6" s="43">
        <v>3</v>
      </c>
      <c r="BB6" s="43">
        <v>5</v>
      </c>
      <c r="BC6" s="47">
        <v>1</v>
      </c>
      <c r="BD6" s="47">
        <v>2</v>
      </c>
      <c r="BE6" s="47">
        <v>1</v>
      </c>
      <c r="BF6" s="47">
        <v>1</v>
      </c>
      <c r="BG6" s="47" t="s">
        <v>22</v>
      </c>
      <c r="BH6" s="28" t="s">
        <v>22</v>
      </c>
    </row>
    <row r="7" spans="1:61" s="29" customFormat="1" x14ac:dyDescent="0.25">
      <c r="A7" s="19" t="s">
        <v>9</v>
      </c>
      <c r="B7" s="31">
        <v>0</v>
      </c>
      <c r="C7" s="31">
        <v>0</v>
      </c>
      <c r="D7" s="31">
        <v>0</v>
      </c>
      <c r="E7" s="31">
        <v>0</v>
      </c>
      <c r="F7" s="31" t="s">
        <v>22</v>
      </c>
      <c r="G7" s="32">
        <v>1</v>
      </c>
      <c r="H7" s="32">
        <v>2</v>
      </c>
      <c r="I7" s="32">
        <v>3</v>
      </c>
      <c r="J7" s="32">
        <v>4</v>
      </c>
      <c r="K7" s="32" t="s">
        <v>22</v>
      </c>
      <c r="L7" s="33">
        <v>0</v>
      </c>
      <c r="M7" s="33">
        <v>0</v>
      </c>
      <c r="N7" s="33">
        <v>0</v>
      </c>
      <c r="O7" s="33">
        <v>0</v>
      </c>
      <c r="P7" s="33" t="s">
        <v>22</v>
      </c>
      <c r="Q7" s="34">
        <v>1</v>
      </c>
      <c r="R7" s="34">
        <v>2</v>
      </c>
      <c r="S7" s="34">
        <v>3</v>
      </c>
      <c r="T7" s="34">
        <v>4</v>
      </c>
      <c r="U7" s="34" t="s">
        <v>22</v>
      </c>
      <c r="V7" s="35">
        <v>3</v>
      </c>
      <c r="W7" s="35">
        <v>4</v>
      </c>
      <c r="X7" s="35">
        <v>4</v>
      </c>
      <c r="Y7" s="35">
        <v>5</v>
      </c>
      <c r="Z7" s="35">
        <v>5</v>
      </c>
      <c r="AA7" s="35">
        <v>6</v>
      </c>
      <c r="AB7" s="35">
        <v>6</v>
      </c>
      <c r="AC7" s="35">
        <v>6</v>
      </c>
      <c r="AD7" s="30">
        <v>0</v>
      </c>
      <c r="AE7" s="30">
        <v>0</v>
      </c>
      <c r="AF7" s="30">
        <v>0</v>
      </c>
      <c r="AG7" s="30">
        <v>0</v>
      </c>
      <c r="AH7" s="30">
        <v>0</v>
      </c>
      <c r="AI7" s="36">
        <v>0</v>
      </c>
      <c r="AJ7" s="36">
        <v>0</v>
      </c>
      <c r="AK7" s="36">
        <v>0</v>
      </c>
      <c r="AL7" s="36">
        <v>0</v>
      </c>
      <c r="AM7" s="36" t="s">
        <v>82</v>
      </c>
      <c r="AN7" s="37">
        <v>0</v>
      </c>
      <c r="AO7" s="37">
        <v>0</v>
      </c>
      <c r="AP7" s="37">
        <v>0</v>
      </c>
      <c r="AQ7" s="37">
        <v>0</v>
      </c>
      <c r="AR7" s="37" t="s">
        <v>83</v>
      </c>
      <c r="AS7" s="40">
        <v>0</v>
      </c>
      <c r="AT7" s="40">
        <v>0</v>
      </c>
      <c r="AU7" s="40">
        <v>0</v>
      </c>
      <c r="AV7" s="40">
        <v>0</v>
      </c>
      <c r="AW7" s="40" t="s">
        <v>22</v>
      </c>
      <c r="AX7" s="43">
        <v>0</v>
      </c>
      <c r="AY7" s="43">
        <v>0</v>
      </c>
      <c r="AZ7" s="43">
        <v>0</v>
      </c>
      <c r="BA7" s="43">
        <v>0</v>
      </c>
      <c r="BB7" s="43">
        <v>0</v>
      </c>
      <c r="BC7" s="47">
        <v>0</v>
      </c>
      <c r="BD7" s="47">
        <v>2</v>
      </c>
      <c r="BE7" s="47">
        <v>3</v>
      </c>
      <c r="BF7" s="47">
        <v>2</v>
      </c>
      <c r="BG7" s="47" t="s">
        <v>22</v>
      </c>
      <c r="BH7" s="28" t="s">
        <v>22</v>
      </c>
    </row>
    <row r="8" spans="1:61" s="29" customFormat="1" x14ac:dyDescent="0.25">
      <c r="A8" s="19" t="s">
        <v>11</v>
      </c>
      <c r="B8" s="31">
        <v>0</v>
      </c>
      <c r="C8" s="31">
        <v>2</v>
      </c>
      <c r="D8" s="31">
        <v>3</v>
      </c>
      <c r="E8" s="31">
        <v>4</v>
      </c>
      <c r="F8" s="31" t="s">
        <v>22</v>
      </c>
      <c r="G8" s="32">
        <v>0</v>
      </c>
      <c r="H8" s="32">
        <v>1</v>
      </c>
      <c r="I8" s="32">
        <v>2</v>
      </c>
      <c r="J8" s="32">
        <v>3</v>
      </c>
      <c r="K8" s="32" t="s">
        <v>22</v>
      </c>
      <c r="L8" s="33">
        <v>0</v>
      </c>
      <c r="M8" s="33">
        <v>0</v>
      </c>
      <c r="N8" s="33">
        <v>0</v>
      </c>
      <c r="O8" s="33">
        <v>0</v>
      </c>
      <c r="P8" s="33" t="s">
        <v>22</v>
      </c>
      <c r="Q8" s="34">
        <v>1</v>
      </c>
      <c r="R8" s="34">
        <v>2</v>
      </c>
      <c r="S8" s="34">
        <v>3</v>
      </c>
      <c r="T8" s="34">
        <v>4</v>
      </c>
      <c r="U8" s="34" t="s">
        <v>22</v>
      </c>
      <c r="V8" s="35">
        <v>3</v>
      </c>
      <c r="W8" s="35">
        <v>4</v>
      </c>
      <c r="X8" s="35">
        <v>4</v>
      </c>
      <c r="Y8" s="35">
        <v>5</v>
      </c>
      <c r="Z8" s="35">
        <v>5</v>
      </c>
      <c r="AA8" s="35">
        <v>6</v>
      </c>
      <c r="AB8" s="35">
        <v>6</v>
      </c>
      <c r="AC8" s="35">
        <v>6</v>
      </c>
      <c r="AD8" s="30">
        <v>1</v>
      </c>
      <c r="AE8" s="30">
        <v>2</v>
      </c>
      <c r="AF8" s="30">
        <v>3</v>
      </c>
      <c r="AG8" s="30">
        <v>4</v>
      </c>
      <c r="AH8" s="30">
        <v>6</v>
      </c>
      <c r="AI8" s="36">
        <v>2</v>
      </c>
      <c r="AJ8" s="36">
        <v>3</v>
      </c>
      <c r="AK8" s="36">
        <v>4</v>
      </c>
      <c r="AL8" s="36">
        <v>5</v>
      </c>
      <c r="AM8" s="36" t="s">
        <v>83</v>
      </c>
      <c r="AN8" s="37">
        <v>1</v>
      </c>
      <c r="AO8" s="37">
        <v>2</v>
      </c>
      <c r="AP8" s="37">
        <v>3</v>
      </c>
      <c r="AQ8" s="37">
        <v>4</v>
      </c>
      <c r="AR8" s="37" t="s">
        <v>81</v>
      </c>
      <c r="AS8" s="40">
        <v>1</v>
      </c>
      <c r="AT8" s="40">
        <v>2</v>
      </c>
      <c r="AU8" s="40">
        <v>3</v>
      </c>
      <c r="AV8" s="40">
        <v>4</v>
      </c>
      <c r="AW8" s="40" t="s">
        <v>22</v>
      </c>
      <c r="AX8" s="43">
        <v>2</v>
      </c>
      <c r="AY8" s="43">
        <v>3</v>
      </c>
      <c r="AZ8" s="43">
        <v>3</v>
      </c>
      <c r="BA8" s="43">
        <v>4</v>
      </c>
      <c r="BB8" s="43">
        <v>5</v>
      </c>
      <c r="BC8" s="47">
        <v>1</v>
      </c>
      <c r="BD8" s="47">
        <v>1</v>
      </c>
      <c r="BE8" s="47">
        <v>3</v>
      </c>
      <c r="BF8" s="47">
        <v>4</v>
      </c>
      <c r="BG8" s="47" t="s">
        <v>22</v>
      </c>
      <c r="BH8" s="28" t="s">
        <v>22</v>
      </c>
    </row>
    <row r="9" spans="1:61" s="29" customFormat="1" x14ac:dyDescent="0.25">
      <c r="A9" s="19" t="s">
        <v>10</v>
      </c>
      <c r="B9" s="31">
        <v>0</v>
      </c>
      <c r="C9" s="31">
        <v>1</v>
      </c>
      <c r="D9" s="31">
        <v>2</v>
      </c>
      <c r="E9" s="31">
        <v>3</v>
      </c>
      <c r="F9" s="31" t="s">
        <v>22</v>
      </c>
      <c r="G9" s="32">
        <v>0</v>
      </c>
      <c r="H9" s="32">
        <v>1</v>
      </c>
      <c r="I9" s="32">
        <v>2</v>
      </c>
      <c r="J9" s="32">
        <v>3</v>
      </c>
      <c r="K9" s="32" t="s">
        <v>22</v>
      </c>
      <c r="L9" s="33">
        <v>0</v>
      </c>
      <c r="M9" s="33">
        <v>1</v>
      </c>
      <c r="N9" s="33">
        <v>2</v>
      </c>
      <c r="O9" s="33">
        <v>3</v>
      </c>
      <c r="P9" s="33" t="s">
        <v>22</v>
      </c>
      <c r="Q9" s="34">
        <v>1</v>
      </c>
      <c r="R9" s="34">
        <v>2</v>
      </c>
      <c r="S9" s="34">
        <v>3</v>
      </c>
      <c r="T9" s="34">
        <v>4</v>
      </c>
      <c r="U9" s="34" t="s">
        <v>22</v>
      </c>
      <c r="V9" s="35">
        <v>3</v>
      </c>
      <c r="W9" s="35">
        <v>4</v>
      </c>
      <c r="X9" s="35">
        <v>4</v>
      </c>
      <c r="Y9" s="35">
        <v>5</v>
      </c>
      <c r="Z9" s="35">
        <v>5</v>
      </c>
      <c r="AA9" s="35">
        <v>6</v>
      </c>
      <c r="AB9" s="35">
        <v>6</v>
      </c>
      <c r="AC9" s="35">
        <v>6</v>
      </c>
      <c r="AD9" s="30">
        <v>1</v>
      </c>
      <c r="AE9" s="30">
        <v>2</v>
      </c>
      <c r="AF9" s="30">
        <v>3</v>
      </c>
      <c r="AG9" s="30">
        <v>4</v>
      </c>
      <c r="AH9" s="30">
        <v>6</v>
      </c>
      <c r="AI9" s="36">
        <v>2</v>
      </c>
      <c r="AJ9" s="36">
        <v>3</v>
      </c>
      <c r="AK9" s="36">
        <v>4</v>
      </c>
      <c r="AL9" s="36">
        <v>5</v>
      </c>
      <c r="AM9" s="36" t="s">
        <v>81</v>
      </c>
      <c r="AN9" s="37">
        <v>0</v>
      </c>
      <c r="AO9" s="37">
        <v>0</v>
      </c>
      <c r="AP9" s="37">
        <v>0</v>
      </c>
      <c r="AQ9" s="37">
        <v>0</v>
      </c>
      <c r="AR9" s="37" t="s">
        <v>81</v>
      </c>
      <c r="AS9" s="40">
        <v>0</v>
      </c>
      <c r="AT9" s="40">
        <v>1</v>
      </c>
      <c r="AU9" s="40">
        <v>2</v>
      </c>
      <c r="AV9" s="40">
        <v>3</v>
      </c>
      <c r="AW9" s="40" t="s">
        <v>22</v>
      </c>
      <c r="AX9" s="43">
        <v>0</v>
      </c>
      <c r="AY9" s="43">
        <v>0</v>
      </c>
      <c r="AZ9" s="43">
        <v>0</v>
      </c>
      <c r="BA9" s="43">
        <v>0</v>
      </c>
      <c r="BB9" s="43">
        <v>0</v>
      </c>
      <c r="BC9" s="47">
        <v>0</v>
      </c>
      <c r="BD9" s="47">
        <v>0</v>
      </c>
      <c r="BE9" s="47">
        <v>1</v>
      </c>
      <c r="BF9" s="47">
        <v>3</v>
      </c>
      <c r="BG9" s="47" t="s">
        <v>22</v>
      </c>
      <c r="BH9" s="28" t="s">
        <v>22</v>
      </c>
    </row>
    <row r="10" spans="1:61" s="29" customFormat="1" x14ac:dyDescent="0.25">
      <c r="A10" s="19" t="s">
        <v>12</v>
      </c>
      <c r="B10" s="31">
        <v>0</v>
      </c>
      <c r="C10" s="31">
        <v>0</v>
      </c>
      <c r="D10" s="31">
        <v>0</v>
      </c>
      <c r="E10" s="31">
        <v>0</v>
      </c>
      <c r="F10" s="31" t="s">
        <v>22</v>
      </c>
      <c r="G10" s="32">
        <v>0</v>
      </c>
      <c r="H10" s="32">
        <v>0</v>
      </c>
      <c r="I10" s="32">
        <v>0</v>
      </c>
      <c r="J10" s="32">
        <v>0</v>
      </c>
      <c r="K10" s="32" t="s">
        <v>22</v>
      </c>
      <c r="L10" s="33">
        <v>0</v>
      </c>
      <c r="M10" s="33">
        <v>0</v>
      </c>
      <c r="N10" s="33">
        <v>0</v>
      </c>
      <c r="O10" s="33">
        <v>0</v>
      </c>
      <c r="P10" s="33" t="s">
        <v>22</v>
      </c>
      <c r="Q10" s="34">
        <v>0</v>
      </c>
      <c r="R10" s="34">
        <v>0</v>
      </c>
      <c r="S10" s="34">
        <v>0</v>
      </c>
      <c r="T10" s="34">
        <v>0</v>
      </c>
      <c r="U10" s="34" t="s">
        <v>22</v>
      </c>
      <c r="V10" s="35">
        <v>3</v>
      </c>
      <c r="W10" s="35">
        <v>4</v>
      </c>
      <c r="X10" s="35">
        <v>4</v>
      </c>
      <c r="Y10" s="35">
        <v>5</v>
      </c>
      <c r="Z10" s="35">
        <v>5</v>
      </c>
      <c r="AA10" s="35">
        <v>6</v>
      </c>
      <c r="AB10" s="35">
        <v>6</v>
      </c>
      <c r="AC10" s="35">
        <v>6</v>
      </c>
      <c r="AD10" s="30">
        <v>1</v>
      </c>
      <c r="AE10" s="30">
        <v>2</v>
      </c>
      <c r="AF10" s="30">
        <v>3</v>
      </c>
      <c r="AG10" s="30">
        <v>4</v>
      </c>
      <c r="AH10" s="30">
        <v>4</v>
      </c>
      <c r="AI10" s="36">
        <v>0</v>
      </c>
      <c r="AJ10" s="36">
        <v>0</v>
      </c>
      <c r="AK10" s="36">
        <v>0</v>
      </c>
      <c r="AL10" s="36">
        <v>0</v>
      </c>
      <c r="AM10" s="36" t="s">
        <v>83</v>
      </c>
      <c r="AN10" s="37">
        <v>0</v>
      </c>
      <c r="AO10" s="37">
        <v>1</v>
      </c>
      <c r="AP10" s="37">
        <v>2</v>
      </c>
      <c r="AQ10" s="37">
        <v>3</v>
      </c>
      <c r="AR10" s="37" t="s">
        <v>81</v>
      </c>
      <c r="AS10" s="40">
        <v>0</v>
      </c>
      <c r="AT10" s="40">
        <v>0</v>
      </c>
      <c r="AU10" s="40">
        <v>0</v>
      </c>
      <c r="AV10" s="40">
        <v>0</v>
      </c>
      <c r="AW10" s="40" t="s">
        <v>22</v>
      </c>
      <c r="AX10" s="43">
        <v>0</v>
      </c>
      <c r="AY10" s="43">
        <v>0</v>
      </c>
      <c r="AZ10" s="43">
        <v>0</v>
      </c>
      <c r="BA10" s="43">
        <v>0</v>
      </c>
      <c r="BB10" s="43">
        <v>0</v>
      </c>
      <c r="BC10" s="47">
        <v>0</v>
      </c>
      <c r="BD10" s="47">
        <v>0</v>
      </c>
      <c r="BE10" s="47">
        <v>0</v>
      </c>
      <c r="BF10" s="47">
        <v>0</v>
      </c>
      <c r="BG10" s="47" t="s">
        <v>22</v>
      </c>
      <c r="BH10" s="28" t="s">
        <v>83</v>
      </c>
    </row>
    <row r="11" spans="1:61" s="29" customFormat="1" x14ac:dyDescent="0.25">
      <c r="A11" s="19" t="s">
        <v>236</v>
      </c>
      <c r="B11" s="31">
        <f t="shared" ref="B11:AR11" si="0">B5</f>
        <v>1</v>
      </c>
      <c r="C11" s="31">
        <f t="shared" si="0"/>
        <v>2</v>
      </c>
      <c r="D11" s="31">
        <f t="shared" si="0"/>
        <v>3</v>
      </c>
      <c r="E11" s="31">
        <f t="shared" si="0"/>
        <v>4</v>
      </c>
      <c r="F11" s="31">
        <f t="shared" si="0"/>
        <v>5</v>
      </c>
      <c r="G11" s="32">
        <f t="shared" si="0"/>
        <v>1</v>
      </c>
      <c r="H11" s="32">
        <f t="shared" si="0"/>
        <v>2</v>
      </c>
      <c r="I11" s="32">
        <f t="shared" si="0"/>
        <v>3</v>
      </c>
      <c r="J11" s="32">
        <f t="shared" si="0"/>
        <v>4</v>
      </c>
      <c r="K11" s="32">
        <f t="shared" si="0"/>
        <v>5</v>
      </c>
      <c r="L11" s="33">
        <f t="shared" si="0"/>
        <v>1</v>
      </c>
      <c r="M11" s="33">
        <f t="shared" si="0"/>
        <v>2</v>
      </c>
      <c r="N11" s="33">
        <f t="shared" si="0"/>
        <v>3</v>
      </c>
      <c r="O11" s="33">
        <f t="shared" si="0"/>
        <v>4</v>
      </c>
      <c r="P11" s="33">
        <f t="shared" si="0"/>
        <v>5</v>
      </c>
      <c r="Q11" s="34">
        <f t="shared" si="0"/>
        <v>1</v>
      </c>
      <c r="R11" s="34">
        <f t="shared" si="0"/>
        <v>2</v>
      </c>
      <c r="S11" s="34">
        <f t="shared" si="0"/>
        <v>3</v>
      </c>
      <c r="T11" s="34">
        <f t="shared" si="0"/>
        <v>4</v>
      </c>
      <c r="U11" s="34">
        <f t="shared" si="0"/>
        <v>5</v>
      </c>
      <c r="V11" s="35" t="str">
        <f t="shared" si="0"/>
        <v>NULL</v>
      </c>
      <c r="W11" s="35" t="str">
        <f t="shared" si="0"/>
        <v>NULL</v>
      </c>
      <c r="X11" s="35" t="str">
        <f t="shared" si="0"/>
        <v>NULL</v>
      </c>
      <c r="Y11" s="35" t="str">
        <f t="shared" si="0"/>
        <v>NULL</v>
      </c>
      <c r="Z11" s="35" t="str">
        <f t="shared" si="0"/>
        <v>NULL</v>
      </c>
      <c r="AA11" s="35" t="str">
        <f t="shared" si="0"/>
        <v>NULL</v>
      </c>
      <c r="AB11" s="35" t="str">
        <f t="shared" si="0"/>
        <v>NULL</v>
      </c>
      <c r="AC11" s="35" t="str">
        <f t="shared" si="0"/>
        <v>NULL</v>
      </c>
      <c r="AD11" s="30" t="str">
        <f t="shared" si="0"/>
        <v>NULL</v>
      </c>
      <c r="AE11" s="30" t="str">
        <f t="shared" si="0"/>
        <v>NULL</v>
      </c>
      <c r="AF11" s="30" t="str">
        <f t="shared" si="0"/>
        <v>NULL</v>
      </c>
      <c r="AG11" s="30" t="str">
        <f t="shared" si="0"/>
        <v>NULL</v>
      </c>
      <c r="AH11" s="30" t="str">
        <f t="shared" si="0"/>
        <v>NULL</v>
      </c>
      <c r="AI11" s="36">
        <f t="shared" si="0"/>
        <v>1</v>
      </c>
      <c r="AJ11" s="36">
        <f t="shared" si="0"/>
        <v>2</v>
      </c>
      <c r="AK11" s="36">
        <f t="shared" si="0"/>
        <v>3</v>
      </c>
      <c r="AL11" s="36">
        <f t="shared" si="0"/>
        <v>4</v>
      </c>
      <c r="AM11" s="36">
        <f t="shared" si="0"/>
        <v>5</v>
      </c>
      <c r="AN11" s="37">
        <f t="shared" si="0"/>
        <v>1</v>
      </c>
      <c r="AO11" s="37">
        <f t="shared" si="0"/>
        <v>2</v>
      </c>
      <c r="AP11" s="37">
        <f t="shared" si="0"/>
        <v>3</v>
      </c>
      <c r="AQ11" s="37">
        <f t="shared" si="0"/>
        <v>4</v>
      </c>
      <c r="AR11" s="37">
        <f t="shared" si="0"/>
        <v>5</v>
      </c>
      <c r="AS11" s="60" t="s">
        <v>22</v>
      </c>
      <c r="AT11" s="60" t="s">
        <v>22</v>
      </c>
      <c r="AU11" s="60" t="s">
        <v>22</v>
      </c>
      <c r="AV11" s="60" t="s">
        <v>22</v>
      </c>
      <c r="AW11" s="60" t="s">
        <v>22</v>
      </c>
      <c r="AX11" s="61" t="s">
        <v>22</v>
      </c>
      <c r="AY11" s="61" t="s">
        <v>22</v>
      </c>
      <c r="AZ11" s="61" t="s">
        <v>22</v>
      </c>
      <c r="BA11" s="61" t="s">
        <v>22</v>
      </c>
      <c r="BB11" s="61" t="s">
        <v>22</v>
      </c>
      <c r="BC11" s="63" t="s">
        <v>22</v>
      </c>
      <c r="BD11" s="63" t="s">
        <v>22</v>
      </c>
      <c r="BE11" s="63" t="s">
        <v>22</v>
      </c>
      <c r="BF11" s="63" t="s">
        <v>22</v>
      </c>
      <c r="BG11" s="63" t="s">
        <v>22</v>
      </c>
      <c r="BH11" s="62" t="str">
        <f>BH5</f>
        <v>NULL</v>
      </c>
      <c r="BI11" s="50"/>
    </row>
    <row r="12" spans="1:61" s="45" customFormat="1" ht="30" x14ac:dyDescent="0.3">
      <c r="A12" s="51" t="s">
        <v>235</v>
      </c>
      <c r="B12" s="52" t="str">
        <f>B5 * 0.5 &amp;" IND + " &amp; B5 * 0.5 &amp; " ISO"</f>
        <v>0.5 IND + 0.5 ISO</v>
      </c>
      <c r="C12" s="52" t="str">
        <f>C5 * 0.5 &amp;" IND + " &amp; C5 * 0.5 &amp; " ISO"</f>
        <v>1 IND + 1 ISO</v>
      </c>
      <c r="D12" s="52" t="str">
        <f>D5 * 0.5 &amp;" IND + " &amp; D5 * 0.5 &amp; " ISO"</f>
        <v>1.5 IND + 1.5 ISO</v>
      </c>
      <c r="E12" s="52" t="str">
        <f>E5 * 0.5 &amp;" IND + " &amp; E5 * 0.5 &amp; " ISO"</f>
        <v>2 IND + 2 ISO</v>
      </c>
      <c r="F12" s="52" t="s">
        <v>22</v>
      </c>
      <c r="G12" s="53" t="str">
        <f>G5 * 0.75 &amp;" FOOD"</f>
        <v>0.75 FOOD</v>
      </c>
      <c r="H12" s="53" t="str">
        <f>H5 * 0.75 &amp;" FOOD"</f>
        <v>1.5 FOOD</v>
      </c>
      <c r="I12" s="53" t="str">
        <f>I5 * 0.75 &amp;" FOOD"</f>
        <v>2.25 FOOD</v>
      </c>
      <c r="J12" s="53" t="str">
        <f>J5 * 0.75 &amp;" FOOD"</f>
        <v>3 FOOD</v>
      </c>
      <c r="K12" s="53" t="s">
        <v>22</v>
      </c>
      <c r="L12" s="54" t="str">
        <f>L5 * 0.75 &amp;" ISO"</f>
        <v>0.75 ISO</v>
      </c>
      <c r="M12" s="54" t="str">
        <f>M5 * 0.75 &amp;" ISO"</f>
        <v>1.5 ISO</v>
      </c>
      <c r="N12" s="54" t="str">
        <f>N5 * 0.75 &amp;" ISO"</f>
        <v>2.25 ISO</v>
      </c>
      <c r="O12" s="54" t="str">
        <f>O5 * 0.75 &amp;" ISO"</f>
        <v>3 ISO</v>
      </c>
      <c r="P12" s="54" t="s">
        <v>22</v>
      </c>
      <c r="Q12" s="55" t="str">
        <f>Q5 * 0.5 &amp;" FOOD + " &amp;Q5 * 0.75 &amp;" IND + "&amp;Q5 * 0.75&amp;" ISO"</f>
        <v>0.5 FOOD + 0.75 IND + 0.75 ISO</v>
      </c>
      <c r="R12" s="55" t="str">
        <f>R5 * 0.5 &amp;" FOOD + " &amp;R5 * 0.75 &amp;" IND + "&amp;R5 * 0.75&amp;" ISO"</f>
        <v>1 FOOD + 1.5 IND + 1.5 ISO</v>
      </c>
      <c r="S12" s="55" t="str">
        <f>S5 * 0.5 &amp;" FOOD + " &amp;S5 * 0.75 &amp;" IND + "&amp;S5 * 0.75&amp;" ISO"</f>
        <v>1.5 FOOD + 2.25 IND + 2.25 ISO</v>
      </c>
      <c r="T12" s="55" t="str">
        <f>T5 * 0.5 &amp;" FOOD + " &amp;T5 * 0.75 &amp;" IND + "&amp;T5 * 0.75&amp;" ISO"</f>
        <v>2 FOOD + 3 IND + 3 ISO</v>
      </c>
      <c r="U12" s="55" t="s">
        <v>22</v>
      </c>
      <c r="V12" s="56" t="s">
        <v>217</v>
      </c>
      <c r="W12" s="56" t="s">
        <v>216</v>
      </c>
      <c r="X12" s="56" t="s">
        <v>216</v>
      </c>
      <c r="Y12" s="56" t="s">
        <v>218</v>
      </c>
      <c r="Z12" s="56" t="s">
        <v>218</v>
      </c>
      <c r="AA12" s="56" t="s">
        <v>219</v>
      </c>
      <c r="AB12" s="56" t="s">
        <v>219</v>
      </c>
      <c r="AC12" s="56" t="s">
        <v>219</v>
      </c>
      <c r="AD12" s="57" t="s">
        <v>220</v>
      </c>
      <c r="AE12" s="57" t="s">
        <v>221</v>
      </c>
      <c r="AF12" s="57" t="s">
        <v>222</v>
      </c>
      <c r="AG12" s="57" t="s">
        <v>223</v>
      </c>
      <c r="AH12" s="57" t="s">
        <v>224</v>
      </c>
      <c r="AI12" s="58" t="str">
        <f>AI5 *0.5&amp;" ISO"</f>
        <v>0.5 ISO</v>
      </c>
      <c r="AJ12" s="58" t="str">
        <f>AJ5 *0.5&amp;" ISO"</f>
        <v>1 ISO</v>
      </c>
      <c r="AK12" s="58" t="str">
        <f>AK5 *0.5&amp;" ISO"</f>
        <v>1.5 ISO</v>
      </c>
      <c r="AL12" s="58" t="str">
        <f>AL5 *0.5&amp;" ISO"</f>
        <v>2 ISO</v>
      </c>
      <c r="AM12" s="58" t="s">
        <v>81</v>
      </c>
      <c r="AN12" s="59" t="s">
        <v>22</v>
      </c>
      <c r="AO12" s="59" t="s">
        <v>22</v>
      </c>
      <c r="AP12" s="59" t="s">
        <v>22</v>
      </c>
      <c r="AQ12" s="59" t="s">
        <v>22</v>
      </c>
      <c r="AR12" s="59" t="s">
        <v>81</v>
      </c>
      <c r="AS12" s="60" t="s">
        <v>22</v>
      </c>
      <c r="AT12" s="60" t="s">
        <v>22</v>
      </c>
      <c r="AU12" s="60" t="s">
        <v>22</v>
      </c>
      <c r="AV12" s="60" t="s">
        <v>22</v>
      </c>
      <c r="AW12" s="60" t="s">
        <v>22</v>
      </c>
      <c r="AX12" s="61" t="s">
        <v>22</v>
      </c>
      <c r="AY12" s="61" t="s">
        <v>22</v>
      </c>
      <c r="AZ12" s="61" t="s">
        <v>22</v>
      </c>
      <c r="BA12" s="61" t="s">
        <v>22</v>
      </c>
      <c r="BB12" s="61" t="s">
        <v>22</v>
      </c>
      <c r="BC12" s="48" t="s">
        <v>225</v>
      </c>
      <c r="BD12" s="48" t="s">
        <v>226</v>
      </c>
      <c r="BE12" s="48" t="s">
        <v>227</v>
      </c>
      <c r="BF12" s="48" t="s">
        <v>228</v>
      </c>
      <c r="BG12" s="48" t="s">
        <v>22</v>
      </c>
      <c r="BH12" s="17" t="s">
        <v>83</v>
      </c>
    </row>
    <row r="13" spans="1:61" s="45" customFormat="1" x14ac:dyDescent="0.3">
      <c r="A13" s="51" t="s">
        <v>237</v>
      </c>
      <c r="B13" s="52">
        <f t="shared" ref="B13:U13" si="1">B11 * 60</f>
        <v>60</v>
      </c>
      <c r="C13" s="52">
        <f t="shared" si="1"/>
        <v>120</v>
      </c>
      <c r="D13" s="52">
        <f t="shared" si="1"/>
        <v>180</v>
      </c>
      <c r="E13" s="52">
        <f t="shared" si="1"/>
        <v>240</v>
      </c>
      <c r="F13" s="52">
        <f t="shared" si="1"/>
        <v>300</v>
      </c>
      <c r="G13" s="53">
        <f t="shared" si="1"/>
        <v>60</v>
      </c>
      <c r="H13" s="53">
        <f t="shared" si="1"/>
        <v>120</v>
      </c>
      <c r="I13" s="53">
        <f t="shared" si="1"/>
        <v>180</v>
      </c>
      <c r="J13" s="53">
        <f t="shared" si="1"/>
        <v>240</v>
      </c>
      <c r="K13" s="53">
        <f t="shared" si="1"/>
        <v>300</v>
      </c>
      <c r="L13" s="54">
        <f t="shared" si="1"/>
        <v>60</v>
      </c>
      <c r="M13" s="54">
        <f t="shared" si="1"/>
        <v>120</v>
      </c>
      <c r="N13" s="54">
        <f t="shared" si="1"/>
        <v>180</v>
      </c>
      <c r="O13" s="54">
        <f t="shared" si="1"/>
        <v>240</v>
      </c>
      <c r="P13" s="54">
        <f t="shared" si="1"/>
        <v>300</v>
      </c>
      <c r="Q13" s="55">
        <f t="shared" si="1"/>
        <v>60</v>
      </c>
      <c r="R13" s="55">
        <f t="shared" si="1"/>
        <v>120</v>
      </c>
      <c r="S13" s="55">
        <f t="shared" si="1"/>
        <v>180</v>
      </c>
      <c r="T13" s="55">
        <f t="shared" si="1"/>
        <v>240</v>
      </c>
      <c r="U13" s="55">
        <f t="shared" si="1"/>
        <v>300</v>
      </c>
      <c r="V13" s="56" t="s">
        <v>22</v>
      </c>
      <c r="W13" s="56" t="s">
        <v>22</v>
      </c>
      <c r="X13" s="56" t="s">
        <v>22</v>
      </c>
      <c r="Y13" s="56" t="s">
        <v>22</v>
      </c>
      <c r="Z13" s="56" t="s">
        <v>22</v>
      </c>
      <c r="AA13" s="56" t="s">
        <v>22</v>
      </c>
      <c r="AB13" s="56" t="s">
        <v>22</v>
      </c>
      <c r="AC13" s="56" t="s">
        <v>22</v>
      </c>
      <c r="AD13" s="57" t="s">
        <v>22</v>
      </c>
      <c r="AE13" s="57" t="s">
        <v>22</v>
      </c>
      <c r="AF13" s="57" t="s">
        <v>22</v>
      </c>
      <c r="AG13" s="57" t="s">
        <v>22</v>
      </c>
      <c r="AH13" s="57" t="s">
        <v>22</v>
      </c>
      <c r="AI13" s="58">
        <f t="shared" ref="AI13:AR13" si="2">AI5 * 60</f>
        <v>60</v>
      </c>
      <c r="AJ13" s="58">
        <f t="shared" si="2"/>
        <v>120</v>
      </c>
      <c r="AK13" s="58">
        <f t="shared" si="2"/>
        <v>180</v>
      </c>
      <c r="AL13" s="58">
        <f t="shared" si="2"/>
        <v>240</v>
      </c>
      <c r="AM13" s="58">
        <f t="shared" si="2"/>
        <v>300</v>
      </c>
      <c r="AN13" s="59">
        <f t="shared" si="2"/>
        <v>60</v>
      </c>
      <c r="AO13" s="59">
        <f t="shared" si="2"/>
        <v>120</v>
      </c>
      <c r="AP13" s="59">
        <f t="shared" si="2"/>
        <v>180</v>
      </c>
      <c r="AQ13" s="59">
        <f t="shared" si="2"/>
        <v>240</v>
      </c>
      <c r="AR13" s="59">
        <f t="shared" si="2"/>
        <v>300</v>
      </c>
      <c r="AS13" s="60" t="s">
        <v>22</v>
      </c>
      <c r="AT13" s="60" t="s">
        <v>22</v>
      </c>
      <c r="AU13" s="60" t="s">
        <v>22</v>
      </c>
      <c r="AV13" s="60" t="s">
        <v>22</v>
      </c>
      <c r="AW13" s="60" t="s">
        <v>22</v>
      </c>
      <c r="AX13" s="61" t="s">
        <v>22</v>
      </c>
      <c r="AY13" s="61" t="s">
        <v>22</v>
      </c>
      <c r="AZ13" s="61" t="s">
        <v>22</v>
      </c>
      <c r="BA13" s="61" t="s">
        <v>22</v>
      </c>
      <c r="BB13" s="61" t="s">
        <v>22</v>
      </c>
      <c r="BC13" s="63" t="s">
        <v>22</v>
      </c>
      <c r="BD13" s="63" t="s">
        <v>22</v>
      </c>
      <c r="BE13" s="63" t="s">
        <v>22</v>
      </c>
      <c r="BF13" s="63" t="s">
        <v>22</v>
      </c>
      <c r="BG13" s="63" t="s">
        <v>22</v>
      </c>
      <c r="BH13" s="17" t="s">
        <v>83</v>
      </c>
    </row>
    <row r="14" spans="1:61" s="45" customFormat="1" ht="30" x14ac:dyDescent="0.3">
      <c r="A14" s="51" t="s">
        <v>238</v>
      </c>
      <c r="B14" s="52" t="str">
        <f>B5 * 0.5 * 60 &amp;" IND + " &amp; B5 * 0.5 * 60 &amp; " ISO"</f>
        <v>30 IND + 30 ISO</v>
      </c>
      <c r="C14" s="52" t="str">
        <f>C5 * 0.5 * 60 &amp;" IND + " &amp; C5 * 0.5 * 60 &amp; " ISO"</f>
        <v>60 IND + 60 ISO</v>
      </c>
      <c r="D14" s="52" t="str">
        <f>D5 * 0.5 * 60 &amp;" IND + " &amp; D5 * 0.5 * 60 &amp; " ISO"</f>
        <v>90 IND + 90 ISO</v>
      </c>
      <c r="E14" s="52" t="str">
        <f>E5 * 0.5 * 60 &amp;" IND + " &amp; E5 * 0.5 * 60 &amp; " ISO"</f>
        <v>120 IND + 120 ISO</v>
      </c>
      <c r="F14" s="52" t="s">
        <v>22</v>
      </c>
      <c r="G14" s="53" t="str">
        <f>G5 * 0.75 * 60 &amp;" FOOD"</f>
        <v>45 FOOD</v>
      </c>
      <c r="H14" s="53" t="str">
        <f>H5 * 0.75 * 60 &amp;" FOOD"</f>
        <v>90 FOOD</v>
      </c>
      <c r="I14" s="53" t="str">
        <f>I5 * 0.75 * 60 &amp;" FOOD"</f>
        <v>135 FOOD</v>
      </c>
      <c r="J14" s="53" t="str">
        <f>J5 * 0.75 * 60 &amp;" FOOD"</f>
        <v>180 FOOD</v>
      </c>
      <c r="K14" s="53" t="s">
        <v>22</v>
      </c>
      <c r="L14" s="54" t="str">
        <f>L5* 0.75 * 60&amp;" ISO"</f>
        <v>45 ISO</v>
      </c>
      <c r="M14" s="54" t="str">
        <f>M5* 0.75 * 60&amp;" ISO"</f>
        <v>90 ISO</v>
      </c>
      <c r="N14" s="54" t="str">
        <f>N5* 0.75 * 60&amp;" ISO"</f>
        <v>135 ISO</v>
      </c>
      <c r="O14" s="54" t="str">
        <f>O5* 0.75 * 60&amp;" ISO"</f>
        <v>180 ISO</v>
      </c>
      <c r="P14" s="54" t="s">
        <v>22</v>
      </c>
      <c r="Q14" s="55" t="str">
        <f>Q5 * 0.5*60 &amp;" FOOD + " &amp;Q5 * 0.75*60 &amp;" IND + "&amp;Q5 * 0.75*60 &amp;" ISO"</f>
        <v>30 FOOD + 45 IND + 45 ISO</v>
      </c>
      <c r="R14" s="55" t="str">
        <f>R5 * 0.5*60 &amp;" FOOD + " &amp;R5 * 0.75*60 &amp;" IND + "&amp;R5 * 0.75*60 &amp;" ISO"</f>
        <v>60 FOOD + 90 IND + 90 ISO</v>
      </c>
      <c r="S14" s="55" t="str">
        <f>S5 * 0.5*60 &amp;" FOOD + " &amp;S5 * 0.75*60 &amp;" IND + "&amp;S5 * 0.75*60 &amp;" ISO"</f>
        <v>90 FOOD + 135 IND + 135 ISO</v>
      </c>
      <c r="T14" s="55" t="str">
        <f>T5 * 0.5*60 &amp;" FOOD + " &amp;T5 * 0.75*60 &amp;" IND + "&amp;T5 * 0.75*60 &amp;" ISO"</f>
        <v>120 FOOD + 180 IND + 180 ISO</v>
      </c>
      <c r="U14" s="55" t="s">
        <v>22</v>
      </c>
      <c r="V14" s="56" t="s">
        <v>240</v>
      </c>
      <c r="W14" s="56" t="s">
        <v>241</v>
      </c>
      <c r="X14" s="56" t="s">
        <v>241</v>
      </c>
      <c r="Y14" s="56" t="s">
        <v>239</v>
      </c>
      <c r="Z14" s="56" t="s">
        <v>239</v>
      </c>
      <c r="AA14" s="56" t="s">
        <v>242</v>
      </c>
      <c r="AB14" s="56" t="s">
        <v>242</v>
      </c>
      <c r="AC14" s="56" t="s">
        <v>242</v>
      </c>
      <c r="AD14" s="57" t="s">
        <v>243</v>
      </c>
      <c r="AE14" s="57" t="s">
        <v>244</v>
      </c>
      <c r="AF14" s="57" t="s">
        <v>245</v>
      </c>
      <c r="AG14" s="57" t="s">
        <v>246</v>
      </c>
      <c r="AH14" s="57" t="s">
        <v>247</v>
      </c>
      <c r="AI14" s="58" t="str">
        <f>AI5 *0.5*60&amp;" ISO"</f>
        <v>30 ISO</v>
      </c>
      <c r="AJ14" s="58" t="str">
        <f>AJ5 *0.5*60&amp;" ISO"</f>
        <v>60 ISO</v>
      </c>
      <c r="AK14" s="58" t="str">
        <f>AK5 *0.5*60&amp;" ISO"</f>
        <v>90 ISO</v>
      </c>
      <c r="AL14" s="58" t="str">
        <f>AL5 *0.5*60&amp;" ISO"</f>
        <v>120 ISO</v>
      </c>
      <c r="AM14" s="58" t="str">
        <f>AM5 *0.5*60&amp;" ISO"</f>
        <v>150 ISO</v>
      </c>
      <c r="AN14" s="59" t="s">
        <v>22</v>
      </c>
      <c r="AO14" s="59" t="s">
        <v>22</v>
      </c>
      <c r="AP14" s="59" t="s">
        <v>22</v>
      </c>
      <c r="AQ14" s="59" t="s">
        <v>22</v>
      </c>
      <c r="AR14" s="59" t="s">
        <v>22</v>
      </c>
      <c r="AS14" s="60" t="s">
        <v>22</v>
      </c>
      <c r="AT14" s="60" t="s">
        <v>22</v>
      </c>
      <c r="AU14" s="60" t="s">
        <v>22</v>
      </c>
      <c r="AV14" s="60" t="s">
        <v>22</v>
      </c>
      <c r="AW14" s="60" t="s">
        <v>22</v>
      </c>
      <c r="AX14" s="61" t="s">
        <v>22</v>
      </c>
      <c r="AY14" s="61" t="s">
        <v>22</v>
      </c>
      <c r="AZ14" s="61" t="s">
        <v>22</v>
      </c>
      <c r="BA14" s="61" t="s">
        <v>22</v>
      </c>
      <c r="BB14" s="61" t="s">
        <v>22</v>
      </c>
      <c r="BC14" s="48" t="s">
        <v>248</v>
      </c>
      <c r="BD14" s="48" t="s">
        <v>249</v>
      </c>
      <c r="BE14" s="48" t="s">
        <v>250</v>
      </c>
      <c r="BF14" s="48" t="s">
        <v>251</v>
      </c>
      <c r="BG14" s="48" t="s">
        <v>22</v>
      </c>
      <c r="BH14" s="17" t="s">
        <v>83</v>
      </c>
    </row>
    <row r="15" spans="1:61" s="18" customFormat="1" ht="195" x14ac:dyDescent="0.25">
      <c r="A15" s="8" t="s">
        <v>74</v>
      </c>
      <c r="B15" s="9" t="s">
        <v>84</v>
      </c>
      <c r="C15" s="9" t="s">
        <v>85</v>
      </c>
      <c r="D15" s="9" t="s">
        <v>86</v>
      </c>
      <c r="E15" s="9" t="s">
        <v>87</v>
      </c>
      <c r="F15" s="9" t="s">
        <v>88</v>
      </c>
      <c r="G15" s="10" t="s">
        <v>89</v>
      </c>
      <c r="H15" s="10" t="s">
        <v>90</v>
      </c>
      <c r="I15" s="10" t="s">
        <v>91</v>
      </c>
      <c r="J15" s="10" t="s">
        <v>92</v>
      </c>
      <c r="K15" s="10" t="s">
        <v>93</v>
      </c>
      <c r="L15" s="11" t="s">
        <v>94</v>
      </c>
      <c r="M15" s="11" t="s">
        <v>96</v>
      </c>
      <c r="N15" s="11" t="s">
        <v>95</v>
      </c>
      <c r="O15" s="11" t="s">
        <v>97</v>
      </c>
      <c r="P15" s="11" t="s">
        <v>98</v>
      </c>
      <c r="Q15" s="12" t="s">
        <v>99</v>
      </c>
      <c r="R15" s="12" t="s">
        <v>100</v>
      </c>
      <c r="S15" s="12" t="s">
        <v>101</v>
      </c>
      <c r="T15" s="12" t="s">
        <v>102</v>
      </c>
      <c r="U15" s="12" t="s">
        <v>103</v>
      </c>
      <c r="V15" s="13" t="s">
        <v>104</v>
      </c>
      <c r="W15" s="13" t="s">
        <v>105</v>
      </c>
      <c r="X15" s="13" t="s">
        <v>106</v>
      </c>
      <c r="Y15" s="13" t="s">
        <v>107</v>
      </c>
      <c r="Z15" s="13" t="s">
        <v>108</v>
      </c>
      <c r="AA15" s="13" t="s">
        <v>109</v>
      </c>
      <c r="AB15" s="13" t="s">
        <v>110</v>
      </c>
      <c r="AC15" s="13" t="s">
        <v>111</v>
      </c>
      <c r="AD15" s="14" t="s">
        <v>112</v>
      </c>
      <c r="AE15" s="14" t="s">
        <v>113</v>
      </c>
      <c r="AF15" s="14" t="s">
        <v>114</v>
      </c>
      <c r="AG15" s="14" t="s">
        <v>115</v>
      </c>
      <c r="AH15" s="14" t="s">
        <v>116</v>
      </c>
      <c r="AI15" s="15" t="s">
        <v>117</v>
      </c>
      <c r="AJ15" s="15" t="s">
        <v>118</v>
      </c>
      <c r="AK15" s="15" t="s">
        <v>119</v>
      </c>
      <c r="AL15" s="15" t="s">
        <v>120</v>
      </c>
      <c r="AM15" s="15" t="s">
        <v>121</v>
      </c>
      <c r="AN15" s="16" t="s">
        <v>131</v>
      </c>
      <c r="AO15" s="16" t="s">
        <v>133</v>
      </c>
      <c r="AP15" s="16" t="s">
        <v>132</v>
      </c>
      <c r="AQ15" s="16" t="s">
        <v>134</v>
      </c>
      <c r="AR15" s="16" t="s">
        <v>122</v>
      </c>
      <c r="AS15" s="41" t="s">
        <v>135</v>
      </c>
      <c r="AT15" s="41" t="s">
        <v>136</v>
      </c>
      <c r="AU15" s="41" t="s">
        <v>137</v>
      </c>
      <c r="AV15" s="41" t="s">
        <v>138</v>
      </c>
      <c r="AW15" s="41" t="s">
        <v>139</v>
      </c>
      <c r="AX15" s="44" t="s">
        <v>147</v>
      </c>
      <c r="AY15" s="44" t="s">
        <v>148</v>
      </c>
      <c r="AZ15" s="44" t="s">
        <v>149</v>
      </c>
      <c r="BA15" s="44" t="s">
        <v>150</v>
      </c>
      <c r="BB15" s="44" t="s">
        <v>151</v>
      </c>
      <c r="BC15" s="48" t="s">
        <v>157</v>
      </c>
      <c r="BD15" s="48" t="s">
        <v>158</v>
      </c>
      <c r="BE15" s="48" t="s">
        <v>159</v>
      </c>
      <c r="BF15" s="48" t="s">
        <v>160</v>
      </c>
      <c r="BG15" s="48" t="s">
        <v>162</v>
      </c>
      <c r="BH15" s="17" t="s">
        <v>123</v>
      </c>
    </row>
    <row r="16" spans="1:61" s="18" customFormat="1" ht="90" x14ac:dyDescent="0.25">
      <c r="A16" s="8" t="s">
        <v>75</v>
      </c>
      <c r="B16" s="9"/>
      <c r="C16" s="9"/>
      <c r="D16" s="9"/>
      <c r="E16" s="9"/>
      <c r="F16" s="9"/>
      <c r="G16" s="10"/>
      <c r="H16" s="10"/>
      <c r="I16" s="10"/>
      <c r="J16" s="10"/>
      <c r="K16" s="10"/>
      <c r="L16" s="11"/>
      <c r="M16" s="11"/>
      <c r="N16" s="11"/>
      <c r="O16" s="11"/>
      <c r="P16" s="11"/>
      <c r="Q16" s="12"/>
      <c r="R16" s="12"/>
      <c r="S16" s="12"/>
      <c r="T16" s="12"/>
      <c r="U16" s="12"/>
      <c r="V16" s="13" t="s">
        <v>79</v>
      </c>
      <c r="W16" s="13" t="s">
        <v>79</v>
      </c>
      <c r="X16" s="13" t="s">
        <v>79</v>
      </c>
      <c r="Y16" s="13" t="s">
        <v>79</v>
      </c>
      <c r="Z16" s="13" t="s">
        <v>79</v>
      </c>
      <c r="AA16" s="13" t="s">
        <v>65</v>
      </c>
      <c r="AB16" s="13" t="s">
        <v>65</v>
      </c>
      <c r="AC16" s="13" t="s">
        <v>65</v>
      </c>
      <c r="AD16" s="14" t="s">
        <v>70</v>
      </c>
      <c r="AE16" s="14" t="s">
        <v>66</v>
      </c>
      <c r="AF16" s="14" t="s">
        <v>67</v>
      </c>
      <c r="AG16" s="14" t="s">
        <v>68</v>
      </c>
      <c r="AH16" s="14" t="s">
        <v>69</v>
      </c>
      <c r="AI16" s="15"/>
      <c r="AJ16" s="15"/>
      <c r="AK16" s="15"/>
      <c r="AL16" s="15"/>
      <c r="AM16" s="15"/>
      <c r="AN16" s="16"/>
      <c r="AO16" s="16"/>
      <c r="AP16" s="16"/>
      <c r="AQ16" s="16"/>
      <c r="AR16" s="16"/>
      <c r="AS16" s="41" t="s">
        <v>125</v>
      </c>
      <c r="AT16" s="41" t="s">
        <v>125</v>
      </c>
      <c r="AU16" s="41" t="s">
        <v>125</v>
      </c>
      <c r="AV16" s="41" t="s">
        <v>125</v>
      </c>
      <c r="AW16" s="41" t="s">
        <v>125</v>
      </c>
      <c r="AX16" s="44" t="s">
        <v>141</v>
      </c>
      <c r="AY16" s="44" t="s">
        <v>141</v>
      </c>
      <c r="AZ16" s="44" t="s">
        <v>141</v>
      </c>
      <c r="BA16" s="44" t="s">
        <v>141</v>
      </c>
      <c r="BB16" s="44" t="s">
        <v>141</v>
      </c>
      <c r="BC16" s="48" t="s">
        <v>183</v>
      </c>
      <c r="BD16" s="48" t="s">
        <v>183</v>
      </c>
      <c r="BE16" s="48" t="s">
        <v>183</v>
      </c>
      <c r="BF16" s="48" t="s">
        <v>183</v>
      </c>
      <c r="BG16" s="48" t="s">
        <v>183</v>
      </c>
      <c r="BH16" s="17"/>
    </row>
    <row r="17" spans="1:60" s="18" customFormat="1" ht="150" x14ac:dyDescent="0.25">
      <c r="A17" s="8" t="s">
        <v>252</v>
      </c>
      <c r="B17" s="9" t="s">
        <v>253</v>
      </c>
      <c r="C17" s="9" t="s">
        <v>254</v>
      </c>
      <c r="D17" s="9" t="s">
        <v>255</v>
      </c>
      <c r="E17" s="9" t="s">
        <v>256</v>
      </c>
      <c r="F17" s="9" t="s">
        <v>257</v>
      </c>
      <c r="G17" s="10" t="s">
        <v>258</v>
      </c>
      <c r="H17" s="10" t="s">
        <v>259</v>
      </c>
      <c r="I17" s="10" t="s">
        <v>260</v>
      </c>
      <c r="J17" s="10" t="s">
        <v>261</v>
      </c>
      <c r="K17" s="10" t="s">
        <v>262</v>
      </c>
      <c r="L17" s="11" t="s">
        <v>263</v>
      </c>
      <c r="M17" s="11" t="s">
        <v>264</v>
      </c>
      <c r="N17" s="11" t="s">
        <v>265</v>
      </c>
      <c r="O17" s="11" t="s">
        <v>266</v>
      </c>
      <c r="P17" s="11" t="s">
        <v>267</v>
      </c>
      <c r="Q17" s="12" t="s">
        <v>268</v>
      </c>
      <c r="R17" s="12" t="s">
        <v>269</v>
      </c>
      <c r="S17" s="12" t="s">
        <v>270</v>
      </c>
      <c r="T17" s="12" t="s">
        <v>271</v>
      </c>
      <c r="U17" s="12" t="s">
        <v>272</v>
      </c>
      <c r="V17" s="13" t="s">
        <v>274</v>
      </c>
      <c r="W17" s="13" t="s">
        <v>273</v>
      </c>
      <c r="X17" s="13" t="s">
        <v>275</v>
      </c>
      <c r="Y17" s="13" t="s">
        <v>276</v>
      </c>
      <c r="Z17" s="13" t="s">
        <v>277</v>
      </c>
      <c r="AA17" s="13" t="s">
        <v>278</v>
      </c>
      <c r="AB17" s="13" t="s">
        <v>279</v>
      </c>
      <c r="AC17" s="13" t="s">
        <v>280</v>
      </c>
      <c r="AD17" s="14" t="s">
        <v>281</v>
      </c>
      <c r="AE17" s="14" t="s">
        <v>282</v>
      </c>
      <c r="AF17" s="14" t="s">
        <v>283</v>
      </c>
      <c r="AG17" s="14" t="s">
        <v>284</v>
      </c>
      <c r="AH17" s="14" t="s">
        <v>285</v>
      </c>
      <c r="AI17" s="15" t="s">
        <v>286</v>
      </c>
      <c r="AJ17" s="15" t="s">
        <v>287</v>
      </c>
      <c r="AK17" s="15" t="s">
        <v>288</v>
      </c>
      <c r="AL17" s="15" t="s">
        <v>289</v>
      </c>
      <c r="AM17" s="15" t="s">
        <v>290</v>
      </c>
      <c r="AN17" s="16" t="s">
        <v>291</v>
      </c>
      <c r="AO17" s="16" t="s">
        <v>292</v>
      </c>
      <c r="AP17" s="16" t="s">
        <v>293</v>
      </c>
      <c r="AQ17" s="16" t="s">
        <v>294</v>
      </c>
      <c r="AR17" s="16" t="s">
        <v>295</v>
      </c>
      <c r="AS17" s="41" t="s">
        <v>296</v>
      </c>
      <c r="AT17" s="41" t="s">
        <v>297</v>
      </c>
      <c r="AU17" s="41" t="s">
        <v>298</v>
      </c>
      <c r="AV17" s="41" t="s">
        <v>299</v>
      </c>
      <c r="AW17" s="41" t="s">
        <v>300</v>
      </c>
      <c r="AX17" s="44" t="s">
        <v>301</v>
      </c>
      <c r="AY17" s="44" t="s">
        <v>302</v>
      </c>
      <c r="AZ17" s="44" t="s">
        <v>303</v>
      </c>
      <c r="BA17" s="44" t="s">
        <v>304</v>
      </c>
      <c r="BB17" s="44" t="s">
        <v>305</v>
      </c>
      <c r="BC17" s="48" t="s">
        <v>306</v>
      </c>
      <c r="BD17" s="48" t="s">
        <v>307</v>
      </c>
      <c r="BE17" s="48" t="s">
        <v>308</v>
      </c>
      <c r="BF17" s="48" t="s">
        <v>309</v>
      </c>
      <c r="BG17" s="48" t="s">
        <v>310</v>
      </c>
      <c r="BH17" s="17" t="s">
        <v>311</v>
      </c>
    </row>
    <row r="18" spans="1:60" x14ac:dyDescent="0.25">
      <c r="A18" s="46" t="s">
        <v>207</v>
      </c>
      <c r="B18" s="50" t="s">
        <v>212</v>
      </c>
      <c r="C18" s="50" t="s">
        <v>212</v>
      </c>
      <c r="D18" s="50" t="s">
        <v>212</v>
      </c>
      <c r="E18" s="50" t="s">
        <v>212</v>
      </c>
      <c r="F18" s="50" t="s">
        <v>212</v>
      </c>
      <c r="G18" s="50" t="s">
        <v>212</v>
      </c>
      <c r="H18" s="50" t="s">
        <v>212</v>
      </c>
      <c r="I18" s="50" t="s">
        <v>212</v>
      </c>
      <c r="J18" s="50" t="s">
        <v>212</v>
      </c>
      <c r="K18" s="50" t="s">
        <v>211</v>
      </c>
      <c r="L18" s="50" t="s">
        <v>211</v>
      </c>
      <c r="M18" s="50" t="s">
        <v>211</v>
      </c>
      <c r="N18" s="50" t="s">
        <v>211</v>
      </c>
      <c r="O18" s="50" t="s">
        <v>211</v>
      </c>
      <c r="P18" s="50" t="s">
        <v>211</v>
      </c>
      <c r="Q18" s="50" t="s">
        <v>211</v>
      </c>
      <c r="R18" s="50" t="s">
        <v>211</v>
      </c>
      <c r="S18" s="50" t="s">
        <v>211</v>
      </c>
      <c r="T18" s="50" t="s">
        <v>211</v>
      </c>
      <c r="U18" s="50" t="s">
        <v>211</v>
      </c>
      <c r="V18" s="50" t="s">
        <v>210</v>
      </c>
      <c r="W18" s="50" t="s">
        <v>210</v>
      </c>
      <c r="X18" s="50" t="s">
        <v>210</v>
      </c>
      <c r="Y18" s="50" t="s">
        <v>210</v>
      </c>
      <c r="Z18" s="50" t="s">
        <v>210</v>
      </c>
      <c r="AA18" s="50" t="s">
        <v>210</v>
      </c>
      <c r="AB18" s="50" t="s">
        <v>210</v>
      </c>
      <c r="AC18" s="50" t="s">
        <v>210</v>
      </c>
      <c r="AD18" s="50" t="s">
        <v>211</v>
      </c>
      <c r="AE18" s="50" t="s">
        <v>211</v>
      </c>
      <c r="AF18" s="50" t="s">
        <v>211</v>
      </c>
      <c r="AG18" s="50" t="s">
        <v>211</v>
      </c>
      <c r="AH18" s="50" t="s">
        <v>211</v>
      </c>
      <c r="AI18" s="50" t="s">
        <v>210</v>
      </c>
      <c r="AJ18" s="50" t="s">
        <v>210</v>
      </c>
      <c r="AK18" s="50" t="s">
        <v>210</v>
      </c>
      <c r="AL18" s="50" t="s">
        <v>210</v>
      </c>
      <c r="AM18" s="50" t="s">
        <v>210</v>
      </c>
      <c r="AN18" s="50" t="s">
        <v>211</v>
      </c>
      <c r="AO18" s="50" t="s">
        <v>211</v>
      </c>
      <c r="AP18" s="50" t="s">
        <v>211</v>
      </c>
      <c r="AQ18" s="50" t="s">
        <v>211</v>
      </c>
      <c r="AR18" s="50" t="s">
        <v>211</v>
      </c>
      <c r="AS18" s="50" t="s">
        <v>211</v>
      </c>
      <c r="AT18" s="50" t="s">
        <v>211</v>
      </c>
      <c r="AU18" s="50" t="s">
        <v>211</v>
      </c>
      <c r="AV18" s="50" t="s">
        <v>211</v>
      </c>
      <c r="AW18" s="50" t="s">
        <v>211</v>
      </c>
      <c r="AX18" s="50" t="s">
        <v>212</v>
      </c>
      <c r="AY18" s="50" t="s">
        <v>212</v>
      </c>
      <c r="AZ18" s="50" t="s">
        <v>212</v>
      </c>
      <c r="BA18" s="50" t="s">
        <v>212</v>
      </c>
      <c r="BB18" s="50" t="s">
        <v>212</v>
      </c>
      <c r="BC18" s="50" t="s">
        <v>211</v>
      </c>
      <c r="BD18" s="50" t="s">
        <v>211</v>
      </c>
      <c r="BE18" s="50" t="s">
        <v>211</v>
      </c>
      <c r="BF18" s="50" t="s">
        <v>211</v>
      </c>
      <c r="BG18" s="50" t="s">
        <v>211</v>
      </c>
      <c r="BH18" s="50" t="s">
        <v>213</v>
      </c>
    </row>
  </sheetDat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6740D5E2-EAC6-40B3-BF7B-A102C82DBF29}">
            <xm:f>NOT(ISERROR(SEARCH(Tiers!$F$6,B18)))</xm:f>
            <xm:f>Tiers!$F$6</xm:f>
            <x14:dxf>
              <fill>
                <patternFill>
                  <bgColor rgb="FF00B050"/>
                </patternFill>
              </fill>
            </x14:dxf>
          </x14:cfRule>
          <x14:cfRule type="containsText" priority="2" operator="containsText" id="{73223FEE-7109-41FD-83AD-7C62F00EA6E5}">
            <xm:f>NOT(ISERROR(SEARCH(Tiers!$F$5,B18)))</xm:f>
            <xm:f>Tiers!$F$5</xm:f>
            <x14:dxf>
              <fill>
                <patternFill>
                  <bgColor rgb="FF92D050"/>
                </patternFill>
              </fill>
            </x14:dxf>
          </x14:cfRule>
          <x14:cfRule type="containsText" priority="3" operator="containsText" id="{AA3967A1-817B-49EE-83E4-0FA5B7771630}">
            <xm:f>NOT(ISERROR(SEARCH(Tiers!$F$4,B18)))</xm:f>
            <xm:f>Tiers!$F$4</xm:f>
            <x14:dxf>
              <fill>
                <patternFill>
                  <bgColor rgb="FFFFFF00"/>
                </patternFill>
              </fill>
            </x14:dxf>
          </x14:cfRule>
          <x14:cfRule type="containsText" priority="4" operator="containsText" id="{4F6E6EB3-A34A-46BD-8A7F-3E1A26A40259}">
            <xm:f>NOT(ISERROR(SEARCH(Tiers!$F$3,B18)))</xm:f>
            <xm:f>Tiers!$F$3</xm:f>
            <x14:dxf>
              <fill>
                <patternFill>
                  <bgColor rgb="FFFFC000"/>
                </patternFill>
              </fill>
            </x14:dxf>
          </x14:cfRule>
          <x14:cfRule type="containsText" priority="5" operator="containsText" id="{98ED36B8-A279-4C77-AB57-9EC7D24FFB6C}">
            <xm:f>NOT(ISERROR(SEARCH(Tiers!$F$2,B18)))</xm:f>
            <xm:f>Tiers!$F$2</xm:f>
            <x14:dxf>
              <fill>
                <patternFill>
                  <bgColor rgb="FFC00000"/>
                </patternFill>
              </fill>
            </x14:dxf>
          </x14:cfRule>
          <xm:sqref>B18:BH18</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1EF31FA6-0B72-4669-89A0-DF93CF264664}">
          <x14:formula1>
            <xm:f>Tiers!$F$2:$F$6</xm:f>
          </x14:formula1>
          <xm:sqref>B18:BH18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B062E-FF43-4862-99AD-38C3925F7752}">
  <dimension ref="A1:BH14"/>
  <sheetViews>
    <sheetView workbookViewId="0">
      <selection activeCell="P14" sqref="P14"/>
    </sheetView>
  </sheetViews>
  <sheetFormatPr defaultRowHeight="15" x14ac:dyDescent="0.25"/>
  <cols>
    <col min="1" max="1" width="33" customWidth="1"/>
    <col min="2" max="8" width="23.7109375" customWidth="1"/>
    <col min="9" max="9" width="29.85546875" customWidth="1"/>
    <col min="10" max="10" width="19.7109375" customWidth="1"/>
    <col min="11" max="11" width="20.7109375" customWidth="1"/>
    <col min="12" max="12" width="18.85546875" customWidth="1"/>
    <col min="13" max="13" width="18.140625" customWidth="1"/>
    <col min="14" max="14" width="20" customWidth="1"/>
    <col min="15" max="15" width="20.28515625" customWidth="1"/>
  </cols>
  <sheetData>
    <row r="1" spans="1:60" ht="19.5" x14ac:dyDescent="0.25">
      <c r="A1" s="19" t="s">
        <v>8</v>
      </c>
      <c r="B1" t="s">
        <v>163</v>
      </c>
      <c r="C1" t="s">
        <v>164</v>
      </c>
      <c r="D1" t="s">
        <v>165</v>
      </c>
      <c r="E1" t="s">
        <v>168</v>
      </c>
      <c r="F1" t="s">
        <v>169</v>
      </c>
      <c r="G1" t="s">
        <v>166</v>
      </c>
      <c r="H1" t="s">
        <v>167</v>
      </c>
      <c r="I1" t="s">
        <v>193</v>
      </c>
      <c r="J1" t="s">
        <v>194</v>
      </c>
      <c r="K1" t="s">
        <v>195</v>
      </c>
      <c r="L1" t="s">
        <v>196</v>
      </c>
      <c r="M1" t="s">
        <v>197</v>
      </c>
      <c r="N1" t="s">
        <v>198</v>
      </c>
      <c r="O1" t="s">
        <v>199</v>
      </c>
    </row>
    <row r="2" spans="1:60" ht="19.5" x14ac:dyDescent="0.25">
      <c r="A2" s="19" t="s">
        <v>71</v>
      </c>
      <c r="B2" t="s">
        <v>170</v>
      </c>
      <c r="C2" t="s">
        <v>170</v>
      </c>
      <c r="D2" t="s">
        <v>170</v>
      </c>
      <c r="E2" t="s">
        <v>170</v>
      </c>
      <c r="F2" t="s">
        <v>170</v>
      </c>
      <c r="G2" t="s">
        <v>170</v>
      </c>
      <c r="H2" t="s">
        <v>170</v>
      </c>
      <c r="I2" t="s">
        <v>170</v>
      </c>
      <c r="J2" t="s">
        <v>170</v>
      </c>
      <c r="K2" t="s">
        <v>170</v>
      </c>
      <c r="L2" t="s">
        <v>170</v>
      </c>
      <c r="M2" t="s">
        <v>170</v>
      </c>
      <c r="N2" t="s">
        <v>170</v>
      </c>
      <c r="O2" t="s">
        <v>170</v>
      </c>
    </row>
    <row r="3" spans="1:60" ht="19.5" x14ac:dyDescent="0.25">
      <c r="A3" s="19" t="s">
        <v>0</v>
      </c>
      <c r="B3" t="s">
        <v>7</v>
      </c>
      <c r="C3" t="s">
        <v>7</v>
      </c>
      <c r="D3" t="s">
        <v>7</v>
      </c>
      <c r="E3" t="s">
        <v>7</v>
      </c>
      <c r="F3" t="s">
        <v>7</v>
      </c>
      <c r="G3" t="s">
        <v>7</v>
      </c>
      <c r="H3" t="s">
        <v>7</v>
      </c>
      <c r="I3" t="s">
        <v>7</v>
      </c>
      <c r="J3" t="s">
        <v>7</v>
      </c>
      <c r="K3" t="s">
        <v>7</v>
      </c>
      <c r="L3" t="s">
        <v>7</v>
      </c>
      <c r="M3" t="s">
        <v>7</v>
      </c>
      <c r="N3" t="s">
        <v>7</v>
      </c>
      <c r="O3" t="s">
        <v>7</v>
      </c>
    </row>
    <row r="4" spans="1:60" ht="19.5" x14ac:dyDescent="0.25">
      <c r="A4" s="19" t="s">
        <v>72</v>
      </c>
      <c r="B4" t="s">
        <v>29</v>
      </c>
      <c r="C4" t="s">
        <v>29</v>
      </c>
      <c r="D4" t="s">
        <v>29</v>
      </c>
      <c r="E4" t="s">
        <v>29</v>
      </c>
      <c r="F4" t="s">
        <v>29</v>
      </c>
      <c r="G4" t="s">
        <v>29</v>
      </c>
      <c r="H4" t="s">
        <v>29</v>
      </c>
      <c r="I4" t="s">
        <v>29</v>
      </c>
      <c r="J4" t="s">
        <v>29</v>
      </c>
      <c r="K4" t="s">
        <v>29</v>
      </c>
      <c r="L4" t="s">
        <v>29</v>
      </c>
      <c r="M4" t="s">
        <v>29</v>
      </c>
      <c r="N4" t="s">
        <v>29</v>
      </c>
      <c r="O4" t="s">
        <v>29</v>
      </c>
    </row>
    <row r="5" spans="1:60" ht="19.5" x14ac:dyDescent="0.25">
      <c r="A5" s="19" t="s">
        <v>34</v>
      </c>
      <c r="B5" t="s">
        <v>22</v>
      </c>
      <c r="C5" t="s">
        <v>22</v>
      </c>
      <c r="D5" t="s">
        <v>22</v>
      </c>
      <c r="E5" t="s">
        <v>22</v>
      </c>
      <c r="F5" t="s">
        <v>22</v>
      </c>
      <c r="G5" t="s">
        <v>22</v>
      </c>
      <c r="H5" t="s">
        <v>22</v>
      </c>
      <c r="I5" s="49" t="s">
        <v>206</v>
      </c>
      <c r="J5" s="49" t="s">
        <v>200</v>
      </c>
      <c r="K5" s="49" t="s">
        <v>201</v>
      </c>
      <c r="L5" s="49" t="s">
        <v>202</v>
      </c>
      <c r="M5" s="49" t="s">
        <v>203</v>
      </c>
      <c r="N5" s="49" t="s">
        <v>204</v>
      </c>
      <c r="O5" s="49" t="s">
        <v>205</v>
      </c>
    </row>
    <row r="6" spans="1:60" ht="19.5" x14ac:dyDescent="0.25">
      <c r="A6" s="19" t="s">
        <v>73</v>
      </c>
      <c r="B6">
        <v>0</v>
      </c>
      <c r="C6">
        <v>5</v>
      </c>
      <c r="D6">
        <v>5</v>
      </c>
      <c r="E6">
        <v>0</v>
      </c>
      <c r="F6">
        <v>0</v>
      </c>
      <c r="G6">
        <v>10</v>
      </c>
      <c r="H6">
        <v>0</v>
      </c>
      <c r="I6">
        <v>0</v>
      </c>
      <c r="J6">
        <v>0</v>
      </c>
      <c r="K6">
        <v>0</v>
      </c>
      <c r="L6">
        <v>0</v>
      </c>
      <c r="M6">
        <v>0</v>
      </c>
      <c r="N6">
        <v>0</v>
      </c>
      <c r="O6">
        <v>0</v>
      </c>
    </row>
    <row r="7" spans="1:60" ht="19.5" x14ac:dyDescent="0.25">
      <c r="A7" s="19" t="s">
        <v>9</v>
      </c>
      <c r="B7">
        <v>0</v>
      </c>
      <c r="C7">
        <v>0</v>
      </c>
      <c r="D7">
        <v>0</v>
      </c>
      <c r="E7">
        <v>0</v>
      </c>
      <c r="F7">
        <v>0</v>
      </c>
      <c r="G7">
        <v>10</v>
      </c>
      <c r="H7">
        <v>0</v>
      </c>
      <c r="I7">
        <v>0</v>
      </c>
      <c r="J7">
        <v>0</v>
      </c>
      <c r="K7">
        <v>15</v>
      </c>
      <c r="L7">
        <v>0</v>
      </c>
      <c r="M7">
        <v>0</v>
      </c>
      <c r="N7">
        <v>0</v>
      </c>
      <c r="O7">
        <v>20</v>
      </c>
    </row>
    <row r="8" spans="1:60" ht="19.5" x14ac:dyDescent="0.25">
      <c r="A8" s="19" t="s">
        <v>11</v>
      </c>
      <c r="B8">
        <v>25</v>
      </c>
      <c r="C8">
        <v>25</v>
      </c>
      <c r="D8">
        <v>50</v>
      </c>
      <c r="E8">
        <v>100</v>
      </c>
      <c r="F8">
        <v>50</v>
      </c>
      <c r="G8">
        <v>5</v>
      </c>
      <c r="H8">
        <v>50</v>
      </c>
      <c r="I8">
        <v>10</v>
      </c>
      <c r="J8">
        <v>10</v>
      </c>
      <c r="K8">
        <v>15</v>
      </c>
      <c r="L8">
        <v>20</v>
      </c>
      <c r="M8">
        <v>10</v>
      </c>
      <c r="N8">
        <v>10</v>
      </c>
      <c r="O8">
        <v>10</v>
      </c>
    </row>
    <row r="9" spans="1:60" ht="19.5" x14ac:dyDescent="0.25">
      <c r="A9" s="19" t="s">
        <v>10</v>
      </c>
      <c r="B9">
        <v>100</v>
      </c>
      <c r="C9">
        <v>50</v>
      </c>
      <c r="D9">
        <v>50</v>
      </c>
      <c r="E9">
        <v>100</v>
      </c>
      <c r="F9">
        <v>50</v>
      </c>
      <c r="G9">
        <v>5</v>
      </c>
      <c r="H9">
        <v>50</v>
      </c>
      <c r="I9">
        <v>10</v>
      </c>
      <c r="J9">
        <v>20</v>
      </c>
      <c r="K9">
        <v>10</v>
      </c>
      <c r="L9">
        <v>10</v>
      </c>
      <c r="M9">
        <v>20</v>
      </c>
      <c r="N9">
        <v>10</v>
      </c>
      <c r="O9">
        <v>10</v>
      </c>
    </row>
    <row r="10" spans="1:60" ht="19.5" x14ac:dyDescent="0.25">
      <c r="A10" s="19" t="s">
        <v>12</v>
      </c>
      <c r="B10">
        <v>0</v>
      </c>
      <c r="C10">
        <v>0</v>
      </c>
      <c r="D10">
        <v>0</v>
      </c>
      <c r="E10">
        <v>0</v>
      </c>
      <c r="F10">
        <v>0</v>
      </c>
      <c r="G10">
        <v>5</v>
      </c>
      <c r="H10">
        <v>0</v>
      </c>
      <c r="I10">
        <v>0</v>
      </c>
      <c r="J10">
        <v>0</v>
      </c>
      <c r="K10">
        <v>0</v>
      </c>
      <c r="L10">
        <v>0</v>
      </c>
      <c r="M10">
        <v>0</v>
      </c>
      <c r="N10">
        <v>20</v>
      </c>
      <c r="O10">
        <v>0</v>
      </c>
    </row>
    <row r="11" spans="1:60" s="45" customFormat="1" ht="210" x14ac:dyDescent="0.25">
      <c r="A11" s="8" t="s">
        <v>74</v>
      </c>
      <c r="B11" s="45" t="s">
        <v>185</v>
      </c>
      <c r="C11" s="45" t="s">
        <v>186</v>
      </c>
      <c r="D11" s="45" t="s">
        <v>187</v>
      </c>
      <c r="E11" s="45" t="s">
        <v>189</v>
      </c>
      <c r="F11" s="45" t="s">
        <v>190</v>
      </c>
      <c r="G11" s="45" t="s">
        <v>188</v>
      </c>
      <c r="H11" s="45" t="s">
        <v>191</v>
      </c>
    </row>
    <row r="12" spans="1:60" s="45" customFormat="1" ht="135" x14ac:dyDescent="0.25">
      <c r="A12" s="8" t="s">
        <v>75</v>
      </c>
      <c r="B12" s="45" t="s">
        <v>171</v>
      </c>
      <c r="C12" s="45" t="s">
        <v>172</v>
      </c>
      <c r="D12" s="45" t="s">
        <v>173</v>
      </c>
      <c r="E12" s="45" t="s">
        <v>175</v>
      </c>
      <c r="F12" s="45" t="s">
        <v>182</v>
      </c>
      <c r="G12" s="45" t="s">
        <v>174</v>
      </c>
      <c r="H12" s="45" t="s">
        <v>184</v>
      </c>
      <c r="I12" s="45" t="s">
        <v>192</v>
      </c>
      <c r="J12" s="45" t="s">
        <v>192</v>
      </c>
      <c r="K12" s="45" t="s">
        <v>192</v>
      </c>
      <c r="L12" s="45" t="s">
        <v>192</v>
      </c>
      <c r="M12" s="45" t="s">
        <v>192</v>
      </c>
      <c r="N12" s="45" t="s">
        <v>192</v>
      </c>
      <c r="O12" s="45" t="s">
        <v>192</v>
      </c>
    </row>
    <row r="13" spans="1:60" ht="19.5" x14ac:dyDescent="0.25">
      <c r="A13" s="46" t="s">
        <v>176</v>
      </c>
      <c r="B13" t="s">
        <v>16</v>
      </c>
      <c r="C13" t="s">
        <v>177</v>
      </c>
      <c r="D13" t="s">
        <v>178</v>
      </c>
      <c r="E13" t="s">
        <v>180</v>
      </c>
      <c r="F13" t="s">
        <v>180</v>
      </c>
      <c r="G13" t="s">
        <v>179</v>
      </c>
      <c r="H13" t="s">
        <v>181</v>
      </c>
      <c r="I13" t="s">
        <v>181</v>
      </c>
      <c r="J13" t="s">
        <v>181</v>
      </c>
      <c r="K13" t="s">
        <v>181</v>
      </c>
      <c r="L13" t="s">
        <v>181</v>
      </c>
      <c r="M13" t="s">
        <v>181</v>
      </c>
      <c r="N13" t="s">
        <v>181</v>
      </c>
      <c r="O13" t="s">
        <v>181</v>
      </c>
    </row>
    <row r="14" spans="1:60" ht="19.5" x14ac:dyDescent="0.25">
      <c r="A14" s="46" t="s">
        <v>207</v>
      </c>
      <c r="B14" s="50" t="s">
        <v>210</v>
      </c>
      <c r="C14" s="50" t="s">
        <v>210</v>
      </c>
      <c r="D14" s="50" t="s">
        <v>210</v>
      </c>
      <c r="E14" s="50" t="s">
        <v>210</v>
      </c>
      <c r="F14" s="50" t="s">
        <v>210</v>
      </c>
      <c r="G14" s="50" t="s">
        <v>210</v>
      </c>
      <c r="H14" s="50" t="s">
        <v>210</v>
      </c>
      <c r="I14" s="50" t="s">
        <v>210</v>
      </c>
      <c r="J14" s="50" t="s">
        <v>212</v>
      </c>
      <c r="K14" s="50" t="s">
        <v>210</v>
      </c>
      <c r="L14" s="50" t="s">
        <v>212</v>
      </c>
      <c r="M14" s="50" t="s">
        <v>212</v>
      </c>
      <c r="N14" s="50" t="s">
        <v>210</v>
      </c>
      <c r="O14" s="50" t="s">
        <v>212</v>
      </c>
      <c r="P14" s="50"/>
      <c r="Q14" s="50"/>
      <c r="R14" s="50"/>
      <c r="S14" s="50"/>
      <c r="T14" s="50"/>
      <c r="U14" s="50"/>
      <c r="V14" s="50"/>
      <c r="W14" s="50"/>
      <c r="X14" s="50"/>
      <c r="Y14" s="50"/>
      <c r="Z14" s="50"/>
      <c r="AA14" s="50"/>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row>
  </sheetData>
  <phoneticPr fontId="3" type="noConversion"/>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ACC789E1-FE5F-4456-A5C8-9F2C1BE04049}">
            <xm:f>NOT(ISERROR(SEARCH(Tiers!$F$6,B14)))</xm:f>
            <xm:f>Tiers!$F$6</xm:f>
            <x14:dxf>
              <fill>
                <patternFill>
                  <bgColor rgb="FF00B050"/>
                </patternFill>
              </fill>
            </x14:dxf>
          </x14:cfRule>
          <x14:cfRule type="containsText" priority="2" operator="containsText" id="{25133FF0-E929-4020-8D53-245B6DF69F88}">
            <xm:f>NOT(ISERROR(SEARCH(Tiers!$F$5,B14)))</xm:f>
            <xm:f>Tiers!$F$5</xm:f>
            <x14:dxf>
              <fill>
                <patternFill>
                  <bgColor rgb="FF92D050"/>
                </patternFill>
              </fill>
            </x14:dxf>
          </x14:cfRule>
          <x14:cfRule type="containsText" priority="3" operator="containsText" id="{6E0C9BD1-D8C2-4C5D-AFBC-24C38CEED168}">
            <xm:f>NOT(ISERROR(SEARCH(Tiers!$F$4,B14)))</xm:f>
            <xm:f>Tiers!$F$4</xm:f>
            <x14:dxf>
              <fill>
                <patternFill>
                  <bgColor rgb="FFFFFF00"/>
                </patternFill>
              </fill>
            </x14:dxf>
          </x14:cfRule>
          <x14:cfRule type="containsText" priority="4" operator="containsText" id="{5FEF1AB5-D211-44B9-A883-CD8DC62717E3}">
            <xm:f>NOT(ISERROR(SEARCH(Tiers!$F$3,B14)))</xm:f>
            <xm:f>Tiers!$F$3</xm:f>
            <x14:dxf>
              <fill>
                <patternFill>
                  <bgColor rgb="FFFFC000"/>
                </patternFill>
              </fill>
            </x14:dxf>
          </x14:cfRule>
          <x14:cfRule type="containsText" priority="5" operator="containsText" id="{10455162-ED76-4B3D-8C86-31C09D66E6EA}">
            <xm:f>NOT(ISERROR(SEARCH(Tiers!$F$2,B14)))</xm:f>
            <xm:f>Tiers!$F$2</xm:f>
            <x14:dxf>
              <fill>
                <patternFill>
                  <bgColor rgb="FFC00000"/>
                </patternFill>
              </fill>
            </x14:dxf>
          </x14:cfRule>
          <xm:sqref>B14:O14</xm:sqref>
        </x14:conditionalFormatting>
      </x14:conditionalFormattings>
    </ext>
    <ext xmlns:x14="http://schemas.microsoft.com/office/spreadsheetml/2009/9/main" uri="{CCE6A557-97BC-4b89-ADB6-D9C93CAAB3DF}">
      <x14:dataValidations xmlns:xm="http://schemas.microsoft.com/office/excel/2006/main" count="1">
        <x14:dataValidation type="list" showInputMessage="1" showErrorMessage="1" xr:uid="{2DDEC59F-E6EF-4328-B82C-C9A798B9075A}">
          <x14:formula1>
            <xm:f>Tiers!$F$2:$F$6</xm:f>
          </x14:formula1>
          <xm:sqref>B14:O14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Tiers</vt:lpstr>
      <vt:lpstr>Buildings</vt:lpstr>
      <vt:lpstr>Specialty Buildings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Jacob Howell</dc:creator>
  <cp:lastModifiedBy>Jacob Howell</cp:lastModifiedBy>
  <dcterms:created xsi:type="dcterms:W3CDTF">2015-06-05T18:17:20Z</dcterms:created>
  <dcterms:modified xsi:type="dcterms:W3CDTF">2022-05-24T22:57:22Z</dcterms:modified>
</cp:coreProperties>
</file>