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perwistrom/PycharmProjects/BlocketToExcelMacbooks/"/>
    </mc:Choice>
  </mc:AlternateContent>
  <xr:revisionPtr revIDLastSave="0" documentId="13_ncr:1_{1BA2B5A5-C408-0F43-8C9E-EA0B16A6D063}" xr6:coauthVersionLast="47" xr6:coauthVersionMax="47" xr10:uidLastSave="{00000000-0000-0000-0000-000000000000}"/>
  <bookViews>
    <workbookView xWindow="0" yWindow="500" windowWidth="28800" windowHeight="17500" activeTab="1" xr2:uid="{7C3D1DC7-6C64-2A4A-9A70-FB82764EA53F}"/>
  </bookViews>
  <sheets>
    <sheet name="blocket_macs" sheetId="2" r:id="rId1"/>
    <sheet name="Sheet1" sheetId="1" r:id="rId2"/>
  </sheets>
  <definedNames>
    <definedName name="_xlnm._FilterDatabase" localSheetId="1" hidden="1">Sheet1!$A$1:$O$11</definedName>
    <definedName name="ExternalData_1" localSheetId="0" hidden="1">blocket_macs!$A$1:$I$11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7" i="1"/>
  <c r="N2" i="1"/>
  <c r="N3" i="1"/>
  <c r="N5" i="1"/>
  <c r="N10" i="1"/>
  <c r="N6" i="1"/>
  <c r="N11" i="1"/>
  <c r="N9" i="1"/>
  <c r="M8" i="1"/>
  <c r="M7" i="1"/>
  <c r="M2" i="1"/>
  <c r="M3" i="1"/>
  <c r="M5" i="1"/>
  <c r="M10" i="1"/>
  <c r="M6" i="1"/>
  <c r="M11" i="1"/>
  <c r="M9" i="1"/>
  <c r="L8" i="1"/>
  <c r="L7" i="1"/>
  <c r="L2" i="1"/>
  <c r="L3" i="1"/>
  <c r="L5" i="1"/>
  <c r="L10" i="1"/>
  <c r="L6" i="1"/>
  <c r="L11" i="1"/>
  <c r="L9" i="1"/>
  <c r="K8" i="1"/>
  <c r="O8" i="1" s="1"/>
  <c r="K7" i="1"/>
  <c r="O7" i="1" s="1"/>
  <c r="K2" i="1"/>
  <c r="O2" i="1" s="1"/>
  <c r="K3" i="1"/>
  <c r="O3" i="1" s="1"/>
  <c r="K5" i="1"/>
  <c r="O5" i="1" s="1"/>
  <c r="K10" i="1"/>
  <c r="O10" i="1" s="1"/>
  <c r="K6" i="1"/>
  <c r="O6" i="1" s="1"/>
  <c r="K11" i="1"/>
  <c r="O11" i="1" s="1"/>
  <c r="K9" i="1"/>
  <c r="O9" i="1" s="1"/>
  <c r="K4" i="1"/>
  <c r="O4" i="1" s="1"/>
  <c r="N4" i="1"/>
  <c r="L4" i="1"/>
  <c r="M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774314-7B48-F547-B887-2AF676050C19}" keepAlive="1" name="Query - blocket_macs" description="Connection to the 'blocket_macs' query in the workbook." type="5" refreshedVersion="8" background="1" saveData="1">
    <dbPr connection="Provider=Microsoft.Mashup.OleDb.1;Data Source=$Workbook$;Location=blocket_macs;Extended Properties=&quot;&quot;" command="SELECT * FROM [blocket_macs]"/>
  </connection>
</connections>
</file>

<file path=xl/sharedStrings.xml><?xml version="1.0" encoding="utf-8"?>
<sst xmlns="http://schemas.openxmlformats.org/spreadsheetml/2006/main" count="120" uniqueCount="56">
  <si>
    <t>Column1</t>
  </si>
  <si>
    <t>title</t>
  </si>
  <si>
    <t>size</t>
  </si>
  <si>
    <t>cpu_cores</t>
  </si>
  <si>
    <t>gpu_cores</t>
  </si>
  <si>
    <t>ram_memory</t>
  </si>
  <si>
    <t>price</t>
  </si>
  <si>
    <t>location</t>
  </si>
  <si>
    <t>link</t>
  </si>
  <si>
    <t>2021 MacBook Pro 14" M1 Pro US English Keyboard</t>
  </si>
  <si>
    <t>18 000 kr</t>
  </si>
  <si>
    <t>Haninge (hitta.se)</t>
  </si>
  <si>
    <t>https://www.blocket.se/annons/stockholm/2021_macbook_pro_14__m1_pro_us_english_keyboard/104375798</t>
  </si>
  <si>
    <t>Macbook Pro, 16" 2021 M1 Pro, 32GB, 1TB,  SOM NY</t>
  </si>
  <si>
    <t>29 000 kr</t>
  </si>
  <si>
    <t>Vasastan, Norrmalm, Stockholms stad (hitta.se)</t>
  </si>
  <si>
    <t>https://www.blocket.se/annons/stockholm/macbook_pro__16__2021_m1_pro__32gb__1tb___som_ny/104371491</t>
  </si>
  <si>
    <t>Brand new MacBook 14" M1 Pro 512GB 16GB</t>
  </si>
  <si>
    <t>19 400 kr</t>
  </si>
  <si>
    <t>Umeå (hitta.se)</t>
  </si>
  <si>
    <t>https://www.blocket.se/annons/vasterbotten/brand_new_macbook_14__m1_pro_512gb_16gb/104361325</t>
  </si>
  <si>
    <t>Macbook pro 16 m1 pro</t>
  </si>
  <si>
    <t>20 000 kr</t>
  </si>
  <si>
    <t>Linköping (hitta.se)</t>
  </si>
  <si>
    <t>https://www.blocket.se/annons/ostergotland/macbook_pro_16_m1_pro/104331869</t>
  </si>
  <si>
    <t>Macbook pro 14tum 32GB RAM</t>
  </si>
  <si>
    <t>26 000 kr</t>
  </si>
  <si>
    <t>Kävlinge (hitta.se)</t>
  </si>
  <si>
    <t>https://www.blocket.se/annons/skane/macbook_pro_14tum_32gb_ram/104323052</t>
  </si>
  <si>
    <t xml:space="preserve">MacBook Pro 16 tum Senaste Modell AppleCare </t>
  </si>
  <si>
    <t>21 990 kr</t>
  </si>
  <si>
    <t>Danderyd (hitta.se)</t>
  </si>
  <si>
    <t>https://www.blocket.se/annons/stockholm/macbook_pro_16_tum_senaste_modell_applecare_/104247092</t>
  </si>
  <si>
    <t>Macbook Pro14 M1 Pro - 16GB - 1TB SSD -10 cores - 14 GPU</t>
  </si>
  <si>
    <t>23 500 kr</t>
  </si>
  <si>
    <t>Centralt Norr, Malmö stad (hitta.se)</t>
  </si>
  <si>
    <t>https://www.blocket.se/annons/skane/macbook_pro14_m1_pro___16gb___1tb_ssd__10_cores___14_gpu/104168308</t>
  </si>
  <si>
    <t>MacBook Pro M1 16" 512 GB</t>
  </si>
  <si>
    <t>21 999 kr</t>
  </si>
  <si>
    <t>https://www.blocket.se/annons/skane/macbook_pro_m1_16__512_gb/104061078</t>
  </si>
  <si>
    <t xml:space="preserve">MacBook Pro 14 M1 pro </t>
  </si>
  <si>
    <t>24 995 kr</t>
  </si>
  <si>
    <t>Halmstad (hitta.se)</t>
  </si>
  <si>
    <t>https://www.blocket.se/annons/halland/macbook_pro_14_m1_pro_/103953082</t>
  </si>
  <si>
    <t>Macbook Pro M1 Pro 16 gb/512 gb</t>
  </si>
  <si>
    <t>Västra Göteborg, Göteborgs stad (hitta.se)</t>
  </si>
  <si>
    <t>https://www.blocket.se/annons/goteborg/macbook_pro_m1_pro_16_gb_512_gb/103639352</t>
  </si>
  <si>
    <t>Pris ny</t>
  </si>
  <si>
    <t>procent discount</t>
  </si>
  <si>
    <t>kr/core</t>
  </si>
  <si>
    <t>kr/performance core</t>
  </si>
  <si>
    <t>kr/(performance core*4+ gpu core + ram)</t>
  </si>
  <si>
    <t>value = procentuell discount*(perf cores*4 + gpu + ram)</t>
  </si>
  <si>
    <t>Has AC+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</si>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</sst>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&quot;kr&quot;"/>
    <numFmt numFmtId="165" formatCode="0.0%"/>
    <numFmt numFmtId="166" formatCode="#,##0.00\ &quot;kr&quot;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/>
    <xf numFmtId="0" fontId="2" fillId="0" borderId="0" xfId="1" applyNumberFormat="1"/>
    <xf numFmtId="166" fontId="0" fillId="0" borderId="0" xfId="0" applyNumberFormat="1"/>
    <xf numFmtId="166" fontId="1" fillId="0" borderId="0" xfId="0" applyNumberFormat="1" applyFont="1"/>
    <xf numFmtId="0" fontId="2" fillId="0" borderId="0" xfId="1"/>
    <xf numFmtId="2" fontId="0" fillId="0" borderId="0" xfId="0" applyNumberFormat="1"/>
    <xf numFmtId="164" fontId="0" fillId="0" borderId="0" xfId="0" applyNumberFormat="1"/>
    <xf numFmtId="1" fontId="1" fillId="0" borderId="0" xfId="0" applyNumberFormat="1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#,##0.00\ &quot;kr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D78693-892E-B04C-9B07-24E633C49925}" autoFormatId="16" applyNumberFormats="0" applyBorderFormats="0" applyFontFormats="0" applyPatternFormats="0" applyAlignmentFormats="0" applyWidthHeightFormats="0">
  <queryTableRefresh nextId="16" unboundColumnsRight="6">
    <queryTableFields count="15">
      <queryTableField id="1" name="Column1" tableColumnId="56"/>
      <queryTableField id="2" name="title" tableColumnId="57"/>
      <queryTableField id="3" name="size" tableColumnId="58"/>
      <queryTableField id="4" name="cpu_cores" tableColumnId="59"/>
      <queryTableField id="5" name="gpu_cores" tableColumnId="60"/>
      <queryTableField id="6" name="ram_memory" tableColumnId="61"/>
      <queryTableField id="7" name="price" tableColumnId="62"/>
      <queryTableField id="8" name="location" tableColumnId="63"/>
      <queryTableField id="9" name="link" tableColumnId="64"/>
      <queryTableField id="10" dataBound="0" tableColumnId="65"/>
      <queryTableField id="11" dataBound="0" tableColumnId="66"/>
      <queryTableField id="12" dataBound="0" tableColumnId="67"/>
      <queryTableField id="13" dataBound="0" tableColumnId="68"/>
      <queryTableField id="14" dataBound="0" tableColumnId="69"/>
      <queryTableField id="15" dataBound="0" tableColumnId="7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8BDE77-24F6-1642-8331-83728F97E437}" name="blocket_macs" displayName="blocket_macs" ref="A1:O11" tableType="queryTable" totalsRowShown="0">
  <autoFilter ref="A1:O11" xr:uid="{948BDE77-24F6-1642-8331-83728F97E437}"/>
  <tableColumns count="15">
    <tableColumn id="56" xr3:uid="{6861B06A-FB91-2745-A2F7-571F32F9CD87}" uniqueName="56" name="Column1" queryTableFieldId="1" dataDxfId="9"/>
    <tableColumn id="57" xr3:uid="{85FE15DB-9D3A-C84D-A147-5B5E1E4DB9A7}" uniqueName="57" name="title" queryTableFieldId="2"/>
    <tableColumn id="58" xr3:uid="{2BB0B60F-E2C9-5C46-9C20-EB84DC1605DB}" uniqueName="58" name="size" queryTableFieldId="3"/>
    <tableColumn id="59" xr3:uid="{F0E622B2-E4C0-1F49-9F69-159B4676D96A}" uniqueName="59" name="cpu_cores" queryTableFieldId="4"/>
    <tableColumn id="60" xr3:uid="{3004DC51-6DDE-CF40-BE94-47CB9EACA9C6}" uniqueName="60" name="gpu_cores" queryTableFieldId="5"/>
    <tableColumn id="61" xr3:uid="{61378869-44F5-EC4C-8FD0-0350951F642D}" uniqueName="61" name="ram_memory" queryTableFieldId="6"/>
    <tableColumn id="62" xr3:uid="{DC12F51A-FCFB-D446-AEC6-B9FB52E6B51E}" uniqueName="62" name="price" queryTableFieldId="7" dataDxfId="8"/>
    <tableColumn id="63" xr3:uid="{5132C91B-891C-D247-A3FC-BE2BD55F2C82}" uniqueName="63" name="location" queryTableFieldId="8" dataDxfId="7"/>
    <tableColumn id="64" xr3:uid="{03B85F27-D92F-C541-B490-570EBE6FD4C8}" uniqueName="64" name="link" queryTableFieldId="9" dataDxfId="6" dataCellStyle="Hyperlink"/>
    <tableColumn id="65" xr3:uid="{144945AC-BFA3-9745-9E68-CE8858749243}" uniqueName="65" name="Pris ny" queryTableFieldId="10" dataDxfId="5"/>
    <tableColumn id="66" xr3:uid="{C2B8AE98-F280-DF4F-BC0E-26D2F270A9ED}" uniqueName="66" name="procent discount" queryTableFieldId="11" dataDxfId="4"/>
    <tableColumn id="67" xr3:uid="{B8675988-4800-0440-9252-AFE1EFCF3E85}" uniqueName="67" name="kr/core" queryTableFieldId="12" dataDxfId="3"/>
    <tableColumn id="68" xr3:uid="{494A46DF-E05F-4345-BD85-A217A49B735F}" uniqueName="68" name="kr/performance core" queryTableFieldId="13" dataDxfId="2"/>
    <tableColumn id="69" xr3:uid="{20A5E1F0-D693-B94A-8707-227936008E92}" uniqueName="69" name="kr/(performance core*4+ gpu core + ram)" queryTableFieldId="14" dataDxfId="1"/>
    <tableColumn id="70" xr3:uid="{6FD47BDB-4DEB-3141-9205-24488321A7FC}" uniqueName="70" name="value = procentuell discount*(perf cores*4 + gpu + ram)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locket.se/annons/skane/macbook_pro_m1_16__512_gb/104061078" TargetMode="External"/><Relationship Id="rId3" Type="http://schemas.openxmlformats.org/officeDocument/2006/relationships/hyperlink" Target="https://www.blocket.se/annons/vasterbotten/brand_new_macbook_14__m1_pro_512gb_16gb/104361325" TargetMode="External"/><Relationship Id="rId7" Type="http://schemas.openxmlformats.org/officeDocument/2006/relationships/hyperlink" Target="https://www.blocket.se/annons/skane/macbook_pro14_m1_pro___16gb___1tb_ssd__10_cores___14_gpu/104168308" TargetMode="External"/><Relationship Id="rId2" Type="http://schemas.openxmlformats.org/officeDocument/2006/relationships/hyperlink" Target="https://www.blocket.se/annons/stockholm/macbook_pro__16__2021_m1_pro__32gb__1tb___som_ny/104371491" TargetMode="External"/><Relationship Id="rId1" Type="http://schemas.openxmlformats.org/officeDocument/2006/relationships/hyperlink" Target="https://www.blocket.se/annons/stockholm/2021_macbook_pro_14__m1_pro_us_english_keyboard/104375798" TargetMode="External"/><Relationship Id="rId6" Type="http://schemas.openxmlformats.org/officeDocument/2006/relationships/hyperlink" Target="https://www.blocket.se/annons/stockholm/macbook_pro_16_tum_senaste_modell_applecare_/104247092" TargetMode="External"/><Relationship Id="rId5" Type="http://schemas.openxmlformats.org/officeDocument/2006/relationships/hyperlink" Target="https://www.blocket.se/annons/skane/macbook_pro_14tum_32gb_ram/104323052" TargetMode="External"/><Relationship Id="rId10" Type="http://schemas.openxmlformats.org/officeDocument/2006/relationships/hyperlink" Target="https://www.blocket.se/annons/goteborg/macbook_pro_m1_pro_16_gb_512_gb/103639352" TargetMode="External"/><Relationship Id="rId4" Type="http://schemas.openxmlformats.org/officeDocument/2006/relationships/hyperlink" Target="https://www.blocket.se/annons/ostergotland/macbook_pro_16_m1_pro/104331869" TargetMode="External"/><Relationship Id="rId9" Type="http://schemas.openxmlformats.org/officeDocument/2006/relationships/hyperlink" Target="https://www.blocket.se/annons/halland/macbook_pro_14_m1_pro_/103953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B8128-556D-FF43-A37A-60F5E97B4506}">
  <dimension ref="A1:O11"/>
  <sheetViews>
    <sheetView workbookViewId="0">
      <selection activeCell="B1" sqref="B1:O11"/>
    </sheetView>
  </sheetViews>
  <sheetFormatPr baseColWidth="10" defaultRowHeight="16" x14ac:dyDescent="0.2"/>
  <cols>
    <col min="1" max="1" width="10.83203125" bestFit="1" customWidth="1"/>
    <col min="2" max="2" width="51.6640625" bestFit="1" customWidth="1"/>
    <col min="3" max="3" width="6.83203125" bestFit="1" customWidth="1"/>
    <col min="4" max="4" width="11.83203125" bestFit="1" customWidth="1"/>
    <col min="5" max="5" width="12" bestFit="1" customWidth="1"/>
    <col min="6" max="6" width="15" bestFit="1" customWidth="1"/>
    <col min="7" max="7" width="8.6640625" bestFit="1" customWidth="1"/>
    <col min="8" max="8" width="41.33203125" bestFit="1" customWidth="1"/>
    <col min="9" max="9" width="80" bestFit="1" customWidth="1"/>
    <col min="10" max="10" width="9.1640625" bestFit="1" customWidth="1"/>
    <col min="11" max="11" width="17.1640625" bestFit="1" customWidth="1"/>
    <col min="12" max="12" width="9.6640625" bestFit="1" customWidth="1"/>
    <col min="13" max="13" width="20.83203125" bestFit="1" customWidth="1"/>
    <col min="14" max="14" width="38.5" bestFit="1" customWidth="1"/>
    <col min="15" max="15" width="50.6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47</v>
      </c>
      <c r="K1" s="3" t="s">
        <v>48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x14ac:dyDescent="0.2">
      <c r="A2" s="1">
        <v>0</v>
      </c>
      <c r="B2" t="s">
        <v>9</v>
      </c>
      <c r="C2">
        <v>14</v>
      </c>
      <c r="D2">
        <v>8</v>
      </c>
      <c r="E2">
        <v>14</v>
      </c>
      <c r="F2">
        <v>16</v>
      </c>
      <c r="G2" s="6" t="s">
        <v>10</v>
      </c>
      <c r="H2" s="1" t="s">
        <v>11</v>
      </c>
      <c r="I2" s="5" t="s">
        <v>12</v>
      </c>
      <c r="J2" s="1"/>
      <c r="K2" s="1"/>
      <c r="L2" s="1"/>
      <c r="M2" s="1"/>
      <c r="N2" s="1"/>
      <c r="O2" s="1"/>
    </row>
    <row r="3" spans="1:15" x14ac:dyDescent="0.2">
      <c r="A3" s="1">
        <v>1</v>
      </c>
      <c r="B3" t="s">
        <v>13</v>
      </c>
      <c r="C3">
        <v>16</v>
      </c>
      <c r="F3">
        <v>32</v>
      </c>
      <c r="G3" s="6" t="s">
        <v>14</v>
      </c>
      <c r="H3" s="1" t="s">
        <v>15</v>
      </c>
      <c r="I3" s="5" t="s">
        <v>16</v>
      </c>
      <c r="J3" s="1">
        <v>40000</v>
      </c>
      <c r="K3" s="1"/>
      <c r="L3" s="1"/>
      <c r="M3" s="1"/>
      <c r="N3" s="1"/>
      <c r="O3" s="1"/>
    </row>
    <row r="4" spans="1:15" x14ac:dyDescent="0.2">
      <c r="A4" s="1">
        <v>2</v>
      </c>
      <c r="B4" t="s">
        <v>17</v>
      </c>
      <c r="C4">
        <v>14</v>
      </c>
      <c r="F4">
        <v>16</v>
      </c>
      <c r="G4" s="6" t="s">
        <v>18</v>
      </c>
      <c r="H4" s="1" t="s">
        <v>19</v>
      </c>
      <c r="I4" s="5" t="s">
        <v>20</v>
      </c>
      <c r="J4" s="1">
        <v>22000</v>
      </c>
      <c r="K4" s="1"/>
      <c r="L4" s="1"/>
      <c r="M4" s="1"/>
      <c r="N4" s="1"/>
      <c r="O4" s="1"/>
    </row>
    <row r="5" spans="1:15" x14ac:dyDescent="0.2">
      <c r="A5" s="1">
        <v>3</v>
      </c>
      <c r="B5" t="s">
        <v>21</v>
      </c>
      <c r="D5">
        <v>10</v>
      </c>
      <c r="F5">
        <v>16</v>
      </c>
      <c r="G5" s="6" t="s">
        <v>22</v>
      </c>
      <c r="H5" s="1" t="s">
        <v>23</v>
      </c>
      <c r="I5" s="5" t="s">
        <v>24</v>
      </c>
      <c r="J5" s="1"/>
      <c r="K5" s="1"/>
      <c r="L5" s="1"/>
      <c r="M5" s="1"/>
      <c r="N5" s="1"/>
      <c r="O5" s="1"/>
    </row>
    <row r="6" spans="1:15" x14ac:dyDescent="0.2">
      <c r="A6" s="1">
        <v>4</v>
      </c>
      <c r="B6" t="s">
        <v>25</v>
      </c>
      <c r="C6">
        <v>14</v>
      </c>
      <c r="F6">
        <v>32</v>
      </c>
      <c r="G6" s="6" t="s">
        <v>26</v>
      </c>
      <c r="H6" s="1" t="s">
        <v>27</v>
      </c>
      <c r="I6" s="5" t="s">
        <v>28</v>
      </c>
      <c r="J6" s="1"/>
      <c r="K6" s="1"/>
      <c r="L6" s="1"/>
      <c r="M6" s="1"/>
      <c r="N6" s="1"/>
      <c r="O6" s="1"/>
    </row>
    <row r="7" spans="1:15" x14ac:dyDescent="0.2">
      <c r="A7" s="1">
        <v>5</v>
      </c>
      <c r="B7" t="s">
        <v>29</v>
      </c>
      <c r="C7">
        <v>16</v>
      </c>
      <c r="D7">
        <v>10</v>
      </c>
      <c r="G7" s="6" t="s">
        <v>30</v>
      </c>
      <c r="H7" s="1" t="s">
        <v>31</v>
      </c>
      <c r="I7" s="5" t="s">
        <v>32</v>
      </c>
      <c r="J7" s="1"/>
      <c r="K7" s="1"/>
      <c r="L7" s="1"/>
      <c r="M7" s="1"/>
      <c r="N7" s="1"/>
      <c r="O7" s="1"/>
    </row>
    <row r="8" spans="1:15" x14ac:dyDescent="0.2">
      <c r="A8" s="1">
        <v>6</v>
      </c>
      <c r="B8" t="s">
        <v>33</v>
      </c>
      <c r="D8">
        <v>10</v>
      </c>
      <c r="E8">
        <v>14</v>
      </c>
      <c r="F8">
        <v>16</v>
      </c>
      <c r="G8" s="6" t="s">
        <v>34</v>
      </c>
      <c r="H8" s="1" t="s">
        <v>35</v>
      </c>
      <c r="I8" s="5" t="s">
        <v>36</v>
      </c>
      <c r="J8" s="1"/>
      <c r="K8" s="1"/>
      <c r="L8" s="1"/>
      <c r="M8" s="1"/>
      <c r="N8" s="1"/>
      <c r="O8" s="1"/>
    </row>
    <row r="9" spans="1:15" x14ac:dyDescent="0.2">
      <c r="A9" s="1">
        <v>7</v>
      </c>
      <c r="B9" t="s">
        <v>37</v>
      </c>
      <c r="C9">
        <v>16</v>
      </c>
      <c r="G9" s="6" t="s">
        <v>38</v>
      </c>
      <c r="H9" s="1" t="s">
        <v>35</v>
      </c>
      <c r="I9" s="5" t="s">
        <v>39</v>
      </c>
      <c r="J9" s="1"/>
      <c r="K9" s="1"/>
      <c r="L9" s="1"/>
      <c r="M9" s="1"/>
      <c r="N9" s="1"/>
      <c r="O9" s="1"/>
    </row>
    <row r="10" spans="1:15" x14ac:dyDescent="0.2">
      <c r="A10" s="1">
        <v>8</v>
      </c>
      <c r="B10" t="s">
        <v>40</v>
      </c>
      <c r="D10">
        <v>10</v>
      </c>
      <c r="F10">
        <v>16</v>
      </c>
      <c r="G10" s="6" t="s">
        <v>41</v>
      </c>
      <c r="H10" s="1" t="s">
        <v>42</v>
      </c>
      <c r="I10" s="5" t="s">
        <v>43</v>
      </c>
      <c r="J10" s="1"/>
      <c r="K10" s="1"/>
      <c r="L10" s="1"/>
      <c r="M10" s="1"/>
      <c r="N10" s="1"/>
      <c r="O10" s="1"/>
    </row>
    <row r="11" spans="1:15" x14ac:dyDescent="0.2">
      <c r="A11" s="1">
        <v>9</v>
      </c>
      <c r="B11" t="s">
        <v>44</v>
      </c>
      <c r="F11">
        <v>16</v>
      </c>
      <c r="G11" s="6" t="s">
        <v>22</v>
      </c>
      <c r="H11" s="1" t="s">
        <v>45</v>
      </c>
      <c r="I11" s="5" t="s">
        <v>46</v>
      </c>
      <c r="J11" s="1"/>
      <c r="K11" s="1"/>
      <c r="L11" s="1"/>
      <c r="M11" s="1"/>
      <c r="N11" s="1"/>
      <c r="O1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9B783-CCD4-E643-B210-BEDD879F9C83}">
  <dimension ref="A1:S11"/>
  <sheetViews>
    <sheetView tabSelected="1" workbookViewId="0">
      <selection activeCell="C17" sqref="C17"/>
    </sheetView>
  </sheetViews>
  <sheetFormatPr baseColWidth="10" defaultRowHeight="16" x14ac:dyDescent="0.2"/>
  <cols>
    <col min="1" max="1" width="35.83203125" customWidth="1"/>
    <col min="2" max="2" width="6.5" customWidth="1"/>
    <col min="3" max="3" width="9.33203125" bestFit="1" customWidth="1"/>
    <col min="4" max="4" width="9.5" bestFit="1" customWidth="1"/>
    <col min="5" max="5" width="12.5" bestFit="1" customWidth="1"/>
    <col min="6" max="6" width="8.6640625" style="6" bestFit="1" customWidth="1"/>
    <col min="7" max="7" width="15.1640625" customWidth="1"/>
    <col min="8" max="8" width="10" customWidth="1"/>
    <col min="9" max="9" width="7.5" customWidth="1"/>
    <col min="10" max="10" width="10" style="10" customWidth="1"/>
    <col min="11" max="11" width="14.6640625" bestFit="1" customWidth="1"/>
    <col min="12" max="12" width="10.1640625" style="10" bestFit="1" customWidth="1"/>
    <col min="13" max="13" width="9.6640625" style="10" customWidth="1"/>
    <col min="14" max="14" width="12" style="10" customWidth="1"/>
    <col min="15" max="15" width="7" style="12" customWidth="1"/>
  </cols>
  <sheetData>
    <row r="1" spans="1:19" x14ac:dyDescent="0.2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7" t="s">
        <v>6</v>
      </c>
      <c r="G1" s="4" t="s">
        <v>7</v>
      </c>
      <c r="H1" s="4" t="s">
        <v>8</v>
      </c>
      <c r="I1" s="4" t="s">
        <v>53</v>
      </c>
      <c r="J1" s="2" t="s">
        <v>47</v>
      </c>
      <c r="K1" s="4" t="s">
        <v>48</v>
      </c>
      <c r="L1" s="2" t="s">
        <v>49</v>
      </c>
      <c r="M1" s="2" t="s">
        <v>50</v>
      </c>
      <c r="N1" s="2" t="s">
        <v>51</v>
      </c>
      <c r="O1" s="11" t="s">
        <v>52</v>
      </c>
      <c r="P1" s="4"/>
      <c r="Q1" s="4"/>
      <c r="R1" s="4"/>
      <c r="S1" s="4"/>
    </row>
    <row r="2" spans="1:19" x14ac:dyDescent="0.2">
      <c r="A2" t="s">
        <v>21</v>
      </c>
      <c r="B2">
        <v>16</v>
      </c>
      <c r="C2">
        <v>10</v>
      </c>
      <c r="D2">
        <v>16</v>
      </c>
      <c r="E2">
        <v>16</v>
      </c>
      <c r="F2" s="6" t="s">
        <v>22</v>
      </c>
      <c r="G2" t="s">
        <v>23</v>
      </c>
      <c r="H2" s="8" t="s">
        <v>24</v>
      </c>
      <c r="I2" t="s">
        <v>54</v>
      </c>
      <c r="J2" s="10">
        <v>26000</v>
      </c>
      <c r="K2" s="9">
        <f>(1-F2/J2)*100</f>
        <v>23.076923076923073</v>
      </c>
      <c r="L2" s="10">
        <f>F2/C2</f>
        <v>2000</v>
      </c>
      <c r="M2" s="10">
        <f>F2/(C2-2)</f>
        <v>2500</v>
      </c>
      <c r="N2" s="10">
        <f>F2/((C2-2)*4+D2+E2)</f>
        <v>312.5</v>
      </c>
      <c r="O2" s="12">
        <f>K2*((C2-2)*4+D2+E2)</f>
        <v>1476.9230769230767</v>
      </c>
    </row>
    <row r="3" spans="1:19" x14ac:dyDescent="0.2">
      <c r="A3" t="s">
        <v>25</v>
      </c>
      <c r="B3">
        <v>14</v>
      </c>
      <c r="C3">
        <v>10</v>
      </c>
      <c r="D3">
        <v>16</v>
      </c>
      <c r="E3">
        <v>32</v>
      </c>
      <c r="F3" s="6" t="s">
        <v>26</v>
      </c>
      <c r="G3" t="s">
        <v>27</v>
      </c>
      <c r="H3" s="8" t="s">
        <v>28</v>
      </c>
      <c r="I3" t="s">
        <v>54</v>
      </c>
      <c r="J3" s="10">
        <v>32500</v>
      </c>
      <c r="K3" s="9">
        <f>(1-F3/J3)*100</f>
        <v>19.999999999999996</v>
      </c>
      <c r="L3" s="10">
        <f>F3/C3</f>
        <v>2600</v>
      </c>
      <c r="M3" s="10">
        <f>F3/(C3-2)</f>
        <v>3250</v>
      </c>
      <c r="N3" s="10">
        <f>F3/((C3-2)*4+D3+E3)</f>
        <v>325</v>
      </c>
      <c r="O3" s="12">
        <f>K3*((C3-2)*4+D3+E3)</f>
        <v>1599.9999999999998</v>
      </c>
    </row>
    <row r="4" spans="1:19" x14ac:dyDescent="0.2">
      <c r="A4" t="s">
        <v>9</v>
      </c>
      <c r="B4">
        <v>14</v>
      </c>
      <c r="C4">
        <v>8</v>
      </c>
      <c r="D4">
        <v>14</v>
      </c>
      <c r="E4">
        <v>16</v>
      </c>
      <c r="F4" s="6" t="s">
        <v>10</v>
      </c>
      <c r="G4" t="s">
        <v>11</v>
      </c>
      <c r="H4" s="8" t="s">
        <v>12</v>
      </c>
      <c r="I4" t="s">
        <v>54</v>
      </c>
      <c r="J4" s="10">
        <v>22000</v>
      </c>
      <c r="K4" s="9">
        <f>(1-F4/J4)*100</f>
        <v>18.181818181818176</v>
      </c>
      <c r="L4" s="10">
        <f>F4/C4</f>
        <v>2250</v>
      </c>
      <c r="M4" s="10">
        <f>F4/(C4-2)</f>
        <v>3000</v>
      </c>
      <c r="N4" s="10">
        <f>F4/((C4-2)*4+D4+E4)</f>
        <v>333.33333333333331</v>
      </c>
      <c r="O4" s="12">
        <f>K4*((C4-2)*4+D4+E4)</f>
        <v>981.81818181818153</v>
      </c>
    </row>
    <row r="5" spans="1:19" x14ac:dyDescent="0.2">
      <c r="A5" t="s">
        <v>29</v>
      </c>
      <c r="B5">
        <v>16</v>
      </c>
      <c r="C5">
        <v>10</v>
      </c>
      <c r="D5">
        <v>16</v>
      </c>
      <c r="E5">
        <v>16</v>
      </c>
      <c r="F5" s="6" t="s">
        <v>30</v>
      </c>
      <c r="G5" t="s">
        <v>31</v>
      </c>
      <c r="H5" s="8" t="s">
        <v>32</v>
      </c>
      <c r="I5" t="s">
        <v>55</v>
      </c>
      <c r="J5" s="10">
        <v>29000</v>
      </c>
      <c r="K5" s="9">
        <f>(1-F5/J5)*100</f>
        <v>24.172413793103452</v>
      </c>
      <c r="L5" s="10">
        <f>F5/C5</f>
        <v>2199</v>
      </c>
      <c r="M5" s="10">
        <f>F5/(C5-2)</f>
        <v>2748.75</v>
      </c>
      <c r="N5" s="10">
        <f>F5/((C5-2)*4+D5+E5)</f>
        <v>343.59375</v>
      </c>
      <c r="O5" s="12">
        <f>K5*((C5-2)*4+D5+E5)</f>
        <v>1547.0344827586209</v>
      </c>
    </row>
    <row r="6" spans="1:19" x14ac:dyDescent="0.2">
      <c r="A6" t="s">
        <v>37</v>
      </c>
      <c r="B6">
        <v>16</v>
      </c>
      <c r="C6">
        <v>10</v>
      </c>
      <c r="D6">
        <v>16</v>
      </c>
      <c r="E6">
        <v>16</v>
      </c>
      <c r="F6" s="6" t="s">
        <v>38</v>
      </c>
      <c r="G6" t="s">
        <v>35</v>
      </c>
      <c r="H6" s="8" t="s">
        <v>39</v>
      </c>
      <c r="I6" t="s">
        <v>54</v>
      </c>
      <c r="J6" s="10">
        <v>26000</v>
      </c>
      <c r="K6" s="9">
        <f>(1-F6/J6)*100</f>
        <v>15.38846153846154</v>
      </c>
      <c r="L6" s="10">
        <f>F6/C6</f>
        <v>2199.9</v>
      </c>
      <c r="M6" s="10">
        <f>F6/(C6-2)</f>
        <v>2749.875</v>
      </c>
      <c r="N6" s="10">
        <f>F6/((C6-2)*4+D6+E6)</f>
        <v>343.734375</v>
      </c>
      <c r="O6" s="12">
        <f>K6*((C6-2)*4+D6+E6)</f>
        <v>984.86153846153854</v>
      </c>
    </row>
    <row r="7" spans="1:19" x14ac:dyDescent="0.2">
      <c r="A7" t="s">
        <v>17</v>
      </c>
      <c r="B7">
        <v>14</v>
      </c>
      <c r="C7">
        <v>8</v>
      </c>
      <c r="D7">
        <v>14</v>
      </c>
      <c r="E7">
        <v>16</v>
      </c>
      <c r="F7" s="6" t="s">
        <v>18</v>
      </c>
      <c r="G7" t="s">
        <v>19</v>
      </c>
      <c r="H7" s="8" t="s">
        <v>20</v>
      </c>
      <c r="I7" t="s">
        <v>54</v>
      </c>
      <c r="J7" s="10">
        <v>22000</v>
      </c>
      <c r="K7" s="9">
        <f>(1-F7/J7)*100</f>
        <v>11.818181818181817</v>
      </c>
      <c r="L7" s="10">
        <f>F7/C7</f>
        <v>2425</v>
      </c>
      <c r="M7" s="10">
        <f>F7/(C7-2)</f>
        <v>3233.3333333333335</v>
      </c>
      <c r="N7" s="10">
        <f>F7/((C7-2)*4+D7+E7)</f>
        <v>359.25925925925924</v>
      </c>
      <c r="O7" s="12">
        <f>K7*((C7-2)*4+D7+E7)</f>
        <v>638.18181818181813</v>
      </c>
    </row>
    <row r="8" spans="1:19" x14ac:dyDescent="0.2">
      <c r="A8" t="s">
        <v>13</v>
      </c>
      <c r="B8">
        <v>16</v>
      </c>
      <c r="C8">
        <v>10</v>
      </c>
      <c r="D8">
        <v>16</v>
      </c>
      <c r="E8">
        <v>32</v>
      </c>
      <c r="F8" s="6" t="s">
        <v>14</v>
      </c>
      <c r="G8" t="s">
        <v>15</v>
      </c>
      <c r="H8" s="8" t="s">
        <v>16</v>
      </c>
      <c r="I8" t="s">
        <v>54</v>
      </c>
      <c r="J8" s="10">
        <v>40000</v>
      </c>
      <c r="K8" s="9">
        <f>(1-F8/J8)*100</f>
        <v>27.500000000000004</v>
      </c>
      <c r="L8" s="10">
        <f>F8/C8</f>
        <v>2900</v>
      </c>
      <c r="M8" s="10">
        <f>F8/(C8-2)</f>
        <v>3625</v>
      </c>
      <c r="N8" s="10">
        <f>F8/((C8-2)*4+D8+E8)</f>
        <v>362.5</v>
      </c>
      <c r="O8" s="12">
        <f>K8*((C8-2)*4+D8+E8)</f>
        <v>2200.0000000000005</v>
      </c>
    </row>
    <row r="9" spans="1:19" x14ac:dyDescent="0.2">
      <c r="A9" t="s">
        <v>44</v>
      </c>
      <c r="B9">
        <v>14</v>
      </c>
      <c r="C9">
        <v>8</v>
      </c>
      <c r="D9">
        <v>14</v>
      </c>
      <c r="E9">
        <v>16</v>
      </c>
      <c r="F9" s="6" t="s">
        <v>22</v>
      </c>
      <c r="G9" t="s">
        <v>45</v>
      </c>
      <c r="H9" s="8" t="s">
        <v>46</v>
      </c>
      <c r="I9" t="s">
        <v>54</v>
      </c>
      <c r="J9" s="10">
        <v>22000</v>
      </c>
      <c r="K9" s="9">
        <f>(1-F9/J9)*100</f>
        <v>9.0909090909090935</v>
      </c>
      <c r="L9" s="10">
        <f>F9/C9</f>
        <v>2500</v>
      </c>
      <c r="M9" s="10">
        <f>F9/(C9-2)</f>
        <v>3333.3333333333335</v>
      </c>
      <c r="N9" s="10">
        <f>F9/((C9-2)*4+D9+E9)</f>
        <v>370.37037037037038</v>
      </c>
      <c r="O9" s="12">
        <f>K9*((C9-2)*4+D9+E9)</f>
        <v>490.90909090909105</v>
      </c>
    </row>
    <row r="10" spans="1:19" x14ac:dyDescent="0.2">
      <c r="A10" t="s">
        <v>33</v>
      </c>
      <c r="B10">
        <v>14</v>
      </c>
      <c r="C10">
        <v>10</v>
      </c>
      <c r="D10">
        <v>14</v>
      </c>
      <c r="E10">
        <v>16</v>
      </c>
      <c r="F10" s="6" t="s">
        <v>34</v>
      </c>
      <c r="G10" t="s">
        <v>35</v>
      </c>
      <c r="H10" s="8" t="s">
        <v>36</v>
      </c>
      <c r="I10" t="s">
        <v>54</v>
      </c>
      <c r="J10" s="10">
        <v>29000</v>
      </c>
      <c r="K10" s="9">
        <f>(1-F10/J10)*100</f>
        <v>18.965517241379317</v>
      </c>
      <c r="L10" s="10">
        <f>F10/C10</f>
        <v>2350</v>
      </c>
      <c r="M10" s="10">
        <f>F10/(C10-2)</f>
        <v>2937.5</v>
      </c>
      <c r="N10" s="10">
        <f>F10/((C10-2)*4+D10+E10)</f>
        <v>379.03225806451616</v>
      </c>
      <c r="O10" s="12">
        <f>K10*((C10-2)*4+D10+E10)</f>
        <v>1175.8620689655177</v>
      </c>
    </row>
    <row r="11" spans="1:19" x14ac:dyDescent="0.2">
      <c r="A11" t="s">
        <v>40</v>
      </c>
      <c r="B11">
        <v>14</v>
      </c>
      <c r="C11">
        <v>10</v>
      </c>
      <c r="D11">
        <v>16</v>
      </c>
      <c r="E11">
        <v>16</v>
      </c>
      <c r="F11" s="6" t="s">
        <v>41</v>
      </c>
      <c r="G11" t="s">
        <v>42</v>
      </c>
      <c r="H11" s="8" t="s">
        <v>43</v>
      </c>
      <c r="I11" t="s">
        <v>54</v>
      </c>
      <c r="J11" s="10">
        <v>26000</v>
      </c>
      <c r="K11" s="9">
        <f>(1-F11/J11)*100</f>
        <v>3.865384615384615</v>
      </c>
      <c r="L11" s="10">
        <f>F11/C11</f>
        <v>2499.5</v>
      </c>
      <c r="M11" s="10">
        <f>F11/(C11-2)</f>
        <v>3124.375</v>
      </c>
      <c r="N11" s="10">
        <f>F11/((C11-2)*4+D11+E11)</f>
        <v>390.546875</v>
      </c>
      <c r="O11" s="12">
        <f>K11*((C11-2)*4+D11+E11)</f>
        <v>247.38461538461536</v>
      </c>
    </row>
  </sheetData>
  <autoFilter ref="A1:O11" xr:uid="{02E9B783-CCD4-E643-B210-BEDD879F9C83}">
    <sortState xmlns:xlrd2="http://schemas.microsoft.com/office/spreadsheetml/2017/richdata2" ref="A2:O11">
      <sortCondition ref="N1:N11"/>
    </sortState>
  </autoFilter>
  <conditionalFormatting sqref="K2:K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H4" r:id="rId1" xr:uid="{A6BA5E56-E9EC-C840-B509-5C6E7251A109}"/>
    <hyperlink ref="H8" r:id="rId2" xr:uid="{67F9C6C6-A1B7-C441-90B5-B9B3A79AEB21}"/>
    <hyperlink ref="H7" r:id="rId3" xr:uid="{E6BB4670-7D43-B744-AEE4-D85CBD3F16C9}"/>
    <hyperlink ref="H2" r:id="rId4" xr:uid="{DD7793AA-7517-F349-97C3-326EFD5EFC84}"/>
    <hyperlink ref="H3" r:id="rId5" xr:uid="{74564123-E8D4-BA4B-9D9A-0EF15BC1F1D9}"/>
    <hyperlink ref="H5" r:id="rId6" xr:uid="{07AD9B7B-EF9B-024E-B53F-8CB6A4E9F00A}"/>
    <hyperlink ref="H10" r:id="rId7" xr:uid="{6770276D-28D4-6F45-9862-38B283A7FAE2}"/>
    <hyperlink ref="H6" r:id="rId8" xr:uid="{009B6219-6737-7743-A917-C209CC038B72}"/>
    <hyperlink ref="H11" r:id="rId9" xr:uid="{6575FF75-A154-4140-AB19-4E9D2E64AD43}"/>
    <hyperlink ref="H9" r:id="rId10" xr:uid="{79D856F7-D853-8149-99C1-ECE8FF12E45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1 d 6 0 4 3 b - 2 9 0 c - 4 2 d e - b 7 7 d - e 4 4 4 2 4 9 2 4 9 c 1 "   x m l n s = " h t t p : / / s c h e m a s . m i c r o s o f t . c o m / D a t a M a s h u p " > A A A A A B I E A A B Q S w M E F A A A C A g A O J x L V S x L R 4 2 n A A A A 9 w A A A B I A A A B D b 2 5 m a W c v U G F j a 2 F n Z S 5 4 b W y F j 8 E K g k A U R X 9 F Z u + 8 0 U B U n u M i 2 i U E Q r Q d b N I h H c M Z G / + t R Z / U L y S U 1 a 7 l v Z w L 5 z 5 u d 8 y n r v W u c j C q 1 x k J K C O e 1 F V / V L r O y G h P f k x y j j t R n U U t v R n W J p 2 M y k h j 7 S U F c M 5 R t 6 L 9 U E P I W A C H Y l t W j e y E r 7 S x Q l e S f F b H / y v C c f + S 4 S E N W E K j K E l o j L C 0 W C j 9 J c J Z m D K E n x L X Y 2 v H Q X K p / X K D s E S E 9 w n + B F B L A w Q U A A A I C A A 4 n E t V j h Z b n V 0 B A A C P A g A A E w A A A E Z v c m 1 1 b G F z L 1 N l Y 3 R p b 2 4 x L m 1 1 U k 1 P A j E U v J P w H 5 p 6 g W T d h U R J D P G g C 0 Y P G s z C y R h S y h M K b d + m 7 S J o / O + + Z Y l o V i 5 t Z u Z l Z v r h Q Q a F l m X V 3 u 0 3 G 8 2 G X w o H c z b T K N c Q p k Z I z 6 6 Z h t B g L M P C S S C Y + k 0 8 Q F k Y s K F 1 p z T E K d p A w L d 4 M v H g f L I C n 4 N 7 V z 4 4 N M l o J 8 n X j B y u K M w n t 5 X 9 G I d b C f p R y B n i 2 i e / U 2 P p N 7 w d s Z c B a G V U A E f B P O I R S 1 E X x p a 1 r i I 2 t B L n y i 4 I 9 S 4 7 n W 7 E n g s M k I W d L p s e Q f y E F l 7 b E Z 3 j j F M R Q 8 K c L U H M q S 6 n 0 b G Y 0 d R B u a / 4 V n V k a n H g b 7 T O p N D C l f H B F T + O 6 V L Y B R n K f T k W d j k c T c d O W P + G z l T V x y T 6 1 j 8 t I v b 5 y W l 9 s K F 3 E Z d j X 0 T x o I I G o k t T F m A b 9 q x X H 1 C f l X k x l e j A 1 6 X F a c k J M z V g 0 O 3 q W u 6 U r K f T S 4 n y 1 9 Q F Z d d / S G I 5 2 P N J x t s N Z U 9 e V v 8 b U E s D B B Q A A A g I A D i c S 1 U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O J x L V S x L R 4 2 n A A A A 9 w A A A B I A A A A A A A A A A A A A A A A A A A A A A E N v b m Z p Z y 9 Q Y W N r Y W d l L n h t b F B L A Q I U A x Q A A A g I A D i c S 1 W O F l u d X Q E A A I 8 C A A A T A A A A A A A A A A A A A A A A A N c A A A B G b 3 J t d W x h c y 9 T Z W N 0 a W 9 u M S 5 t U E s B A h Q D F A A A C A g A O J x L V Q / K 6 a u k A A A A 6 Q A A A B M A A A A A A A A A A A A A A A A A Z Q I A A F t D b 2 5 0 Z W 5 0 X 1 R 5 c G V z X S 5 4 b W x Q S w U G A A A A A A M A A w D C A A A A O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w 0 A A A A A A A C Z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i b G 9 j a 2 V 0 X 2 1 h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G 9 j a 2 V 0 X 2 1 h Y 3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x v Y 2 t l d F 9 t Y W N z L 0 F 1 d G 9 S Z W 1 v d m V k Q 2 9 s d W 1 u c z E u e 0 N v b H V t b j E s M H 0 m c X V v d D s s J n F 1 b 3 Q 7 U 2 V j d G l v b j E v Y m x v Y 2 t l d F 9 t Y W N z L 0 F 1 d G 9 S Z W 1 v d m V k Q 2 9 s d W 1 u c z E u e 3 R p d G x l L D F 9 J n F 1 b 3 Q 7 L C Z x d W 9 0 O 1 N l Y 3 R p b 2 4 x L 2 J s b 2 N r Z X R f b W F j c y 9 B d X R v U m V t b 3 Z l Z E N v b H V t b n M x L n t z a X p l L D J 9 J n F 1 b 3 Q 7 L C Z x d W 9 0 O 1 N l Y 3 R p b 2 4 x L 2 J s b 2 N r Z X R f b W F j c y 9 B d X R v U m V t b 3 Z l Z E N v b H V t b n M x L n t j c H V f Y 2 9 y Z X M s M 3 0 m c X V v d D s s J n F 1 b 3 Q 7 U 2 V j d G l v b j E v Y m x v Y 2 t l d F 9 t Y W N z L 0 F 1 d G 9 S Z W 1 v d m V k Q 2 9 s d W 1 u c z E u e 2 d w d V 9 j b 3 J l c y w 0 f S Z x d W 9 0 O y w m c X V v d D t T Z W N 0 a W 9 u M S 9 i b G 9 j a 2 V 0 X 2 1 h Y 3 M v Q X V 0 b 1 J l b W 9 2 Z W R D b 2 x 1 b W 5 z M S 5 7 c m F t X 2 1 l b W 9 y e S w 1 f S Z x d W 9 0 O y w m c X V v d D t T Z W N 0 a W 9 u M S 9 i b G 9 j a 2 V 0 X 2 1 h Y 3 M v Q X V 0 b 1 J l b W 9 2 Z W R D b 2 x 1 b W 5 z M S 5 7 c H J p Y 2 U s N n 0 m c X V v d D s s J n F 1 b 3 Q 7 U 2 V j d G l v b j E v Y m x v Y 2 t l d F 9 t Y W N z L 0 F 1 d G 9 S Z W 1 v d m V k Q 2 9 s d W 1 u c z E u e 2 x v Y 2 F 0 a W 9 u L D d 9 J n F 1 b 3 Q 7 L C Z x d W 9 0 O 1 N l Y 3 R p b 2 4 x L 2 J s b 2 N r Z X R f b W F j c y 9 B d X R v U m V t b 3 Z l Z E N v b H V t b n M x L n t s a W 5 r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J s b 2 N r Z X R f b W F j c y 9 B d X R v U m V t b 3 Z l Z E N v b H V t b n M x L n t D b 2 x 1 b W 4 x L D B 9 J n F 1 b 3 Q 7 L C Z x d W 9 0 O 1 N l Y 3 R p b 2 4 x L 2 J s b 2 N r Z X R f b W F j c y 9 B d X R v U m V t b 3 Z l Z E N v b H V t b n M x L n t 0 a X R s Z S w x f S Z x d W 9 0 O y w m c X V v d D t T Z W N 0 a W 9 u M S 9 i b G 9 j a 2 V 0 X 2 1 h Y 3 M v Q X V 0 b 1 J l b W 9 2 Z W R D b 2 x 1 b W 5 z M S 5 7 c 2 l 6 Z S w y f S Z x d W 9 0 O y w m c X V v d D t T Z W N 0 a W 9 u M S 9 i b G 9 j a 2 V 0 X 2 1 h Y 3 M v Q X V 0 b 1 J l b W 9 2 Z W R D b 2 x 1 b W 5 z M S 5 7 Y 3 B 1 X 2 N v c m V z L D N 9 J n F 1 b 3 Q 7 L C Z x d W 9 0 O 1 N l Y 3 R p b 2 4 x L 2 J s b 2 N r Z X R f b W F j c y 9 B d X R v U m V t b 3 Z l Z E N v b H V t b n M x L n t n c H V f Y 2 9 y Z X M s N H 0 m c X V v d D s s J n F 1 b 3 Q 7 U 2 V j d G l v b j E v Y m x v Y 2 t l d F 9 t Y W N z L 0 F 1 d G 9 S Z W 1 v d m V k Q 2 9 s d W 1 u c z E u e 3 J h b V 9 t Z W 1 v c n k s N X 0 m c X V v d D s s J n F 1 b 3 Q 7 U 2 V j d G l v b j E v Y m x v Y 2 t l d F 9 t Y W N z L 0 F 1 d G 9 S Z W 1 v d m V k Q 2 9 s d W 1 u c z E u e 3 B y a W N l L D Z 9 J n F 1 b 3 Q 7 L C Z x d W 9 0 O 1 N l Y 3 R p b 2 4 x L 2 J s b 2 N r Z X R f b W F j c y 9 B d X R v U m V t b 3 Z l Z E N v b H V t b n M x L n t s b 2 N h d G l v b i w 3 f S Z x d W 9 0 O y w m c X V v d D t T Z W N 0 a W 9 u M S 9 i b G 9 j a 2 V 0 X 2 1 h Y 3 M v Q X V 0 b 1 J l b W 9 2 Z W R D b 2 x 1 b W 5 z M S 5 7 b G l u a y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0 a X R s Z S Z x d W 9 0 O y w m c X V v d D t z a X p l J n F 1 b 3 Q 7 L C Z x d W 9 0 O 2 N w d V 9 j b 3 J l c y Z x d W 9 0 O y w m c X V v d D t n c H V f Y 2 9 y Z X M m c X V v d D s s J n F 1 b 3 Q 7 c m F t X 2 1 l b W 9 y e S Z x d W 9 0 O y w m c X V v d D t w c m l j Z S Z x d W 9 0 O y w m c X V v d D t s b 2 N h d G l v b i Z x d W 9 0 O y w m c X V v d D t s a W 5 r J n F 1 b 3 Q 7 X S I g L z 4 8 R W 5 0 c n k g V H l w Z T 0 i R m l s b E N v b H V t b l R 5 c G V z I i B W Y W x 1 Z T 0 i c 0 F 3 W U R B d 0 1 E Q m d Z R y I g L z 4 8 R W 5 0 c n k g V H l w Z T 0 i R m l s b E x h c 3 R V c G R h d G V k I i B W Y W x 1 Z T 0 i Z D I w M j I t M T A t M T F U M T c 6 M z M 6 N D g u N T I x M j E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M z Q 2 M D U y Z m E t Z G Q w M y 0 0 O D F h L W I 1 Y W M t M z h j M j l k Y T M x O D M 4 I i A v P j w v U 3 R h Y m x l R W 5 0 c m l l c z 4 8 L 0 l 0 Z W 0 + P E l 0 Z W 0 + P E l 0 Z W 1 M b 2 N h d G l v b j 4 8 S X R l b V R 5 c G U + R m 9 y b X V s Y T w v S X R l b V R 5 c G U + P E l 0 Z W 1 Q Y X R o P l N l Y 3 R p b 2 4 x L 2 J s b 2 N r Z X R f b W F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9 j a 2 V 0 X 2 1 h Y 3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v Y 2 t l d F 9 t Y W N z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M M 5 Z R X E B n q R M A 0 G C S q G S I b 3 D Q E B A Q U A B I I C A E a 9 a B X 9 t H r i 1 4 d z G K e 3 z M T O y 9 4 8 l k 1 Z E S a 3 r e q I H B N 7 V l e k V y t G n l a c D h Y J 5 d 1 8 f s C 5 k s l Q W h 9 i S m e R Y V 0 1 F e 4 5 F s F x x 2 d 2 v 1 C 5 x + j p J E w / a 1 q o k u 7 c H 0 u p D y H I X R p J X P e K Y c e Q 6 q 4 5 W j 5 I y u b e T T X T 4 V w M J m F v r x Z N X 3 K + f B F T h s H s 4 5 F P O k K O c T C x 8 I E v k i + u Y s b K b 8 w j u X L a J s N B s v p + k A Y h + j j c e w 0 N A v / 9 y F m j s 6 Y T B q X 8 h b V K Q e N u / 7 p u 7 e z T N q n Z u N C r 1 W y A y J R h H J u / L + k 2 K p m U J s h 9 g 8 8 i K K / k U b I N N t s j X G 8 8 I M j D w K 7 2 b i D 4 I / 7 p A 3 7 W K I p C 8 + X / U 9 F f p V r u R q o K x n K 0 x t w z / 8 I f F O 5 N u Z n E Q 6 F 2 J t 3 9 N B Z q 3 Z S A L B i u 8 W D S 3 z I V 7 0 v q j Q 7 h N m a v g l u t J y a O D g a 5 d a K p M c f 2 5 5 b s 9 s O j 8 S A X o i d 9 K f Z W H d c B R 9 s 3 A C D Z u O a p D v K x p K L a u x J w 4 H G u S J j D 2 y Z B 7 2 J + + l H i S B R H L Q N b k I q G p M B x j 7 K w V + / Y C U c 6 s F Q 9 l s 9 L j D + J Z D m W Y 5 t Q 7 L 9 3 j 2 q 7 K 5 K u 0 o y a 9 v 6 O q v H 3 T V W 1 E q 7 w z e q D o k 1 E a V b p d x d 5 T A j V n K R p M 9 N E 9 X 6 j b 2 z C e E C + I p h p p 2 0 r 4 4 h Z M Q b h b Y S o 1 U I 5 r / X j r g X R S 3 K C P X w L w W 3 m i 9 l A V w S m V G 3 r 5 r k E c f A S M H w G C S q G S I b 3 D Q E H A T A d B g l g h k g B Z Q M E A S o E E I C Q Z R n 7 N h A Z 6 s u 6 x K G + Z W 2 A U A p D B u m 4 / s A / w k 9 7 1 C i C M o D g n r f X u J 1 g 7 D O C Q i Y C e p 6 z R R 3 l v q O X I R g p i k n k O G 3 F C t Q B C g L R u F S R 3 3 R 5 E d H S 3 e Z 9 e J F C r 5 d l 2 t q C R e x + 7 f J g < / D a t a M a s h u p > 
</file>

<file path=customXml/itemProps1.xml><?xml version="1.0" encoding="utf-8"?>
<ds:datastoreItem xmlns:ds="http://schemas.openxmlformats.org/officeDocument/2006/customXml" ds:itemID="{954BC764-AEF5-C948-9363-9AE3EDD5E9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blocket_macs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2022-10-11T16:15:32Z</dcterms:created>
  <dcterms:modified xsi:type="dcterms:W3CDTF">2022-10-11T18:12:01Z</dcterms:modified>
</cp:coreProperties>
</file>