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eag\Desktop\College\Summer 2023\CIS 180 (Spreadsheet Applications\M10\"/>
    </mc:Choice>
  </mc:AlternateContent>
  <xr:revisionPtr revIDLastSave="0" documentId="8_{23224727-EA53-4745-BA6C-58B3ACC9EA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onors" sheetId="1" r:id="rId1"/>
  </sheets>
  <definedNames>
    <definedName name="_xlnm._FilterDatabase" localSheetId="0" hidden="1">Donors!$A$7:$K$35</definedName>
    <definedName name="_xlnm.Criteria" localSheetId="0">Donors!$A$38:$K$39</definedName>
    <definedName name="_xlnm.Extract" localSheetId="0">Donors!$A$42:$K$42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  <c r="B5" i="1" a="1"/>
  <c r="B5" i="1" s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8" i="1"/>
  <c r="D10" i="1"/>
  <c r="D26" i="1"/>
  <c r="B9" i="1"/>
  <c r="D9" i="1" s="1"/>
  <c r="B10" i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8" i="1"/>
  <c r="D8" i="1" s="1"/>
  <c r="G5" i="1"/>
  <c r="G4" i="1"/>
  <c r="G3" i="1"/>
  <c r="G2" i="1"/>
  <c r="B3" i="1" l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<sst xmlns="http://schemas.openxmlformats.org/spreadsheetml/2006/main" count="273" uniqueCount="146">
  <si>
    <t>College ID</t>
  </si>
  <si>
    <t>Donor ID</t>
  </si>
  <si>
    <t>New Donor ID</t>
  </si>
  <si>
    <t>Full Name</t>
  </si>
  <si>
    <t>Last Name</t>
  </si>
  <si>
    <t>ART</t>
  </si>
  <si>
    <t>Address</t>
  </si>
  <si>
    <t>City</t>
  </si>
  <si>
    <t>State</t>
  </si>
  <si>
    <t>College</t>
  </si>
  <si>
    <t>ENGINEERING</t>
  </si>
  <si>
    <t>BUSINESS</t>
  </si>
  <si>
    <t>College/School</t>
  </si>
  <si>
    <t>Donation</t>
  </si>
  <si>
    <t>Donor ID:</t>
  </si>
  <si>
    <t>Look Up Area</t>
  </si>
  <si>
    <t>Donor Position:</t>
  </si>
  <si>
    <t>Donor Name:</t>
  </si>
  <si>
    <t>Donor Amount:</t>
  </si>
  <si>
    <t>ART-39</t>
  </si>
  <si>
    <t>Summary</t>
  </si>
  <si>
    <t>Average donation:</t>
  </si>
  <si>
    <t>Total donors:</t>
  </si>
  <si>
    <t>Total Donations:</t>
  </si>
  <si>
    <t>Schneider, Dedrick</t>
  </si>
  <si>
    <t>Schafer, Elysia</t>
  </si>
  <si>
    <t>Schroder, Genevie</t>
  </si>
  <si>
    <t>Kruger, Alfonso</t>
  </si>
  <si>
    <t>Friedrich, Ava</t>
  </si>
  <si>
    <t>Beauclair, Oliver</t>
  </si>
  <si>
    <t>Byram, Emma</t>
  </si>
  <si>
    <t>Deneau, Abigail</t>
  </si>
  <si>
    <t>Jaundreau, Hunter</t>
  </si>
  <si>
    <t>Lamoureux, Lucas</t>
  </si>
  <si>
    <t>Normandeau, Amelia</t>
  </si>
  <si>
    <t>Renault, Linden</t>
  </si>
  <si>
    <t>Flores, Adrian</t>
  </si>
  <si>
    <t>Diaz, Sergio</t>
  </si>
  <si>
    <t>Sanchez, Caleb</t>
  </si>
  <si>
    <t>Fernandez, Isabella</t>
  </si>
  <si>
    <t>Romero, Samantha</t>
  </si>
  <si>
    <t>Acosta, Jaime</t>
  </si>
  <si>
    <t>Cabrera, Mia</t>
  </si>
  <si>
    <t>Mikhailov, Jon</t>
  </si>
  <si>
    <t>Wang, Shan</t>
  </si>
  <si>
    <t>Zhang, Jun</t>
  </si>
  <si>
    <t>Kato, Eiji</t>
  </si>
  <si>
    <t>Ishikawa, Chie</t>
  </si>
  <si>
    <t>Wright, Jerri</t>
  </si>
  <si>
    <t>Walker, Mitchell</t>
  </si>
  <si>
    <t>Perez, Tina</t>
  </si>
  <si>
    <t>Morgan, Terry</t>
  </si>
  <si>
    <t>Formulas</t>
  </si>
  <si>
    <t>Cell B3</t>
  </si>
  <si>
    <t>Cell B4</t>
  </si>
  <si>
    <t>Cell D8</t>
  </si>
  <si>
    <t>Cell K2</t>
  </si>
  <si>
    <t>Schneider</t>
  </si>
  <si>
    <t>Beauclair</t>
  </si>
  <si>
    <t>Flores</t>
  </si>
  <si>
    <t>Wang</t>
  </si>
  <si>
    <t>Schafer</t>
  </si>
  <si>
    <t>Romero</t>
  </si>
  <si>
    <t>Mikhailov</t>
  </si>
  <si>
    <t>Jaundreau</t>
  </si>
  <si>
    <t>Kato</t>
  </si>
  <si>
    <t>Schroder</t>
  </si>
  <si>
    <t>Diaz</t>
  </si>
  <si>
    <t>Lamoureux</t>
  </si>
  <si>
    <t>Acosta</t>
  </si>
  <si>
    <t>Ishikawa</t>
  </si>
  <si>
    <t>Kruger</t>
  </si>
  <si>
    <t>Normandeau</t>
  </si>
  <si>
    <t>Cabrera</t>
  </si>
  <si>
    <t>Fernandez</t>
  </si>
  <si>
    <t>Wright</t>
  </si>
  <si>
    <t>Friedrich</t>
  </si>
  <si>
    <t>Byram</t>
  </si>
  <si>
    <t>Renault</t>
  </si>
  <si>
    <t>Sanchez</t>
  </si>
  <si>
    <t>Zhang</t>
  </si>
  <si>
    <t>Deneau</t>
  </si>
  <si>
    <t>Walker</t>
  </si>
  <si>
    <t>Perez</t>
  </si>
  <si>
    <t>Morgan</t>
  </si>
  <si>
    <t>1243 W Abbey Rd</t>
  </si>
  <si>
    <t>Columbus</t>
  </si>
  <si>
    <t>OH</t>
  </si>
  <si>
    <t>34 E Affinity Dr</t>
  </si>
  <si>
    <t>Cincinnati</t>
  </si>
  <si>
    <t>912 E Julien Circle</t>
  </si>
  <si>
    <t>Akron</t>
  </si>
  <si>
    <t>2945 N Country Club Rd</t>
  </si>
  <si>
    <t>Chicago Heights</t>
  </si>
  <si>
    <t>IL</t>
  </si>
  <si>
    <t>259 S Wadsbury Dr</t>
  </si>
  <si>
    <t>123 W Lincoln Ave</t>
  </si>
  <si>
    <t>Dayton</t>
  </si>
  <si>
    <t>342 S Newton Dr</t>
  </si>
  <si>
    <t>64 E 111th Place</t>
  </si>
  <si>
    <t>Chicago</t>
  </si>
  <si>
    <t>41 W Eaton Drive</t>
  </si>
  <si>
    <t>Toledo</t>
  </si>
  <si>
    <t>6124 N Odelle Dr</t>
  </si>
  <si>
    <t>142 S Elm Street</t>
  </si>
  <si>
    <t>Erie</t>
  </si>
  <si>
    <t>PA</t>
  </si>
  <si>
    <t>3415 N Saddlewood Dr</t>
  </si>
  <si>
    <t>1490 S Alcove Way</t>
  </si>
  <si>
    <t>Pittsburgh</t>
  </si>
  <si>
    <t>4152 E Dalbren Ln</t>
  </si>
  <si>
    <t>641 W Banbury Dr</t>
  </si>
  <si>
    <t>45 E Blackstone Court</t>
  </si>
  <si>
    <t>Detroit</t>
  </si>
  <si>
    <t>MI</t>
  </si>
  <si>
    <t>923 W Haldy Rd</t>
  </si>
  <si>
    <t>641 S Caiser Court</t>
  </si>
  <si>
    <t>San Francisco</t>
  </si>
  <si>
    <t>CA</t>
  </si>
  <si>
    <t>64 W Garden Court</t>
  </si>
  <si>
    <t>Bowling Green</t>
  </si>
  <si>
    <t>15 E Oak Hill Drive</t>
  </si>
  <si>
    <t>Anaheim</t>
  </si>
  <si>
    <t>324 E Deer Valley Drive</t>
  </si>
  <si>
    <t>Park City</t>
  </si>
  <si>
    <t>UT</t>
  </si>
  <si>
    <t>3434 E Wallhaven Circle</t>
  </si>
  <si>
    <t>25 W Catherine Street</t>
  </si>
  <si>
    <t>Ann Arbor</t>
  </si>
  <si>
    <t>3914 McCartney Rd</t>
  </si>
  <si>
    <t>Youngstown</t>
  </si>
  <si>
    <t>345 N Cobb Place</t>
  </si>
  <si>
    <t>1850 N Lelanford Cir</t>
  </si>
  <si>
    <t>45 E Keyes Ave</t>
  </si>
  <si>
    <t>Cleveland</t>
  </si>
  <si>
    <t>1200 E. Monticello Blvd</t>
  </si>
  <si>
    <t>Business</t>
  </si>
  <si>
    <t>&gt;=1000</t>
  </si>
  <si>
    <t>BUS</t>
  </si>
  <si>
    <t>BUS-25</t>
  </si>
  <si>
    <t>BUS-27</t>
  </si>
  <si>
    <t>BUS-31</t>
  </si>
  <si>
    <t>BUS-44</t>
  </si>
  <si>
    <t>BUS-53</t>
  </si>
  <si>
    <t>BUS-55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</si>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</sst>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/>
    <xf numFmtId="0" fontId="2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2" fillId="3" borderId="0" xfId="0" applyFont="1" applyFill="1"/>
    <xf numFmtId="164" fontId="0" fillId="0" borderId="0" xfId="1" applyNumberFormat="1" applyFont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7" xfId="0" applyBorder="1"/>
    <xf numFmtId="42" fontId="0" fillId="2" borderId="7" xfId="0" applyNumberFormat="1" applyFill="1" applyBorder="1"/>
    <xf numFmtId="0" fontId="0" fillId="0" borderId="0" xfId="0" applyFill="1"/>
    <xf numFmtId="42" fontId="0" fillId="0" borderId="5" xfId="0" applyNumberFormat="1" applyBorder="1"/>
    <xf numFmtId="3" fontId="0" fillId="0" borderId="8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view="pageLayout" topLeftCell="A11" zoomScaleNormal="100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0" customWidth="1"/>
    <col min="4" max="4" width="13.42578125" bestFit="1" customWidth="1"/>
    <col min="5" max="5" width="20.7109375" customWidth="1"/>
    <col min="6" max="6" width="13.85546875" customWidth="1"/>
    <col min="7" max="7" width="23.7109375" customWidth="1"/>
    <col min="8" max="8" width="15.7109375" customWidth="1"/>
    <col min="10" max="10" width="17.5703125" bestFit="1" customWidth="1"/>
    <col min="11" max="11" width="9.85546875" bestFit="1" customWidth="1"/>
  </cols>
  <sheetData>
    <row r="1" spans="1:15" x14ac:dyDescent="0.25">
      <c r="A1" s="9" t="s">
        <v>15</v>
      </c>
      <c r="B1" s="10"/>
      <c r="C1" s="11"/>
      <c r="F1" s="9" t="s">
        <v>52</v>
      </c>
      <c r="G1" s="14"/>
      <c r="H1" s="15"/>
      <c r="J1" s="9" t="s">
        <v>20</v>
      </c>
      <c r="K1" s="11"/>
    </row>
    <row r="2" spans="1:15" x14ac:dyDescent="0.25">
      <c r="A2" s="2" t="s">
        <v>14</v>
      </c>
      <c r="B2" s="8" t="s">
        <v>19</v>
      </c>
      <c r="C2" s="6"/>
      <c r="F2" s="2" t="s">
        <v>53</v>
      </c>
      <c r="G2" t="str">
        <f ca="1">_xlfn.FORMULATEXT(B3)</f>
        <v>=MATCH(B2, D8:D35, 0)</v>
      </c>
      <c r="H2" s="3"/>
      <c r="J2" s="2" t="s">
        <v>23</v>
      </c>
      <c r="K2" s="19">
        <f>DSUM(A7:K35, "Donation", K38:K39)</f>
        <v>100815</v>
      </c>
    </row>
    <row r="3" spans="1:15" x14ac:dyDescent="0.25">
      <c r="A3" s="2" t="s">
        <v>16</v>
      </c>
      <c r="B3" s="8">
        <f>MATCH(B2, D8:D35, 0)</f>
        <v>6</v>
      </c>
      <c r="C3" s="6"/>
      <c r="F3" s="2" t="s">
        <v>54</v>
      </c>
      <c r="G3" t="str">
        <f ca="1">_xlfn.FORMULATEXT(B4)</f>
        <v>=INDEX(D8:K35, B3, 2)</v>
      </c>
      <c r="H3" s="3"/>
      <c r="J3" s="2" t="s">
        <v>21</v>
      </c>
      <c r="K3" s="19">
        <f>DAVERAGE(A7:K35, "Donation", A38:K39)</f>
        <v>4927.5</v>
      </c>
    </row>
    <row r="4" spans="1:15" ht="15.75" thickBot="1" x14ac:dyDescent="0.3">
      <c r="A4" s="2" t="s">
        <v>17</v>
      </c>
      <c r="B4" s="8" t="str" cm="1">
        <f t="array" ref="B4">INDEX(D8:K35, B3, 2)</f>
        <v>Romero, Samantha</v>
      </c>
      <c r="C4" s="6"/>
      <c r="F4" s="2" t="s">
        <v>55</v>
      </c>
      <c r="G4" t="str">
        <f ca="1">_xlfn.FORMULATEXT(D8)</f>
        <v>=CONCAT(B8, "-", C8)</v>
      </c>
      <c r="H4" s="3"/>
      <c r="J4" s="4" t="s">
        <v>22</v>
      </c>
      <c r="K4" s="20">
        <f>DCOUNT(A7:K35, "Donation", A38:K39)</f>
        <v>6</v>
      </c>
    </row>
    <row r="5" spans="1:15" ht="15.75" thickBot="1" x14ac:dyDescent="0.3">
      <c r="A5" s="4" t="s">
        <v>18</v>
      </c>
      <c r="B5" s="17" cm="1">
        <f t="array" ref="B5">INDEX(D8:K35, B3, 8)</f>
        <v>6000</v>
      </c>
      <c r="C5" s="7"/>
      <c r="F5" s="4" t="s">
        <v>56</v>
      </c>
      <c r="G5" s="16" t="str">
        <f ca="1">_xlfn.FORMULATEXT(K2)</f>
        <v>=DSUM(A7:K35, "Donation", K38:K39)</v>
      </c>
      <c r="H5" s="5"/>
    </row>
    <row r="7" spans="1:15" x14ac:dyDescent="0.25">
      <c r="A7" s="12" t="s">
        <v>9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6</v>
      </c>
      <c r="H7" s="12" t="s">
        <v>7</v>
      </c>
      <c r="I7" s="12" t="s">
        <v>8</v>
      </c>
      <c r="J7" s="12" t="s">
        <v>12</v>
      </c>
      <c r="K7" s="12" t="s">
        <v>13</v>
      </c>
      <c r="O7" s="1"/>
    </row>
    <row r="8" spans="1:15" x14ac:dyDescent="0.25">
      <c r="A8" t="s">
        <v>10</v>
      </c>
      <c r="B8" t="str">
        <f>LEFT(A8,3)</f>
        <v>ENG</v>
      </c>
      <c r="C8" s="1">
        <v>15</v>
      </c>
      <c r="D8" t="str">
        <f>_xlfn.CONCAT(B8, "-", C8)</f>
        <v>ENG-15</v>
      </c>
      <c r="E8" t="s">
        <v>24</v>
      </c>
      <c r="F8" t="s">
        <v>57</v>
      </c>
      <c r="G8" t="s">
        <v>85</v>
      </c>
      <c r="H8" t="s">
        <v>86</v>
      </c>
      <c r="I8" t="s">
        <v>87</v>
      </c>
      <c r="J8" t="str">
        <f>PROPER(A8)</f>
        <v>Engineering</v>
      </c>
      <c r="K8" s="13">
        <v>5000</v>
      </c>
      <c r="O8" s="1"/>
    </row>
    <row r="9" spans="1:15" x14ac:dyDescent="0.25">
      <c r="A9" t="s">
        <v>11</v>
      </c>
      <c r="B9" t="str">
        <f t="shared" ref="B9:B35" si="0">LEFT(A9,3)</f>
        <v>BUS</v>
      </c>
      <c r="C9" s="1">
        <v>25</v>
      </c>
      <c r="D9" t="str">
        <f t="shared" ref="D9:D35" si="1">_xlfn.CONCAT(B9, "-", C9)</f>
        <v>BUS-25</v>
      </c>
      <c r="E9" t="s">
        <v>29</v>
      </c>
      <c r="F9" t="s">
        <v>58</v>
      </c>
      <c r="G9" t="s">
        <v>88</v>
      </c>
      <c r="H9" t="s">
        <v>89</v>
      </c>
      <c r="I9" t="s">
        <v>87</v>
      </c>
      <c r="J9" t="str">
        <f t="shared" ref="J9:J35" si="2">PROPER(A9)</f>
        <v>Business</v>
      </c>
      <c r="K9" s="13">
        <v>7500</v>
      </c>
      <c r="O9" s="1"/>
    </row>
    <row r="10" spans="1:15" x14ac:dyDescent="0.25">
      <c r="A10" t="s">
        <v>11</v>
      </c>
      <c r="B10" t="str">
        <f t="shared" si="0"/>
        <v>BUS</v>
      </c>
      <c r="C10" s="1">
        <v>27</v>
      </c>
      <c r="D10" t="str">
        <f t="shared" si="1"/>
        <v>BUS-27</v>
      </c>
      <c r="E10" t="s">
        <v>36</v>
      </c>
      <c r="F10" t="s">
        <v>59</v>
      </c>
      <c r="G10" t="s">
        <v>90</v>
      </c>
      <c r="H10" t="s">
        <v>91</v>
      </c>
      <c r="I10" t="s">
        <v>87</v>
      </c>
      <c r="J10" t="str">
        <f t="shared" si="2"/>
        <v>Business</v>
      </c>
      <c r="K10" s="13">
        <v>10000</v>
      </c>
      <c r="O10" s="1"/>
    </row>
    <row r="11" spans="1:15" x14ac:dyDescent="0.25">
      <c r="A11" t="s">
        <v>5</v>
      </c>
      <c r="B11" t="str">
        <f t="shared" si="0"/>
        <v>ART</v>
      </c>
      <c r="C11" s="1">
        <v>45</v>
      </c>
      <c r="D11" t="str">
        <f t="shared" si="1"/>
        <v>ART-45</v>
      </c>
      <c r="E11" t="s">
        <v>44</v>
      </c>
      <c r="F11" t="s">
        <v>60</v>
      </c>
      <c r="G11" t="s">
        <v>92</v>
      </c>
      <c r="H11" t="s">
        <v>93</v>
      </c>
      <c r="I11" t="s">
        <v>94</v>
      </c>
      <c r="J11" t="str">
        <f t="shared" si="2"/>
        <v>Art</v>
      </c>
      <c r="K11" s="13">
        <v>3500</v>
      </c>
      <c r="O11" s="1"/>
    </row>
    <row r="12" spans="1:15" x14ac:dyDescent="0.25">
      <c r="A12" t="s">
        <v>10</v>
      </c>
      <c r="B12" t="str">
        <f t="shared" si="0"/>
        <v>ENG</v>
      </c>
      <c r="C12" s="1">
        <v>22</v>
      </c>
      <c r="D12" t="str">
        <f t="shared" si="1"/>
        <v>ENG-22</v>
      </c>
      <c r="E12" t="s">
        <v>25</v>
      </c>
      <c r="F12" t="s">
        <v>61</v>
      </c>
      <c r="G12" t="s">
        <v>95</v>
      </c>
      <c r="H12" t="s">
        <v>89</v>
      </c>
      <c r="I12" t="s">
        <v>87</v>
      </c>
      <c r="J12" t="str">
        <f t="shared" si="2"/>
        <v>Engineering</v>
      </c>
      <c r="K12" s="13">
        <v>4000</v>
      </c>
      <c r="O12" s="1"/>
    </row>
    <row r="13" spans="1:15" x14ac:dyDescent="0.25">
      <c r="A13" t="s">
        <v>5</v>
      </c>
      <c r="B13" t="str">
        <f t="shared" si="0"/>
        <v>ART</v>
      </c>
      <c r="C13" s="1">
        <v>39</v>
      </c>
      <c r="D13" t="str">
        <f t="shared" si="1"/>
        <v>ART-39</v>
      </c>
      <c r="E13" t="s">
        <v>40</v>
      </c>
      <c r="F13" t="s">
        <v>62</v>
      </c>
      <c r="G13" t="s">
        <v>96</v>
      </c>
      <c r="H13" t="s">
        <v>97</v>
      </c>
      <c r="I13" t="s">
        <v>87</v>
      </c>
      <c r="J13" t="str">
        <f t="shared" si="2"/>
        <v>Art</v>
      </c>
      <c r="K13" s="13">
        <v>6000</v>
      </c>
      <c r="O13" s="1"/>
    </row>
    <row r="14" spans="1:15" x14ac:dyDescent="0.25">
      <c r="A14" t="s">
        <v>5</v>
      </c>
      <c r="B14" t="str">
        <f t="shared" si="0"/>
        <v>ART</v>
      </c>
      <c r="C14" s="1">
        <v>12</v>
      </c>
      <c r="D14" t="str">
        <f t="shared" si="1"/>
        <v>ART-12</v>
      </c>
      <c r="E14" t="s">
        <v>43</v>
      </c>
      <c r="F14" t="s">
        <v>63</v>
      </c>
      <c r="G14" t="s">
        <v>98</v>
      </c>
      <c r="H14" t="s">
        <v>86</v>
      </c>
      <c r="I14" t="s">
        <v>87</v>
      </c>
      <c r="J14" t="str">
        <f t="shared" si="2"/>
        <v>Art</v>
      </c>
      <c r="K14" s="13">
        <v>750</v>
      </c>
      <c r="O14" s="1"/>
    </row>
    <row r="15" spans="1:15" x14ac:dyDescent="0.25">
      <c r="A15" t="s">
        <v>11</v>
      </c>
      <c r="B15" t="str">
        <f t="shared" si="0"/>
        <v>BUS</v>
      </c>
      <c r="C15" s="1">
        <v>14</v>
      </c>
      <c r="D15" t="str">
        <f t="shared" si="1"/>
        <v>BUS-14</v>
      </c>
      <c r="E15" t="s">
        <v>32</v>
      </c>
      <c r="F15" t="s">
        <v>64</v>
      </c>
      <c r="G15" t="s">
        <v>99</v>
      </c>
      <c r="H15" t="s">
        <v>100</v>
      </c>
      <c r="I15" t="s">
        <v>94</v>
      </c>
      <c r="J15" t="str">
        <f t="shared" si="2"/>
        <v>Business</v>
      </c>
      <c r="K15" s="13">
        <v>500</v>
      </c>
      <c r="O15" s="1"/>
    </row>
    <row r="16" spans="1:15" x14ac:dyDescent="0.25">
      <c r="A16" t="s">
        <v>10</v>
      </c>
      <c r="B16" t="str">
        <f t="shared" si="0"/>
        <v>ENG</v>
      </c>
      <c r="C16" s="1">
        <v>18</v>
      </c>
      <c r="D16" t="str">
        <f t="shared" si="1"/>
        <v>ENG-18</v>
      </c>
      <c r="E16" t="s">
        <v>46</v>
      </c>
      <c r="F16" t="s">
        <v>65</v>
      </c>
      <c r="G16" t="s">
        <v>101</v>
      </c>
      <c r="H16" t="s">
        <v>102</v>
      </c>
      <c r="I16" t="s">
        <v>87</v>
      </c>
      <c r="J16" t="str">
        <f t="shared" si="2"/>
        <v>Engineering</v>
      </c>
      <c r="K16" s="13">
        <v>1250</v>
      </c>
      <c r="O16" s="1"/>
    </row>
    <row r="17" spans="1:15" x14ac:dyDescent="0.25">
      <c r="A17" t="s">
        <v>10</v>
      </c>
      <c r="B17" t="str">
        <f t="shared" si="0"/>
        <v>ENG</v>
      </c>
      <c r="C17" s="1">
        <v>23</v>
      </c>
      <c r="D17" t="str">
        <f t="shared" si="1"/>
        <v>ENG-23</v>
      </c>
      <c r="E17" t="s">
        <v>26</v>
      </c>
      <c r="F17" t="s">
        <v>66</v>
      </c>
      <c r="G17" t="s">
        <v>103</v>
      </c>
      <c r="H17" t="s">
        <v>91</v>
      </c>
      <c r="I17" t="s">
        <v>87</v>
      </c>
      <c r="J17" t="str">
        <f t="shared" si="2"/>
        <v>Engineering</v>
      </c>
      <c r="K17" s="13">
        <v>3000</v>
      </c>
      <c r="O17" s="1"/>
    </row>
    <row r="18" spans="1:15" x14ac:dyDescent="0.25">
      <c r="A18" t="s">
        <v>5</v>
      </c>
      <c r="B18" t="str">
        <f t="shared" si="0"/>
        <v>ART</v>
      </c>
      <c r="C18" s="1">
        <v>24</v>
      </c>
      <c r="D18" t="str">
        <f t="shared" si="1"/>
        <v>ART-24</v>
      </c>
      <c r="E18" t="s">
        <v>37</v>
      </c>
      <c r="F18" t="s">
        <v>67</v>
      </c>
      <c r="G18" t="s">
        <v>104</v>
      </c>
      <c r="H18" t="s">
        <v>105</v>
      </c>
      <c r="I18" t="s">
        <v>106</v>
      </c>
      <c r="J18" t="str">
        <f t="shared" si="2"/>
        <v>Art</v>
      </c>
      <c r="K18" s="13">
        <v>1255</v>
      </c>
      <c r="O18" s="1"/>
    </row>
    <row r="19" spans="1:15" x14ac:dyDescent="0.25">
      <c r="A19" t="s">
        <v>11</v>
      </c>
      <c r="B19" t="str">
        <f t="shared" si="0"/>
        <v>BUS</v>
      </c>
      <c r="C19" s="1">
        <v>31</v>
      </c>
      <c r="D19" t="str">
        <f t="shared" si="1"/>
        <v>BUS-31</v>
      </c>
      <c r="E19" t="s">
        <v>33</v>
      </c>
      <c r="F19" t="s">
        <v>68</v>
      </c>
      <c r="G19" t="s">
        <v>107</v>
      </c>
      <c r="H19" t="s">
        <v>102</v>
      </c>
      <c r="I19" t="s">
        <v>87</v>
      </c>
      <c r="J19" t="str">
        <f t="shared" si="2"/>
        <v>Business</v>
      </c>
      <c r="K19" s="13">
        <v>3000</v>
      </c>
      <c r="O19" s="1"/>
    </row>
    <row r="20" spans="1:15" x14ac:dyDescent="0.25">
      <c r="A20" t="s">
        <v>5</v>
      </c>
      <c r="B20" t="str">
        <f t="shared" si="0"/>
        <v>ART</v>
      </c>
      <c r="C20" s="1">
        <v>36</v>
      </c>
      <c r="D20" t="str">
        <f t="shared" si="1"/>
        <v>ART-36</v>
      </c>
      <c r="E20" t="s">
        <v>41</v>
      </c>
      <c r="F20" t="s">
        <v>69</v>
      </c>
      <c r="G20" t="s">
        <v>108</v>
      </c>
      <c r="H20" t="s">
        <v>109</v>
      </c>
      <c r="I20" t="s">
        <v>106</v>
      </c>
      <c r="J20" t="str">
        <f t="shared" si="2"/>
        <v>Art</v>
      </c>
      <c r="K20" s="13">
        <v>855</v>
      </c>
      <c r="O20" s="1"/>
    </row>
    <row r="21" spans="1:15" x14ac:dyDescent="0.25">
      <c r="A21" t="s">
        <v>5</v>
      </c>
      <c r="B21" t="str">
        <f t="shared" si="0"/>
        <v>ART</v>
      </c>
      <c r="C21" s="1">
        <v>42</v>
      </c>
      <c r="D21" t="str">
        <f t="shared" si="1"/>
        <v>ART-42</v>
      </c>
      <c r="E21" t="s">
        <v>47</v>
      </c>
      <c r="F21" t="s">
        <v>70</v>
      </c>
      <c r="G21" t="s">
        <v>110</v>
      </c>
      <c r="H21" t="s">
        <v>89</v>
      </c>
      <c r="I21" t="s">
        <v>87</v>
      </c>
      <c r="J21" t="str">
        <f t="shared" si="2"/>
        <v>Art</v>
      </c>
      <c r="K21" s="13">
        <v>6500</v>
      </c>
      <c r="O21" s="1"/>
    </row>
    <row r="22" spans="1:15" x14ac:dyDescent="0.25">
      <c r="A22" t="s">
        <v>11</v>
      </c>
      <c r="B22" t="str">
        <f t="shared" si="0"/>
        <v>BUS</v>
      </c>
      <c r="C22" s="1">
        <v>44</v>
      </c>
      <c r="D22" t="str">
        <f t="shared" si="1"/>
        <v>BUS-44</v>
      </c>
      <c r="E22" t="s">
        <v>27</v>
      </c>
      <c r="F22" t="s">
        <v>71</v>
      </c>
      <c r="G22" t="s">
        <v>111</v>
      </c>
      <c r="H22" t="s">
        <v>102</v>
      </c>
      <c r="I22" t="s">
        <v>87</v>
      </c>
      <c r="J22" t="str">
        <f t="shared" si="2"/>
        <v>Business</v>
      </c>
      <c r="K22" s="13">
        <v>2500</v>
      </c>
      <c r="O22" s="1"/>
    </row>
    <row r="23" spans="1:15" x14ac:dyDescent="0.25">
      <c r="A23" t="s">
        <v>5</v>
      </c>
      <c r="B23" t="str">
        <f t="shared" si="0"/>
        <v>ART</v>
      </c>
      <c r="C23" s="1">
        <v>38</v>
      </c>
      <c r="D23" t="str">
        <f t="shared" si="1"/>
        <v>ART-38</v>
      </c>
      <c r="E23" t="s">
        <v>34</v>
      </c>
      <c r="F23" t="s">
        <v>72</v>
      </c>
      <c r="G23" t="s">
        <v>112</v>
      </c>
      <c r="H23" t="s">
        <v>113</v>
      </c>
      <c r="I23" t="s">
        <v>114</v>
      </c>
      <c r="J23" t="str">
        <f t="shared" si="2"/>
        <v>Art</v>
      </c>
      <c r="K23" s="13">
        <v>5555</v>
      </c>
      <c r="O23" s="1"/>
    </row>
    <row r="24" spans="1:15" x14ac:dyDescent="0.25">
      <c r="A24" t="s">
        <v>10</v>
      </c>
      <c r="B24" t="str">
        <f t="shared" si="0"/>
        <v>ENG</v>
      </c>
      <c r="C24" s="1">
        <v>52</v>
      </c>
      <c r="D24" t="str">
        <f t="shared" si="1"/>
        <v>ENG-52</v>
      </c>
      <c r="E24" t="s">
        <v>42</v>
      </c>
      <c r="F24" t="s">
        <v>73</v>
      </c>
      <c r="G24" t="s">
        <v>115</v>
      </c>
      <c r="H24" t="s">
        <v>86</v>
      </c>
      <c r="I24" t="s">
        <v>87</v>
      </c>
      <c r="J24" t="str">
        <f t="shared" si="2"/>
        <v>Engineering</v>
      </c>
      <c r="K24" s="13">
        <v>3545</v>
      </c>
      <c r="O24" s="1"/>
    </row>
    <row r="25" spans="1:15" x14ac:dyDescent="0.25">
      <c r="A25" t="s">
        <v>11</v>
      </c>
      <c r="B25" t="str">
        <f t="shared" si="0"/>
        <v>BUS</v>
      </c>
      <c r="C25" s="1">
        <v>53</v>
      </c>
      <c r="D25" t="str">
        <f t="shared" si="1"/>
        <v>BUS-53</v>
      </c>
      <c r="E25" t="s">
        <v>39</v>
      </c>
      <c r="F25" t="s">
        <v>74</v>
      </c>
      <c r="G25" t="s">
        <v>116</v>
      </c>
      <c r="H25" t="s">
        <v>117</v>
      </c>
      <c r="I25" t="s">
        <v>118</v>
      </c>
      <c r="J25" t="str">
        <f t="shared" si="2"/>
        <v>Business</v>
      </c>
      <c r="K25" s="13">
        <v>4210</v>
      </c>
      <c r="O25" s="1"/>
    </row>
    <row r="26" spans="1:15" x14ac:dyDescent="0.25">
      <c r="A26" t="s">
        <v>11</v>
      </c>
      <c r="B26" t="str">
        <f t="shared" si="0"/>
        <v>BUS</v>
      </c>
      <c r="C26" s="1">
        <v>49</v>
      </c>
      <c r="D26" t="str">
        <f t="shared" si="1"/>
        <v>BUS-49</v>
      </c>
      <c r="E26" t="s">
        <v>48</v>
      </c>
      <c r="F26" t="s">
        <v>75</v>
      </c>
      <c r="G26" t="s">
        <v>119</v>
      </c>
      <c r="H26" t="s">
        <v>120</v>
      </c>
      <c r="I26" t="s">
        <v>87</v>
      </c>
      <c r="J26" t="str">
        <f t="shared" si="2"/>
        <v>Business</v>
      </c>
      <c r="K26" s="13">
        <v>900</v>
      </c>
      <c r="O26" s="1"/>
    </row>
    <row r="27" spans="1:15" x14ac:dyDescent="0.25">
      <c r="A27" t="s">
        <v>10</v>
      </c>
      <c r="B27" t="str">
        <f t="shared" si="0"/>
        <v>ENG</v>
      </c>
      <c r="C27" s="1">
        <v>47</v>
      </c>
      <c r="D27" t="str">
        <f t="shared" si="1"/>
        <v>ENG-47</v>
      </c>
      <c r="E27" t="s">
        <v>28</v>
      </c>
      <c r="F27" t="s">
        <v>76</v>
      </c>
      <c r="G27" t="s">
        <v>121</v>
      </c>
      <c r="H27" t="s">
        <v>122</v>
      </c>
      <c r="I27" t="s">
        <v>118</v>
      </c>
      <c r="J27" t="str">
        <f t="shared" si="2"/>
        <v>Engineering</v>
      </c>
      <c r="K27" s="13">
        <v>950</v>
      </c>
      <c r="O27" s="1"/>
    </row>
    <row r="28" spans="1:15" x14ac:dyDescent="0.25">
      <c r="A28" t="s">
        <v>10</v>
      </c>
      <c r="B28" t="str">
        <f t="shared" si="0"/>
        <v>ENG</v>
      </c>
      <c r="C28" s="1">
        <v>26</v>
      </c>
      <c r="D28" t="str">
        <f t="shared" si="1"/>
        <v>ENG-26</v>
      </c>
      <c r="E28" t="s">
        <v>30</v>
      </c>
      <c r="F28" t="s">
        <v>77</v>
      </c>
      <c r="G28" t="s">
        <v>123</v>
      </c>
      <c r="H28" t="s">
        <v>124</v>
      </c>
      <c r="I28" t="s">
        <v>125</v>
      </c>
      <c r="J28" t="str">
        <f t="shared" si="2"/>
        <v>Engineering</v>
      </c>
      <c r="K28" s="13">
        <v>11000</v>
      </c>
      <c r="O28" s="1"/>
    </row>
    <row r="29" spans="1:15" x14ac:dyDescent="0.25">
      <c r="A29" t="s">
        <v>5</v>
      </c>
      <c r="B29" t="str">
        <f t="shared" si="0"/>
        <v>ART</v>
      </c>
      <c r="C29" s="1">
        <v>46</v>
      </c>
      <c r="D29" t="str">
        <f t="shared" si="1"/>
        <v>ART-46</v>
      </c>
      <c r="E29" t="s">
        <v>35</v>
      </c>
      <c r="F29" t="s">
        <v>78</v>
      </c>
      <c r="G29" t="s">
        <v>126</v>
      </c>
      <c r="H29" t="s">
        <v>91</v>
      </c>
      <c r="I29" t="s">
        <v>87</v>
      </c>
      <c r="J29" t="str">
        <f t="shared" si="2"/>
        <v>Art</v>
      </c>
      <c r="K29" s="13">
        <v>12500</v>
      </c>
    </row>
    <row r="30" spans="1:15" x14ac:dyDescent="0.25">
      <c r="A30" t="s">
        <v>11</v>
      </c>
      <c r="B30" t="str">
        <f t="shared" si="0"/>
        <v>BUS</v>
      </c>
      <c r="C30" s="1">
        <v>55</v>
      </c>
      <c r="D30" t="str">
        <f t="shared" si="1"/>
        <v>BUS-55</v>
      </c>
      <c r="E30" t="s">
        <v>38</v>
      </c>
      <c r="F30" t="s">
        <v>79</v>
      </c>
      <c r="G30" t="s">
        <v>127</v>
      </c>
      <c r="H30" t="s">
        <v>128</v>
      </c>
      <c r="I30" t="s">
        <v>114</v>
      </c>
      <c r="J30" t="str">
        <f t="shared" si="2"/>
        <v>Business</v>
      </c>
      <c r="K30" s="13">
        <v>2355</v>
      </c>
    </row>
    <row r="31" spans="1:15" x14ac:dyDescent="0.25">
      <c r="A31" t="s">
        <v>5</v>
      </c>
      <c r="B31" t="str">
        <f t="shared" si="0"/>
        <v>ART</v>
      </c>
      <c r="C31" s="1">
        <v>41</v>
      </c>
      <c r="D31" t="str">
        <f t="shared" si="1"/>
        <v>ART-41</v>
      </c>
      <c r="E31" t="s">
        <v>45</v>
      </c>
      <c r="F31" t="s">
        <v>80</v>
      </c>
      <c r="G31" t="s">
        <v>129</v>
      </c>
      <c r="H31" t="s">
        <v>130</v>
      </c>
      <c r="I31" t="s">
        <v>87</v>
      </c>
      <c r="J31" t="str">
        <f t="shared" si="2"/>
        <v>Art</v>
      </c>
      <c r="K31" s="13">
        <v>900</v>
      </c>
      <c r="N31" t="s">
        <v>145</v>
      </c>
    </row>
    <row r="32" spans="1:15" x14ac:dyDescent="0.25">
      <c r="A32" t="s">
        <v>10</v>
      </c>
      <c r="B32" t="str">
        <f t="shared" si="0"/>
        <v>ENG</v>
      </c>
      <c r="C32" s="1">
        <v>33</v>
      </c>
      <c r="D32" t="str">
        <f t="shared" si="1"/>
        <v>ENG-33</v>
      </c>
      <c r="E32" t="s">
        <v>31</v>
      </c>
      <c r="F32" t="s">
        <v>81</v>
      </c>
      <c r="G32" t="s">
        <v>131</v>
      </c>
      <c r="H32" t="s">
        <v>113</v>
      </c>
      <c r="I32" t="s">
        <v>114</v>
      </c>
      <c r="J32" t="str">
        <f t="shared" si="2"/>
        <v>Engineering</v>
      </c>
      <c r="K32" s="13">
        <v>1600</v>
      </c>
    </row>
    <row r="33" spans="1:11" x14ac:dyDescent="0.25">
      <c r="A33" t="s">
        <v>11</v>
      </c>
      <c r="B33" t="str">
        <f t="shared" si="0"/>
        <v>BUS</v>
      </c>
      <c r="C33" s="1">
        <v>58</v>
      </c>
      <c r="D33" t="str">
        <f t="shared" si="1"/>
        <v>BUS-58</v>
      </c>
      <c r="E33" t="s">
        <v>49</v>
      </c>
      <c r="F33" t="s">
        <v>82</v>
      </c>
      <c r="G33" t="s">
        <v>132</v>
      </c>
      <c r="H33" t="s">
        <v>120</v>
      </c>
      <c r="I33" t="s">
        <v>87</v>
      </c>
      <c r="J33" t="str">
        <f t="shared" si="2"/>
        <v>Business</v>
      </c>
      <c r="K33" s="13">
        <v>655</v>
      </c>
    </row>
    <row r="34" spans="1:11" x14ac:dyDescent="0.25">
      <c r="A34" t="s">
        <v>5</v>
      </c>
      <c r="B34" t="str">
        <f t="shared" si="0"/>
        <v>ART</v>
      </c>
      <c r="C34" s="1">
        <v>34</v>
      </c>
      <c r="D34" t="str">
        <f t="shared" si="1"/>
        <v>ART-34</v>
      </c>
      <c r="E34" t="s">
        <v>50</v>
      </c>
      <c r="F34" t="s">
        <v>83</v>
      </c>
      <c r="G34" t="s">
        <v>133</v>
      </c>
      <c r="H34" t="s">
        <v>134</v>
      </c>
      <c r="I34" t="s">
        <v>87</v>
      </c>
      <c r="J34" t="str">
        <f t="shared" si="2"/>
        <v>Art</v>
      </c>
      <c r="K34" s="13">
        <v>6545</v>
      </c>
    </row>
    <row r="35" spans="1:11" x14ac:dyDescent="0.25">
      <c r="A35" t="s">
        <v>10</v>
      </c>
      <c r="B35" t="str">
        <f t="shared" si="0"/>
        <v>ENG</v>
      </c>
      <c r="C35" s="1">
        <v>58</v>
      </c>
      <c r="D35" t="str">
        <f t="shared" si="1"/>
        <v>ENG-58</v>
      </c>
      <c r="E35" t="s">
        <v>51</v>
      </c>
      <c r="F35" t="s">
        <v>84</v>
      </c>
      <c r="G35" t="s">
        <v>135</v>
      </c>
      <c r="H35" t="s">
        <v>134</v>
      </c>
      <c r="I35" t="s">
        <v>87</v>
      </c>
      <c r="J35" t="str">
        <f t="shared" si="2"/>
        <v>Engineering</v>
      </c>
      <c r="K35" s="13">
        <v>750</v>
      </c>
    </row>
    <row r="37" spans="1:1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25">
      <c r="A38" s="12" t="s">
        <v>9</v>
      </c>
      <c r="B38" s="12" t="s">
        <v>0</v>
      </c>
      <c r="C38" s="12" t="s">
        <v>1</v>
      </c>
      <c r="D38" s="12" t="s">
        <v>2</v>
      </c>
      <c r="E38" s="12" t="s">
        <v>3</v>
      </c>
      <c r="F38" s="12" t="s">
        <v>4</v>
      </c>
      <c r="G38" s="12" t="s">
        <v>6</v>
      </c>
      <c r="H38" s="12" t="s">
        <v>7</v>
      </c>
      <c r="I38" s="12" t="s">
        <v>8</v>
      </c>
      <c r="J38" s="12" t="s">
        <v>12</v>
      </c>
      <c r="K38" s="12" t="s">
        <v>13</v>
      </c>
    </row>
    <row r="39" spans="1:1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 t="s">
        <v>11</v>
      </c>
      <c r="K39" s="18" t="s">
        <v>137</v>
      </c>
    </row>
    <row r="40" spans="1:1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x14ac:dyDescent="0.25">
      <c r="A42" s="12" t="s">
        <v>9</v>
      </c>
      <c r="B42" s="12" t="s">
        <v>0</v>
      </c>
      <c r="C42" s="12" t="s">
        <v>1</v>
      </c>
      <c r="D42" s="12" t="s">
        <v>2</v>
      </c>
      <c r="E42" s="12" t="s">
        <v>3</v>
      </c>
      <c r="F42" s="12" t="s">
        <v>4</v>
      </c>
      <c r="G42" s="12" t="s">
        <v>6</v>
      </c>
      <c r="H42" s="12" t="s">
        <v>7</v>
      </c>
      <c r="I42" s="12" t="s">
        <v>8</v>
      </c>
      <c r="J42" s="12" t="s">
        <v>12</v>
      </c>
      <c r="K42" s="12" t="s">
        <v>13</v>
      </c>
    </row>
    <row r="43" spans="1:11" x14ac:dyDescent="0.25">
      <c r="A43" t="s">
        <v>11</v>
      </c>
      <c r="B43" t="s">
        <v>138</v>
      </c>
      <c r="C43" s="1">
        <v>25</v>
      </c>
      <c r="D43" t="s">
        <v>139</v>
      </c>
      <c r="E43" t="s">
        <v>29</v>
      </c>
      <c r="F43" t="s">
        <v>58</v>
      </c>
      <c r="G43" t="s">
        <v>88</v>
      </c>
      <c r="H43" t="s">
        <v>89</v>
      </c>
      <c r="I43" t="s">
        <v>87</v>
      </c>
      <c r="J43" t="s">
        <v>136</v>
      </c>
      <c r="K43" s="13">
        <v>7500</v>
      </c>
    </row>
    <row r="44" spans="1:11" x14ac:dyDescent="0.25">
      <c r="A44" t="s">
        <v>11</v>
      </c>
      <c r="B44" t="s">
        <v>138</v>
      </c>
      <c r="C44" s="1">
        <v>27</v>
      </c>
      <c r="D44" t="s">
        <v>140</v>
      </c>
      <c r="E44" t="s">
        <v>36</v>
      </c>
      <c r="F44" t="s">
        <v>59</v>
      </c>
      <c r="G44" t="s">
        <v>90</v>
      </c>
      <c r="H44" t="s">
        <v>91</v>
      </c>
      <c r="I44" t="s">
        <v>87</v>
      </c>
      <c r="J44" t="s">
        <v>136</v>
      </c>
      <c r="K44" s="13">
        <v>10000</v>
      </c>
    </row>
    <row r="45" spans="1:11" x14ac:dyDescent="0.25">
      <c r="A45" t="s">
        <v>11</v>
      </c>
      <c r="B45" t="s">
        <v>138</v>
      </c>
      <c r="C45" s="1">
        <v>31</v>
      </c>
      <c r="D45" t="s">
        <v>141</v>
      </c>
      <c r="E45" t="s">
        <v>33</v>
      </c>
      <c r="F45" t="s">
        <v>68</v>
      </c>
      <c r="G45" t="s">
        <v>107</v>
      </c>
      <c r="H45" t="s">
        <v>102</v>
      </c>
      <c r="I45" t="s">
        <v>87</v>
      </c>
      <c r="J45" t="s">
        <v>136</v>
      </c>
      <c r="K45" s="13">
        <v>3000</v>
      </c>
    </row>
    <row r="46" spans="1:11" x14ac:dyDescent="0.25">
      <c r="A46" t="s">
        <v>11</v>
      </c>
      <c r="B46" t="s">
        <v>138</v>
      </c>
      <c r="C46" s="1">
        <v>44</v>
      </c>
      <c r="D46" t="s">
        <v>142</v>
      </c>
      <c r="E46" t="s">
        <v>27</v>
      </c>
      <c r="F46" t="s">
        <v>71</v>
      </c>
      <c r="G46" t="s">
        <v>111</v>
      </c>
      <c r="H46" t="s">
        <v>102</v>
      </c>
      <c r="I46" t="s">
        <v>87</v>
      </c>
      <c r="J46" t="s">
        <v>136</v>
      </c>
      <c r="K46" s="13">
        <v>2500</v>
      </c>
    </row>
    <row r="47" spans="1:11" x14ac:dyDescent="0.25">
      <c r="A47" t="s">
        <v>11</v>
      </c>
      <c r="B47" t="s">
        <v>138</v>
      </c>
      <c r="C47" s="1">
        <v>53</v>
      </c>
      <c r="D47" t="s">
        <v>143</v>
      </c>
      <c r="E47" t="s">
        <v>39</v>
      </c>
      <c r="F47" t="s">
        <v>74</v>
      </c>
      <c r="G47" t="s">
        <v>116</v>
      </c>
      <c r="H47" t="s">
        <v>117</v>
      </c>
      <c r="I47" t="s">
        <v>118</v>
      </c>
      <c r="J47" t="s">
        <v>136</v>
      </c>
      <c r="K47" s="13">
        <v>4210</v>
      </c>
    </row>
    <row r="48" spans="1:11" x14ac:dyDescent="0.25">
      <c r="A48" t="s">
        <v>11</v>
      </c>
      <c r="B48" t="s">
        <v>138</v>
      </c>
      <c r="C48" s="1">
        <v>55</v>
      </c>
      <c r="D48" t="s">
        <v>144</v>
      </c>
      <c r="E48" t="s">
        <v>38</v>
      </c>
      <c r="F48" t="s">
        <v>79</v>
      </c>
      <c r="G48" t="s">
        <v>127</v>
      </c>
      <c r="H48" t="s">
        <v>128</v>
      </c>
      <c r="I48" t="s">
        <v>114</v>
      </c>
      <c r="J48" t="s">
        <v>136</v>
      </c>
      <c r="K48" s="13">
        <v>2355</v>
      </c>
    </row>
    <row r="49" spans="1:1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</row>
  </sheetData>
  <sortState xmlns:xlrd2="http://schemas.microsoft.com/office/spreadsheetml/2017/richdata2" ref="N9:N36">
    <sortCondition ref="N9:N36"/>
  </sortState>
  <pageMargins left="0.7" right="0.7" top="0.75" bottom="0.75" header="0.3" footer="0.3"/>
  <pageSetup orientation="portrait" r:id="rId1"/>
  <headerFooter>
    <oddFooter>&amp;LKyler Suess&amp;C 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Donors</vt:lpstr>
      <vt:lpstr>Donors!Criteria</vt:lpstr>
      <vt:lpstr>Donors!Extract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dcterms:created xsi:type="dcterms:W3CDTF">2018-09-25T14:50:49Z</dcterms:created>
  <dcterms:modified xsi:type="dcterms:W3CDTF">2023-07-16T19:25:26Z</dcterms:modified>
</cp:coreProperties>
</file>