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DEEC2F91-660E-4A42-B97A-4E311F5849FF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0" l="1"/>
  <c r="G25" i="10"/>
  <c r="G26" i="10"/>
  <c r="H22" i="10"/>
  <c r="S156" i="10"/>
  <c r="H156" i="10"/>
  <c r="G156" i="10"/>
  <c r="D156" i="10"/>
  <c r="C156" i="10"/>
  <c r="F156" i="10" s="1"/>
  <c r="S155" i="10"/>
  <c r="H155" i="10"/>
  <c r="G155" i="10"/>
  <c r="I155" i="10" s="1"/>
  <c r="D155" i="10"/>
  <c r="C155" i="10"/>
  <c r="F155" i="10" s="1"/>
  <c r="S154" i="10"/>
  <c r="H154" i="10"/>
  <c r="G154" i="10"/>
  <c r="D154" i="10"/>
  <c r="C154" i="10"/>
  <c r="F154" i="10" s="1"/>
  <c r="S153" i="10"/>
  <c r="H153" i="10"/>
  <c r="G153" i="10"/>
  <c r="I153" i="10" s="1"/>
  <c r="D153" i="10"/>
  <c r="C153" i="10"/>
  <c r="F153" i="10" s="1"/>
  <c r="S152" i="10"/>
  <c r="H152" i="10"/>
  <c r="G152" i="10"/>
  <c r="D152" i="10"/>
  <c r="C152" i="10"/>
  <c r="F152" i="10" s="1"/>
  <c r="S151" i="10"/>
  <c r="H151" i="10"/>
  <c r="G151" i="10"/>
  <c r="I151" i="10" s="1"/>
  <c r="D151" i="10"/>
  <c r="C151" i="10"/>
  <c r="F151" i="10" s="1"/>
  <c r="S150" i="10"/>
  <c r="H150" i="10"/>
  <c r="G150" i="10"/>
  <c r="D150" i="10"/>
  <c r="C150" i="10"/>
  <c r="F150" i="10" s="1"/>
  <c r="S149" i="10"/>
  <c r="H149" i="10"/>
  <c r="G149" i="10"/>
  <c r="D149" i="10"/>
  <c r="C149" i="10"/>
  <c r="F149" i="10" s="1"/>
  <c r="S148" i="10"/>
  <c r="H148" i="10"/>
  <c r="G148" i="10"/>
  <c r="I148" i="10" s="1"/>
  <c r="D148" i="10"/>
  <c r="C148" i="10"/>
  <c r="F148" i="10" s="1"/>
  <c r="S147" i="10"/>
  <c r="H147" i="10"/>
  <c r="G147" i="10"/>
  <c r="D147" i="10"/>
  <c r="C147" i="10"/>
  <c r="F147" i="10" s="1"/>
  <c r="S146" i="10"/>
  <c r="H146" i="10"/>
  <c r="G146" i="10"/>
  <c r="I146" i="10" s="1"/>
  <c r="D146" i="10"/>
  <c r="C146" i="10"/>
  <c r="F146" i="10" s="1"/>
  <c r="S145" i="10"/>
  <c r="H145" i="10"/>
  <c r="G145" i="10"/>
  <c r="D145" i="10"/>
  <c r="C145" i="10"/>
  <c r="F145" i="10" s="1"/>
  <c r="S144" i="10"/>
  <c r="H144" i="10"/>
  <c r="G144" i="10"/>
  <c r="I144" i="10" s="1"/>
  <c r="D144" i="10"/>
  <c r="C144" i="10"/>
  <c r="F144" i="10" s="1"/>
  <c r="S143" i="10"/>
  <c r="H143" i="10"/>
  <c r="G143" i="10"/>
  <c r="I143" i="10" s="1"/>
  <c r="D143" i="10"/>
  <c r="C143" i="10"/>
  <c r="F143" i="10" s="1"/>
  <c r="S142" i="10"/>
  <c r="H142" i="10"/>
  <c r="G142" i="10"/>
  <c r="D142" i="10"/>
  <c r="C142" i="10"/>
  <c r="S141" i="10"/>
  <c r="H141" i="10"/>
  <c r="G141" i="10"/>
  <c r="D141" i="10"/>
  <c r="C141" i="10"/>
  <c r="F141" i="10" s="1"/>
  <c r="S140" i="10"/>
  <c r="H140" i="10"/>
  <c r="G140" i="10"/>
  <c r="I140" i="10" s="1"/>
  <c r="D140" i="10"/>
  <c r="C140" i="10"/>
  <c r="F140" i="10" s="1"/>
  <c r="S139" i="10"/>
  <c r="H139" i="10"/>
  <c r="G139" i="10"/>
  <c r="I139" i="10" s="1"/>
  <c r="D139" i="10"/>
  <c r="C139" i="10"/>
  <c r="F139" i="10" s="1"/>
  <c r="S138" i="10"/>
  <c r="H138" i="10"/>
  <c r="G138" i="10"/>
  <c r="D138" i="10"/>
  <c r="C138" i="10"/>
  <c r="S137" i="10"/>
  <c r="H137" i="10"/>
  <c r="G137" i="10"/>
  <c r="D137" i="10"/>
  <c r="C137" i="10"/>
  <c r="F137" i="10" s="1"/>
  <c r="S136" i="10"/>
  <c r="H136" i="10"/>
  <c r="G136" i="10"/>
  <c r="D136" i="10"/>
  <c r="C136" i="10"/>
  <c r="F136" i="10" s="1"/>
  <c r="S135" i="10"/>
  <c r="H135" i="10"/>
  <c r="G135" i="10"/>
  <c r="D135" i="10"/>
  <c r="C135" i="10"/>
  <c r="F135" i="10" s="1"/>
  <c r="S134" i="10"/>
  <c r="H134" i="10"/>
  <c r="G134" i="10"/>
  <c r="I134" i="10" s="1"/>
  <c r="D134" i="10"/>
  <c r="C134" i="10"/>
  <c r="F134" i="10" s="1"/>
  <c r="S133" i="10"/>
  <c r="H133" i="10"/>
  <c r="G133" i="10"/>
  <c r="D133" i="10"/>
  <c r="C133" i="10"/>
  <c r="F133" i="10" s="1"/>
  <c r="S132" i="10"/>
  <c r="H132" i="10"/>
  <c r="G132" i="10"/>
  <c r="I132" i="10" s="1"/>
  <c r="D132" i="10"/>
  <c r="C132" i="10"/>
  <c r="F132" i="10" s="1"/>
  <c r="S131" i="10"/>
  <c r="H131" i="10"/>
  <c r="G131" i="10"/>
  <c r="D131" i="10"/>
  <c r="C131" i="10"/>
  <c r="S130" i="10"/>
  <c r="H130" i="10"/>
  <c r="G130" i="10"/>
  <c r="D130" i="10"/>
  <c r="C130" i="10"/>
  <c r="S129" i="10"/>
  <c r="H129" i="10"/>
  <c r="G129" i="10"/>
  <c r="D129" i="10"/>
  <c r="C129" i="10"/>
  <c r="F129" i="10" s="1"/>
  <c r="S128" i="10"/>
  <c r="H128" i="10"/>
  <c r="G128" i="10"/>
  <c r="I128" i="10" s="1"/>
  <c r="D128" i="10"/>
  <c r="C128" i="10"/>
  <c r="F128" i="10" s="1"/>
  <c r="S127" i="10"/>
  <c r="H127" i="10"/>
  <c r="G127" i="10"/>
  <c r="I127" i="10" s="1"/>
  <c r="D127" i="10"/>
  <c r="C127" i="10"/>
  <c r="F127" i="10" s="1"/>
  <c r="S126" i="10"/>
  <c r="H126" i="10"/>
  <c r="G126" i="10"/>
  <c r="D126" i="10"/>
  <c r="C126" i="10"/>
  <c r="S125" i="10"/>
  <c r="H125" i="10"/>
  <c r="G125" i="10"/>
  <c r="D125" i="10"/>
  <c r="C125" i="10"/>
  <c r="S124" i="10"/>
  <c r="H124" i="10"/>
  <c r="G124" i="10"/>
  <c r="D124" i="10"/>
  <c r="C124" i="10"/>
  <c r="F124" i="10" s="1"/>
  <c r="S123" i="10"/>
  <c r="H123" i="10"/>
  <c r="G123" i="10"/>
  <c r="D123" i="10"/>
  <c r="C123" i="10"/>
  <c r="F123" i="10" s="1"/>
  <c r="S122" i="10"/>
  <c r="H122" i="10"/>
  <c r="G122" i="10"/>
  <c r="D122" i="10"/>
  <c r="C122" i="10"/>
  <c r="F122" i="10" s="1"/>
  <c r="S121" i="10"/>
  <c r="H121" i="10"/>
  <c r="G121" i="10"/>
  <c r="D121" i="10"/>
  <c r="C121" i="10"/>
  <c r="F121" i="10" s="1"/>
  <c r="S120" i="10"/>
  <c r="H120" i="10"/>
  <c r="G120" i="10"/>
  <c r="I120" i="10" s="1"/>
  <c r="D120" i="10"/>
  <c r="C120" i="10"/>
  <c r="S119" i="10"/>
  <c r="H119" i="10"/>
  <c r="G119" i="10"/>
  <c r="I119" i="10" s="1"/>
  <c r="D119" i="10"/>
  <c r="C119" i="10"/>
  <c r="F119" i="10" s="1"/>
  <c r="S118" i="10"/>
  <c r="H118" i="10"/>
  <c r="G118" i="10"/>
  <c r="D118" i="10"/>
  <c r="C118" i="10"/>
  <c r="F118" i="10" s="1"/>
  <c r="S117" i="10"/>
  <c r="H117" i="10"/>
  <c r="G117" i="10"/>
  <c r="D117" i="10"/>
  <c r="C117" i="10"/>
  <c r="F117" i="10" s="1"/>
  <c r="S116" i="10"/>
  <c r="H116" i="10"/>
  <c r="G116" i="10"/>
  <c r="I116" i="10" s="1"/>
  <c r="D116" i="10"/>
  <c r="C116" i="10"/>
  <c r="F116" i="10" s="1"/>
  <c r="S115" i="10"/>
  <c r="H115" i="10"/>
  <c r="G115" i="10"/>
  <c r="D115" i="10"/>
  <c r="C115" i="10"/>
  <c r="F115" i="10" s="1"/>
  <c r="S114" i="10"/>
  <c r="H114" i="10"/>
  <c r="G114" i="10"/>
  <c r="D114" i="10"/>
  <c r="C114" i="10"/>
  <c r="F114" i="10" s="1"/>
  <c r="S113" i="10"/>
  <c r="H113" i="10"/>
  <c r="G113" i="10"/>
  <c r="D113" i="10"/>
  <c r="C113" i="10"/>
  <c r="F113" i="10" s="1"/>
  <c r="S112" i="10"/>
  <c r="H112" i="10"/>
  <c r="G112" i="10"/>
  <c r="I112" i="10" s="1"/>
  <c r="D112" i="10"/>
  <c r="C112" i="10"/>
  <c r="F112" i="10" s="1"/>
  <c r="S111" i="10"/>
  <c r="H111" i="10"/>
  <c r="G111" i="10"/>
  <c r="D111" i="10"/>
  <c r="C111" i="10"/>
  <c r="F111" i="10" s="1"/>
  <c r="S110" i="10"/>
  <c r="H110" i="10"/>
  <c r="G110" i="10"/>
  <c r="D110" i="10"/>
  <c r="C110" i="10"/>
  <c r="F110" i="10" s="1"/>
  <c r="S109" i="10"/>
  <c r="H109" i="10"/>
  <c r="G109" i="10"/>
  <c r="D109" i="10"/>
  <c r="C109" i="10"/>
  <c r="F109" i="10" s="1"/>
  <c r="S108" i="10"/>
  <c r="H108" i="10"/>
  <c r="G108" i="10"/>
  <c r="I108" i="10" s="1"/>
  <c r="D108" i="10"/>
  <c r="C108" i="10"/>
  <c r="S107" i="10"/>
  <c r="H107" i="10"/>
  <c r="G107" i="10"/>
  <c r="I107" i="10" s="1"/>
  <c r="D107" i="10"/>
  <c r="C107" i="10"/>
  <c r="F107" i="10" s="1"/>
  <c r="S106" i="10"/>
  <c r="H106" i="10"/>
  <c r="G106" i="10"/>
  <c r="D106" i="10"/>
  <c r="C106" i="10"/>
  <c r="F106" i="10" s="1"/>
  <c r="S105" i="10"/>
  <c r="H105" i="10"/>
  <c r="G105" i="10"/>
  <c r="I105" i="10" s="1"/>
  <c r="D105" i="10"/>
  <c r="C105" i="10"/>
  <c r="S104" i="10"/>
  <c r="H104" i="10"/>
  <c r="G104" i="10"/>
  <c r="I104" i="10" s="1"/>
  <c r="D104" i="10"/>
  <c r="C104" i="10"/>
  <c r="F104" i="10" s="1"/>
  <c r="S103" i="10"/>
  <c r="H103" i="10"/>
  <c r="G103" i="10"/>
  <c r="I103" i="10" s="1"/>
  <c r="D103" i="10"/>
  <c r="C103" i="10"/>
  <c r="F103" i="10" s="1"/>
  <c r="J103" i="10" s="1"/>
  <c r="S102" i="10"/>
  <c r="H102" i="10"/>
  <c r="G102" i="10"/>
  <c r="D102" i="10"/>
  <c r="C102" i="10"/>
  <c r="S101" i="10"/>
  <c r="H101" i="10"/>
  <c r="G101" i="10"/>
  <c r="D101" i="10"/>
  <c r="C101" i="10"/>
  <c r="F101" i="10" s="1"/>
  <c r="S100" i="10"/>
  <c r="H100" i="10"/>
  <c r="G100" i="10"/>
  <c r="I100" i="10" s="1"/>
  <c r="D100" i="10"/>
  <c r="C100" i="10"/>
  <c r="F100" i="10" s="1"/>
  <c r="S99" i="10"/>
  <c r="H99" i="10"/>
  <c r="G99" i="10"/>
  <c r="D99" i="10"/>
  <c r="C99" i="10"/>
  <c r="F99" i="10" s="1"/>
  <c r="S98" i="10"/>
  <c r="H98" i="10"/>
  <c r="G98" i="10"/>
  <c r="I98" i="10" s="1"/>
  <c r="D98" i="10"/>
  <c r="C9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F50" i="10" s="1"/>
  <c r="C51" i="10"/>
  <c r="F51" i="10" s="1"/>
  <c r="C52" i="10"/>
  <c r="F52" i="10" s="1"/>
  <c r="C53" i="10"/>
  <c r="F53" i="10" s="1"/>
  <c r="C54" i="10"/>
  <c r="C55" i="10"/>
  <c r="F55" i="10" s="1"/>
  <c r="C56" i="10"/>
  <c r="F56" i="10" s="1"/>
  <c r="C57" i="10"/>
  <c r="C58" i="10"/>
  <c r="F58" i="10" s="1"/>
  <c r="C59" i="10"/>
  <c r="F59" i="10" s="1"/>
  <c r="C60" i="10"/>
  <c r="F60" i="10" s="1"/>
  <c r="C61" i="10"/>
  <c r="F61" i="10" s="1"/>
  <c r="C62" i="10"/>
  <c r="F62" i="10" s="1"/>
  <c r="C63" i="10"/>
  <c r="F63" i="10" s="1"/>
  <c r="C64" i="10"/>
  <c r="F64" i="10" s="1"/>
  <c r="C65" i="10"/>
  <c r="F65" i="10" s="1"/>
  <c r="C66" i="10"/>
  <c r="F66" i="10" s="1"/>
  <c r="C67" i="10"/>
  <c r="F67" i="10" s="1"/>
  <c r="C68" i="10"/>
  <c r="F68" i="10" s="1"/>
  <c r="C69" i="10"/>
  <c r="F69" i="10" s="1"/>
  <c r="C70" i="10"/>
  <c r="F70" i="10" s="1"/>
  <c r="C71" i="10"/>
  <c r="F71" i="10" s="1"/>
  <c r="C72" i="10"/>
  <c r="F72" i="10" s="1"/>
  <c r="C73" i="10"/>
  <c r="F73" i="10" s="1"/>
  <c r="C74" i="10"/>
  <c r="F74" i="10" s="1"/>
  <c r="C75" i="10"/>
  <c r="F75" i="10" s="1"/>
  <c r="C76" i="10"/>
  <c r="F76" i="10" s="1"/>
  <c r="C77" i="10"/>
  <c r="F77" i="10" s="1"/>
  <c r="C78" i="10"/>
  <c r="F78" i="10" s="1"/>
  <c r="C79" i="10"/>
  <c r="F79" i="10" s="1"/>
  <c r="C80" i="10"/>
  <c r="F80" i="10" s="1"/>
  <c r="C81" i="10"/>
  <c r="F81" i="10" s="1"/>
  <c r="C82" i="10"/>
  <c r="F82" i="10" s="1"/>
  <c r="C83" i="10"/>
  <c r="F83" i="10" s="1"/>
  <c r="C84" i="10"/>
  <c r="F84" i="10" s="1"/>
  <c r="C85" i="10"/>
  <c r="F85" i="10" s="1"/>
  <c r="C86" i="10"/>
  <c r="F86" i="10" s="1"/>
  <c r="C87" i="10"/>
  <c r="F87" i="10" s="1"/>
  <c r="C88" i="10"/>
  <c r="F88" i="10" s="1"/>
  <c r="C89" i="10"/>
  <c r="F89" i="10" s="1"/>
  <c r="C90" i="10"/>
  <c r="F90" i="10" s="1"/>
  <c r="C91" i="10"/>
  <c r="F91" i="10" s="1"/>
  <c r="C92" i="10"/>
  <c r="F92" i="10" s="1"/>
  <c r="C93" i="10"/>
  <c r="F93" i="10" s="1"/>
  <c r="C94" i="10"/>
  <c r="F94" i="10" s="1"/>
  <c r="C95" i="10"/>
  <c r="F95" i="10" s="1"/>
  <c r="C96" i="10"/>
  <c r="F96" i="10" s="1"/>
  <c r="C97" i="10"/>
  <c r="F97" i="10" s="1"/>
  <c r="D40" i="11"/>
  <c r="F1" i="11" s="1"/>
  <c r="F2" i="11" s="1"/>
  <c r="D51" i="10"/>
  <c r="G51" i="10"/>
  <c r="H51" i="10"/>
  <c r="S51" i="10"/>
  <c r="D52" i="10"/>
  <c r="G52" i="10"/>
  <c r="H52" i="10"/>
  <c r="S52" i="10"/>
  <c r="D53" i="10"/>
  <c r="G53" i="10"/>
  <c r="H53" i="10"/>
  <c r="S53" i="10"/>
  <c r="D54" i="10"/>
  <c r="G54" i="10"/>
  <c r="H54" i="10"/>
  <c r="S54" i="10"/>
  <c r="D55" i="10"/>
  <c r="G55" i="10"/>
  <c r="H55" i="10"/>
  <c r="S55" i="10"/>
  <c r="D56" i="10"/>
  <c r="G56" i="10"/>
  <c r="H56" i="10"/>
  <c r="S56" i="10"/>
  <c r="D57" i="10"/>
  <c r="G57" i="10"/>
  <c r="H57" i="10"/>
  <c r="S57" i="10"/>
  <c r="D58" i="10"/>
  <c r="G58" i="10"/>
  <c r="H58" i="10"/>
  <c r="S58" i="10"/>
  <c r="D59" i="10"/>
  <c r="G59" i="10"/>
  <c r="H59" i="10"/>
  <c r="S59" i="10"/>
  <c r="D60" i="10"/>
  <c r="G60" i="10"/>
  <c r="H60" i="10"/>
  <c r="S60" i="10"/>
  <c r="D61" i="10"/>
  <c r="G61" i="10"/>
  <c r="H61" i="10"/>
  <c r="S61" i="10"/>
  <c r="D62" i="10"/>
  <c r="G62" i="10"/>
  <c r="H62" i="10"/>
  <c r="S62" i="10"/>
  <c r="D63" i="10"/>
  <c r="G63" i="10"/>
  <c r="H63" i="10"/>
  <c r="S63" i="10"/>
  <c r="D64" i="10"/>
  <c r="G64" i="10"/>
  <c r="H64" i="10"/>
  <c r="S64" i="10"/>
  <c r="D65" i="10"/>
  <c r="G65" i="10"/>
  <c r="H65" i="10"/>
  <c r="S65" i="10"/>
  <c r="D66" i="10"/>
  <c r="G66" i="10"/>
  <c r="H66" i="10"/>
  <c r="S66" i="10"/>
  <c r="D67" i="10"/>
  <c r="G67" i="10"/>
  <c r="H67" i="10"/>
  <c r="S67" i="10"/>
  <c r="D68" i="10"/>
  <c r="G68" i="10"/>
  <c r="H68" i="10"/>
  <c r="S68" i="10"/>
  <c r="D69" i="10"/>
  <c r="G69" i="10"/>
  <c r="H69" i="10"/>
  <c r="S69" i="10"/>
  <c r="D70" i="10"/>
  <c r="G70" i="10"/>
  <c r="H70" i="10"/>
  <c r="S70" i="10"/>
  <c r="D71" i="10"/>
  <c r="G71" i="10"/>
  <c r="H71" i="10"/>
  <c r="I71" i="10" s="1"/>
  <c r="S71" i="10"/>
  <c r="D72" i="10"/>
  <c r="G72" i="10"/>
  <c r="H72" i="10"/>
  <c r="S72" i="10"/>
  <c r="D73" i="10"/>
  <c r="G73" i="10"/>
  <c r="H73" i="10"/>
  <c r="S73" i="10"/>
  <c r="D74" i="10"/>
  <c r="G74" i="10"/>
  <c r="H74" i="10"/>
  <c r="S74" i="10"/>
  <c r="D75" i="10"/>
  <c r="G75" i="10"/>
  <c r="H75" i="10"/>
  <c r="S75" i="10"/>
  <c r="D76" i="10"/>
  <c r="G76" i="10"/>
  <c r="H76" i="10"/>
  <c r="S76" i="10"/>
  <c r="D77" i="10"/>
  <c r="G77" i="10"/>
  <c r="H77" i="10"/>
  <c r="S77" i="10"/>
  <c r="D78" i="10"/>
  <c r="G78" i="10"/>
  <c r="H78" i="10"/>
  <c r="S78" i="10"/>
  <c r="D79" i="10"/>
  <c r="G79" i="10"/>
  <c r="H79" i="10"/>
  <c r="S79" i="10"/>
  <c r="D80" i="10"/>
  <c r="G80" i="10"/>
  <c r="H80" i="10"/>
  <c r="S80" i="10"/>
  <c r="D81" i="10"/>
  <c r="G81" i="10"/>
  <c r="H81" i="10"/>
  <c r="S81" i="10"/>
  <c r="D82" i="10"/>
  <c r="G82" i="10"/>
  <c r="H82" i="10"/>
  <c r="S82" i="10"/>
  <c r="D83" i="10"/>
  <c r="G83" i="10"/>
  <c r="H83" i="10"/>
  <c r="S83" i="10"/>
  <c r="D84" i="10"/>
  <c r="G84" i="10"/>
  <c r="H84" i="10"/>
  <c r="S84" i="10"/>
  <c r="D85" i="10"/>
  <c r="G85" i="10"/>
  <c r="H85" i="10"/>
  <c r="S85" i="10"/>
  <c r="D86" i="10"/>
  <c r="G86" i="10"/>
  <c r="H86" i="10"/>
  <c r="S86" i="10"/>
  <c r="D87" i="10"/>
  <c r="G87" i="10"/>
  <c r="H87" i="10"/>
  <c r="S87" i="10"/>
  <c r="D88" i="10"/>
  <c r="G88" i="10"/>
  <c r="H88" i="10"/>
  <c r="S88" i="10"/>
  <c r="D89" i="10"/>
  <c r="G89" i="10"/>
  <c r="H89" i="10"/>
  <c r="S89" i="10"/>
  <c r="D90" i="10"/>
  <c r="G90" i="10"/>
  <c r="H90" i="10"/>
  <c r="S90" i="10"/>
  <c r="D91" i="10"/>
  <c r="G91" i="10"/>
  <c r="H91" i="10"/>
  <c r="S91" i="10"/>
  <c r="D92" i="10"/>
  <c r="G92" i="10"/>
  <c r="H92" i="10"/>
  <c r="S92" i="10"/>
  <c r="D93" i="10"/>
  <c r="G93" i="10"/>
  <c r="H93" i="10"/>
  <c r="S93" i="10"/>
  <c r="D94" i="10"/>
  <c r="G94" i="10"/>
  <c r="H94" i="10"/>
  <c r="S94" i="10"/>
  <c r="D95" i="10"/>
  <c r="G95" i="10"/>
  <c r="H95" i="10"/>
  <c r="S95" i="10"/>
  <c r="D96" i="10"/>
  <c r="G96" i="10"/>
  <c r="H96" i="10"/>
  <c r="S96" i="10"/>
  <c r="D97" i="10"/>
  <c r="G97" i="10"/>
  <c r="H97" i="10"/>
  <c r="S97" i="10"/>
  <c r="D50" i="10"/>
  <c r="G50" i="10"/>
  <c r="H50" i="10"/>
  <c r="S50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G23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2" i="10"/>
  <c r="H12" i="10"/>
  <c r="I12" i="10" s="1"/>
  <c r="J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11" i="10"/>
  <c r="I11" i="10" s="1"/>
  <c r="C12" i="10"/>
  <c r="D12" i="10"/>
  <c r="E12" i="10"/>
  <c r="F12" i="10"/>
  <c r="S12" i="10"/>
  <c r="C13" i="10"/>
  <c r="D13" i="10"/>
  <c r="E13" i="10"/>
  <c r="S10" i="10"/>
  <c r="S11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D5" i="10"/>
  <c r="D46" i="10"/>
  <c r="D47" i="10"/>
  <c r="D48" i="10"/>
  <c r="D49" i="10"/>
  <c r="D2" i="11"/>
  <c r="D38" i="11"/>
  <c r="D20" i="11"/>
  <c r="D18" i="11"/>
  <c r="D13" i="11"/>
  <c r="D9" i="1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D11" i="10"/>
  <c r="I10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I101" i="10" l="1"/>
  <c r="J101" i="10" s="1"/>
  <c r="H5" i="10"/>
  <c r="I121" i="10"/>
  <c r="J121" i="10" s="1"/>
  <c r="I133" i="10"/>
  <c r="J133" i="10" s="1"/>
  <c r="I123" i="10"/>
  <c r="J123" i="10" s="1"/>
  <c r="I135" i="10"/>
  <c r="J135" i="10" s="1"/>
  <c r="I147" i="10"/>
  <c r="J147" i="10" s="1"/>
  <c r="I114" i="10"/>
  <c r="I150" i="10"/>
  <c r="J150" i="10" s="1"/>
  <c r="I85" i="10"/>
  <c r="J85" i="10" s="1"/>
  <c r="I67" i="10"/>
  <c r="J67" i="10" s="1"/>
  <c r="F138" i="10"/>
  <c r="I125" i="10"/>
  <c r="I137" i="10"/>
  <c r="J137" i="10" s="1"/>
  <c r="I118" i="10"/>
  <c r="J118" i="10" s="1"/>
  <c r="I130" i="10"/>
  <c r="I142" i="10"/>
  <c r="I154" i="10"/>
  <c r="J154" i="10" s="1"/>
  <c r="J127" i="10"/>
  <c r="J134" i="10"/>
  <c r="F125" i="10"/>
  <c r="J132" i="10"/>
  <c r="J148" i="10"/>
  <c r="J116" i="10"/>
  <c r="F130" i="10"/>
  <c r="J144" i="10"/>
  <c r="J128" i="10"/>
  <c r="F102" i="10"/>
  <c r="J155" i="10"/>
  <c r="J146" i="10"/>
  <c r="J153" i="10"/>
  <c r="F98" i="10"/>
  <c r="J98" i="10" s="1"/>
  <c r="F142" i="10"/>
  <c r="F131" i="10"/>
  <c r="J140" i="10"/>
  <c r="I84" i="10"/>
  <c r="J84" i="10" s="1"/>
  <c r="I106" i="10"/>
  <c r="J106" i="10" s="1"/>
  <c r="I78" i="10"/>
  <c r="J78" i="10" s="1"/>
  <c r="I129" i="10"/>
  <c r="I115" i="10"/>
  <c r="J115" i="10" s="1"/>
  <c r="I124" i="10"/>
  <c r="J124" i="10" s="1"/>
  <c r="I138" i="10"/>
  <c r="J138" i="10" s="1"/>
  <c r="I152" i="10"/>
  <c r="J152" i="10" s="1"/>
  <c r="I141" i="10"/>
  <c r="J141" i="10" s="1"/>
  <c r="I110" i="10"/>
  <c r="J110" i="10" s="1"/>
  <c r="I99" i="10"/>
  <c r="J99" i="10" s="1"/>
  <c r="I117" i="10"/>
  <c r="J117" i="10" s="1"/>
  <c r="I131" i="10"/>
  <c r="I149" i="10"/>
  <c r="J149" i="10" s="1"/>
  <c r="I51" i="10"/>
  <c r="J51" i="10" s="1"/>
  <c r="I122" i="10"/>
  <c r="J122" i="10" s="1"/>
  <c r="I113" i="10"/>
  <c r="J113" i="10" s="1"/>
  <c r="I102" i="10"/>
  <c r="J102" i="10" s="1"/>
  <c r="J143" i="10"/>
  <c r="I145" i="10"/>
  <c r="J145" i="10" s="1"/>
  <c r="I126" i="10"/>
  <c r="I109" i="10"/>
  <c r="J109" i="10" s="1"/>
  <c r="I94" i="10"/>
  <c r="J94" i="10" s="1"/>
  <c r="I156" i="10"/>
  <c r="J156" i="10" s="1"/>
  <c r="I136" i="10"/>
  <c r="J136" i="10" s="1"/>
  <c r="I91" i="10"/>
  <c r="J91" i="10" s="1"/>
  <c r="J104" i="10"/>
  <c r="J129" i="10"/>
  <c r="J139" i="10"/>
  <c r="J119" i="10"/>
  <c r="J107" i="10"/>
  <c r="J100" i="10"/>
  <c r="J112" i="10"/>
  <c r="J151" i="10"/>
  <c r="J114" i="10"/>
  <c r="F105" i="10"/>
  <c r="F126" i="10"/>
  <c r="I111" i="10"/>
  <c r="J111" i="10" s="1"/>
  <c r="F108" i="10"/>
  <c r="F120" i="10"/>
  <c r="I53" i="10"/>
  <c r="J53" i="10" s="1"/>
  <c r="I60" i="10"/>
  <c r="J60" i="10" s="1"/>
  <c r="I80" i="10"/>
  <c r="J80" i="10" s="1"/>
  <c r="I59" i="10"/>
  <c r="J59" i="10" s="1"/>
  <c r="I86" i="10"/>
  <c r="J86" i="10" s="1"/>
  <c r="I93" i="10"/>
  <c r="J93" i="10" s="1"/>
  <c r="I56" i="10"/>
  <c r="J56" i="10" s="1"/>
  <c r="I65" i="10"/>
  <c r="J65" i="10" s="1"/>
  <c r="I70" i="10"/>
  <c r="J70" i="10" s="1"/>
  <c r="I63" i="10"/>
  <c r="J63" i="10" s="1"/>
  <c r="I49" i="10"/>
  <c r="I96" i="10"/>
  <c r="J96" i="10" s="1"/>
  <c r="I58" i="10"/>
  <c r="J58" i="10" s="1"/>
  <c r="I66" i="10"/>
  <c r="J66" i="10" s="1"/>
  <c r="I68" i="10"/>
  <c r="J68" i="10" s="1"/>
  <c r="I81" i="10"/>
  <c r="J81" i="10" s="1"/>
  <c r="I76" i="10"/>
  <c r="J76" i="10" s="1"/>
  <c r="I92" i="10"/>
  <c r="J92" i="10" s="1"/>
  <c r="I75" i="10"/>
  <c r="J75" i="10" s="1"/>
  <c r="I88" i="10"/>
  <c r="J88" i="10" s="1"/>
  <c r="I73" i="10"/>
  <c r="J73" i="10" s="1"/>
  <c r="I69" i="10"/>
  <c r="J69" i="10" s="1"/>
  <c r="L14" i="10"/>
  <c r="L13" i="10"/>
  <c r="L12" i="10"/>
  <c r="L11" i="10"/>
  <c r="L10" i="10"/>
  <c r="P5" i="10"/>
  <c r="J71" i="10"/>
  <c r="I54" i="10"/>
  <c r="I52" i="10"/>
  <c r="J52" i="10" s="1"/>
  <c r="I97" i="10"/>
  <c r="J97" i="10" s="1"/>
  <c r="I57" i="10"/>
  <c r="I82" i="10"/>
  <c r="J82" i="10" s="1"/>
  <c r="I90" i="10"/>
  <c r="J90" i="10" s="1"/>
  <c r="I83" i="10"/>
  <c r="J83" i="10" s="1"/>
  <c r="I48" i="10"/>
  <c r="I95" i="10"/>
  <c r="J95" i="10" s="1"/>
  <c r="I50" i="10"/>
  <c r="J50" i="10" s="1"/>
  <c r="I62" i="10"/>
  <c r="J62" i="10" s="1"/>
  <c r="I74" i="10"/>
  <c r="J74" i="10" s="1"/>
  <c r="I79" i="10"/>
  <c r="J79" i="10" s="1"/>
  <c r="I72" i="10"/>
  <c r="J72" i="10" s="1"/>
  <c r="I77" i="10"/>
  <c r="J77" i="10" s="1"/>
  <c r="I89" i="10"/>
  <c r="J89" i="10" s="1"/>
  <c r="I55" i="10"/>
  <c r="J55" i="10" s="1"/>
  <c r="I87" i="10"/>
  <c r="J87" i="10" s="1"/>
  <c r="I61" i="10"/>
  <c r="J61" i="10" s="1"/>
  <c r="F57" i="10"/>
  <c r="F54" i="10"/>
  <c r="I64" i="10"/>
  <c r="J64" i="10" s="1"/>
  <c r="F47" i="10"/>
  <c r="I1" i="11"/>
  <c r="I46" i="10"/>
  <c r="F46" i="10"/>
  <c r="F49" i="10"/>
  <c r="I47" i="10"/>
  <c r="F48" i="10"/>
  <c r="I36" i="10"/>
  <c r="F44" i="10"/>
  <c r="F43" i="10"/>
  <c r="F39" i="10"/>
  <c r="F38" i="10"/>
  <c r="F37" i="10"/>
  <c r="F42" i="10"/>
  <c r="F45" i="10"/>
  <c r="F41" i="10"/>
  <c r="F40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F17" i="10"/>
  <c r="F13" i="10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125" i="10" l="1"/>
  <c r="J142" i="10"/>
  <c r="J131" i="10"/>
  <c r="J130" i="10"/>
  <c r="J120" i="10"/>
  <c r="J108" i="10"/>
  <c r="J126" i="10"/>
  <c r="J105" i="10"/>
  <c r="J49" i="10"/>
  <c r="I5" i="10"/>
  <c r="O14" i="10"/>
  <c r="O13" i="10"/>
  <c r="O12" i="10"/>
  <c r="O11" i="10"/>
  <c r="O10" i="10"/>
  <c r="J48" i="10"/>
  <c r="J54" i="10"/>
  <c r="J57" i="10"/>
  <c r="K12" i="10"/>
  <c r="M12" i="10" s="1"/>
  <c r="N12" i="10" s="1"/>
  <c r="J47" i="10"/>
  <c r="J21" i="10"/>
  <c r="J17" i="10"/>
  <c r="K17" i="10" s="1"/>
  <c r="L17" i="10" s="1"/>
  <c r="J19" i="10"/>
  <c r="J20" i="10"/>
  <c r="J18" i="10"/>
  <c r="J46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K14" i="10"/>
  <c r="K15" i="10"/>
  <c r="L15" i="10" s="1"/>
  <c r="K11" i="10"/>
  <c r="K16" i="10"/>
  <c r="L16" i="10" s="1"/>
  <c r="K13" i="10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O15" i="10" l="1"/>
  <c r="P15" i="10" s="1"/>
  <c r="Q15" i="10" s="1"/>
  <c r="O16" i="10"/>
  <c r="P16" i="10" s="1"/>
  <c r="Q16" i="10" s="1"/>
  <c r="O17" i="10"/>
  <c r="P17" i="10" s="1"/>
  <c r="Q17" i="10" s="1"/>
  <c r="P12" i="10"/>
  <c r="Q12" i="10" s="1"/>
  <c r="K21" i="10"/>
  <c r="K20" i="10"/>
  <c r="K19" i="10"/>
  <c r="K18" i="10"/>
  <c r="P10" i="10"/>
  <c r="Q10" i="10" s="1"/>
  <c r="P11" i="10"/>
  <c r="Q11" i="10" s="1"/>
  <c r="M16" i="10"/>
  <c r="N16" i="10" s="1"/>
  <c r="M15" i="10"/>
  <c r="N15" i="10" s="1"/>
  <c r="P14" i="10"/>
  <c r="Q14" i="10" s="1"/>
  <c r="M14" i="10"/>
  <c r="N14" i="10" s="1"/>
  <c r="M13" i="10"/>
  <c r="N13" i="10" s="1"/>
  <c r="P13" i="10"/>
  <c r="Q13" i="10" s="1"/>
  <c r="M17" i="10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18" i="10" l="1"/>
  <c r="O18" i="10"/>
  <c r="P18" i="10" s="1"/>
  <c r="Q18" i="10" s="1"/>
  <c r="L19" i="10"/>
  <c r="M19" i="10" s="1"/>
  <c r="N19" i="10" s="1"/>
  <c r="O19" i="10"/>
  <c r="P19" i="10" s="1"/>
  <c r="Q19" i="10" s="1"/>
  <c r="L20" i="10"/>
  <c r="M20" i="10" s="1"/>
  <c r="N20" i="10" s="1"/>
  <c r="O20" i="10"/>
  <c r="P20" i="10" s="1"/>
  <c r="Q20" i="10" s="1"/>
  <c r="L21" i="10"/>
  <c r="M21" i="10" s="1"/>
  <c r="N21" i="10" s="1"/>
  <c r="O21" i="10"/>
  <c r="P21" i="10" s="1"/>
  <c r="Q21" i="10" s="1"/>
  <c r="L24" i="10"/>
  <c r="M24" i="10" s="1"/>
  <c r="N24" i="10" s="1"/>
  <c r="O24" i="10"/>
  <c r="P24" i="10" s="1"/>
  <c r="Q24" i="10" s="1"/>
  <c r="L39" i="10"/>
  <c r="M39" i="10" s="1"/>
  <c r="N39" i="10" s="1"/>
  <c r="O39" i="10"/>
  <c r="P39" i="10" s="1"/>
  <c r="Q39" i="10" s="1"/>
  <c r="L22" i="10"/>
  <c r="M22" i="10" s="1"/>
  <c r="N22" i="10" s="1"/>
  <c r="O22" i="10"/>
  <c r="P22" i="10" s="1"/>
  <c r="Q22" i="10" s="1"/>
  <c r="L27" i="10"/>
  <c r="M27" i="10" s="1"/>
  <c r="N27" i="10" s="1"/>
  <c r="O27" i="10"/>
  <c r="P27" i="10" s="1"/>
  <c r="Q27" i="10" s="1"/>
  <c r="L28" i="10"/>
  <c r="M28" i="10" s="1"/>
  <c r="N28" i="10" s="1"/>
  <c r="O28" i="10"/>
  <c r="P28" i="10" s="1"/>
  <c r="Q28" i="10" s="1"/>
  <c r="L25" i="10"/>
  <c r="M25" i="10" s="1"/>
  <c r="N25" i="10" s="1"/>
  <c r="O25" i="10"/>
  <c r="P25" i="10" s="1"/>
  <c r="Q25" i="10" s="1"/>
  <c r="L40" i="10"/>
  <c r="M40" i="10" s="1"/>
  <c r="N40" i="10" s="1"/>
  <c r="O40" i="10"/>
  <c r="P40" i="10" s="1"/>
  <c r="Q40" i="10" s="1"/>
  <c r="L37" i="10"/>
  <c r="M37" i="10" s="1"/>
  <c r="N37" i="10" s="1"/>
  <c r="O37" i="10"/>
  <c r="P37" i="10" s="1"/>
  <c r="Q37" i="10" s="1"/>
  <c r="L32" i="10"/>
  <c r="M32" i="10" s="1"/>
  <c r="N32" i="10" s="1"/>
  <c r="O32" i="10"/>
  <c r="P32" i="10" s="1"/>
  <c r="Q32" i="10" s="1"/>
  <c r="L38" i="10"/>
  <c r="M38" i="10" s="1"/>
  <c r="N38" i="10" s="1"/>
  <c r="O38" i="10"/>
  <c r="P38" i="10" s="1"/>
  <c r="Q38" i="10" s="1"/>
  <c r="L34" i="10"/>
  <c r="M34" i="10" s="1"/>
  <c r="N34" i="10" s="1"/>
  <c r="O34" i="10"/>
  <c r="P34" i="10" s="1"/>
  <c r="Q34" i="10" s="1"/>
  <c r="L33" i="10"/>
  <c r="M33" i="10" s="1"/>
  <c r="N33" i="10" s="1"/>
  <c r="O33" i="10"/>
  <c r="P33" i="10" s="1"/>
  <c r="Q33" i="10" s="1"/>
  <c r="L35" i="10"/>
  <c r="M35" i="10" s="1"/>
  <c r="N35" i="10" s="1"/>
  <c r="O35" i="10"/>
  <c r="P35" i="10" s="1"/>
  <c r="Q35" i="10" s="1"/>
  <c r="L26" i="10"/>
  <c r="M26" i="10" s="1"/>
  <c r="N26" i="10" s="1"/>
  <c r="O26" i="10"/>
  <c r="P26" i="10" s="1"/>
  <c r="Q26" i="10" s="1"/>
  <c r="L30" i="10"/>
  <c r="M30" i="10" s="1"/>
  <c r="N30" i="10" s="1"/>
  <c r="O30" i="10"/>
  <c r="P30" i="10" s="1"/>
  <c r="Q30" i="10" s="1"/>
  <c r="L31" i="10"/>
  <c r="M31" i="10" s="1"/>
  <c r="N31" i="10" s="1"/>
  <c r="O31" i="10"/>
  <c r="P31" i="10" s="1"/>
  <c r="Q31" i="10" s="1"/>
  <c r="L23" i="10"/>
  <c r="M23" i="10" s="1"/>
  <c r="N23" i="10" s="1"/>
  <c r="O23" i="10"/>
  <c r="P23" i="10" s="1"/>
  <c r="Q23" i="10" s="1"/>
  <c r="L36" i="10"/>
  <c r="M36" i="10" s="1"/>
  <c r="N36" i="10" s="1"/>
  <c r="O36" i="10"/>
  <c r="P36" i="10" s="1"/>
  <c r="Q36" i="10" s="1"/>
  <c r="L29" i="10"/>
  <c r="M29" i="10" s="1"/>
  <c r="N29" i="10" s="1"/>
  <c r="O29" i="10"/>
  <c r="P29" i="10" s="1"/>
  <c r="Q29" i="10" s="1"/>
  <c r="L41" i="10"/>
  <c r="M41" i="10" s="1"/>
  <c r="N41" i="10" s="1"/>
  <c r="O41" i="10"/>
  <c r="P41" i="10" s="1"/>
  <c r="Q41" i="10" s="1"/>
  <c r="M18" i="10"/>
  <c r="N18" i="10" s="1"/>
  <c r="J42" i="10"/>
  <c r="I43" i="10"/>
  <c r="I45" i="10"/>
  <c r="I44" i="10"/>
  <c r="K42" i="10" l="1"/>
  <c r="O42" i="10" s="1"/>
  <c r="J44" i="10"/>
  <c r="J45" i="10"/>
  <c r="J43" i="10"/>
  <c r="K105" i="10" l="1"/>
  <c r="O105" i="10" s="1"/>
  <c r="P105" i="10" s="1"/>
  <c r="Q105" i="10" s="1"/>
  <c r="K118" i="10"/>
  <c r="L118" i="10" s="1"/>
  <c r="M118" i="10" s="1"/>
  <c r="N118" i="10" s="1"/>
  <c r="K125" i="10"/>
  <c r="O125" i="10" s="1"/>
  <c r="P125" i="10" s="1"/>
  <c r="Q125" i="10" s="1"/>
  <c r="K141" i="10"/>
  <c r="O141" i="10" s="1"/>
  <c r="P141" i="10" s="1"/>
  <c r="Q141" i="10" s="1"/>
  <c r="K149" i="10"/>
  <c r="O149" i="10" s="1"/>
  <c r="P149" i="10" s="1"/>
  <c r="Q149" i="10" s="1"/>
  <c r="K136" i="10"/>
  <c r="O136" i="10" s="1"/>
  <c r="P136" i="10" s="1"/>
  <c r="Q136" i="10" s="1"/>
  <c r="K101" i="10"/>
  <c r="O101" i="10" s="1"/>
  <c r="P101" i="10" s="1"/>
  <c r="Q101" i="10" s="1"/>
  <c r="K126" i="10"/>
  <c r="L126" i="10" s="1"/>
  <c r="M126" i="10" s="1"/>
  <c r="N126" i="10" s="1"/>
  <c r="K129" i="10"/>
  <c r="O129" i="10" s="1"/>
  <c r="P129" i="10" s="1"/>
  <c r="Q129" i="10" s="1"/>
  <c r="K146" i="10"/>
  <c r="L146" i="10" s="1"/>
  <c r="M146" i="10" s="1"/>
  <c r="N146" i="10" s="1"/>
  <c r="K107" i="10"/>
  <c r="L107" i="10" s="1"/>
  <c r="M107" i="10" s="1"/>
  <c r="N107" i="10" s="1"/>
  <c r="K137" i="10"/>
  <c r="O137" i="10" s="1"/>
  <c r="P137" i="10" s="1"/>
  <c r="Q137" i="10" s="1"/>
  <c r="K148" i="10"/>
  <c r="L148" i="10" s="1"/>
  <c r="M148" i="10" s="1"/>
  <c r="N148" i="10" s="1"/>
  <c r="K155" i="10"/>
  <c r="O155" i="10" s="1"/>
  <c r="P155" i="10" s="1"/>
  <c r="Q155" i="10" s="1"/>
  <c r="K124" i="10"/>
  <c r="O124" i="10" s="1"/>
  <c r="P124" i="10" s="1"/>
  <c r="Q124" i="10" s="1"/>
  <c r="K133" i="10"/>
  <c r="O133" i="10" s="1"/>
  <c r="P133" i="10" s="1"/>
  <c r="Q133" i="10" s="1"/>
  <c r="K145" i="10"/>
  <c r="O145" i="10" s="1"/>
  <c r="P145" i="10" s="1"/>
  <c r="Q145" i="10" s="1"/>
  <c r="K154" i="10"/>
  <c r="L154" i="10" s="1"/>
  <c r="M154" i="10" s="1"/>
  <c r="N154" i="10" s="1"/>
  <c r="K99" i="10"/>
  <c r="L99" i="10" s="1"/>
  <c r="M99" i="10" s="1"/>
  <c r="N99" i="10" s="1"/>
  <c r="K142" i="10"/>
  <c r="L142" i="10" s="1"/>
  <c r="M142" i="10" s="1"/>
  <c r="N142" i="10" s="1"/>
  <c r="K128" i="10"/>
  <c r="O128" i="10" s="1"/>
  <c r="P128" i="10" s="1"/>
  <c r="Q128" i="10" s="1"/>
  <c r="K132" i="10"/>
  <c r="L132" i="10" s="1"/>
  <c r="M132" i="10" s="1"/>
  <c r="N132" i="10" s="1"/>
  <c r="K147" i="10"/>
  <c r="L147" i="10" s="1"/>
  <c r="M147" i="10" s="1"/>
  <c r="N147" i="10" s="1"/>
  <c r="K103" i="10"/>
  <c r="O103" i="10" s="1"/>
  <c r="P103" i="10" s="1"/>
  <c r="Q103" i="10" s="1"/>
  <c r="K113" i="10"/>
  <c r="L113" i="10" s="1"/>
  <c r="M113" i="10" s="1"/>
  <c r="N113" i="10" s="1"/>
  <c r="K109" i="10"/>
  <c r="O109" i="10" s="1"/>
  <c r="P109" i="10" s="1"/>
  <c r="Q109" i="10" s="1"/>
  <c r="K134" i="10"/>
  <c r="L134" i="10" s="1"/>
  <c r="M134" i="10" s="1"/>
  <c r="N134" i="10" s="1"/>
  <c r="K140" i="10"/>
  <c r="O140" i="10" s="1"/>
  <c r="P140" i="10" s="1"/>
  <c r="Q140" i="10" s="1"/>
  <c r="K127" i="10"/>
  <c r="O127" i="10" s="1"/>
  <c r="P127" i="10" s="1"/>
  <c r="Q127" i="10" s="1"/>
  <c r="K120" i="10"/>
  <c r="O120" i="10" s="1"/>
  <c r="P120" i="10" s="1"/>
  <c r="Q120" i="10" s="1"/>
  <c r="K104" i="10"/>
  <c r="L104" i="10" s="1"/>
  <c r="M104" i="10" s="1"/>
  <c r="N104" i="10" s="1"/>
  <c r="K123" i="10"/>
  <c r="L123" i="10" s="1"/>
  <c r="M123" i="10" s="1"/>
  <c r="N123" i="10" s="1"/>
  <c r="K130" i="10"/>
  <c r="L130" i="10" s="1"/>
  <c r="M130" i="10" s="1"/>
  <c r="N130" i="10" s="1"/>
  <c r="K112" i="10"/>
  <c r="O112" i="10" s="1"/>
  <c r="P112" i="10" s="1"/>
  <c r="Q112" i="10" s="1"/>
  <c r="K117" i="10"/>
  <c r="L117" i="10" s="1"/>
  <c r="M117" i="10" s="1"/>
  <c r="N117" i="10" s="1"/>
  <c r="K114" i="10"/>
  <c r="O114" i="10" s="1"/>
  <c r="P114" i="10" s="1"/>
  <c r="Q114" i="10" s="1"/>
  <c r="K100" i="10"/>
  <c r="L100" i="10" s="1"/>
  <c r="M100" i="10" s="1"/>
  <c r="N100" i="10" s="1"/>
  <c r="K98" i="10"/>
  <c r="L98" i="10" s="1"/>
  <c r="M98" i="10" s="1"/>
  <c r="N98" i="10" s="1"/>
  <c r="K156" i="10"/>
  <c r="O156" i="10" s="1"/>
  <c r="P156" i="10" s="1"/>
  <c r="Q156" i="10" s="1"/>
  <c r="K151" i="10"/>
  <c r="L151" i="10" s="1"/>
  <c r="M151" i="10" s="1"/>
  <c r="N151" i="10" s="1"/>
  <c r="K121" i="10"/>
  <c r="O121" i="10" s="1"/>
  <c r="P121" i="10" s="1"/>
  <c r="Q121" i="10" s="1"/>
  <c r="K152" i="10"/>
  <c r="L152" i="10" s="1"/>
  <c r="M152" i="10" s="1"/>
  <c r="N152" i="10" s="1"/>
  <c r="K150" i="10"/>
  <c r="L150" i="10" s="1"/>
  <c r="M150" i="10" s="1"/>
  <c r="N150" i="10" s="1"/>
  <c r="K111" i="10"/>
  <c r="O111" i="10" s="1"/>
  <c r="P111" i="10" s="1"/>
  <c r="Q111" i="10" s="1"/>
  <c r="K138" i="10"/>
  <c r="L138" i="10" s="1"/>
  <c r="M138" i="10" s="1"/>
  <c r="N138" i="10" s="1"/>
  <c r="K139" i="10"/>
  <c r="O139" i="10" s="1"/>
  <c r="P139" i="10" s="1"/>
  <c r="Q139" i="10" s="1"/>
  <c r="K116" i="10"/>
  <c r="K122" i="10"/>
  <c r="K110" i="10"/>
  <c r="K153" i="10"/>
  <c r="K108" i="10"/>
  <c r="K143" i="10"/>
  <c r="K106" i="10"/>
  <c r="K144" i="10"/>
  <c r="K135" i="10"/>
  <c r="K102" i="10"/>
  <c r="K131" i="10"/>
  <c r="K119" i="10"/>
  <c r="K115" i="10"/>
  <c r="K57" i="10"/>
  <c r="O57" i="10" s="1"/>
  <c r="P57" i="10" s="1"/>
  <c r="Q57" i="10" s="1"/>
  <c r="K55" i="10"/>
  <c r="O55" i="10" s="1"/>
  <c r="P55" i="10" s="1"/>
  <c r="Q55" i="10" s="1"/>
  <c r="K67" i="10"/>
  <c r="O67" i="10" s="1"/>
  <c r="P67" i="10" s="1"/>
  <c r="Q67" i="10" s="1"/>
  <c r="K89" i="10"/>
  <c r="O89" i="10" s="1"/>
  <c r="P89" i="10" s="1"/>
  <c r="Q89" i="10" s="1"/>
  <c r="K96" i="10"/>
  <c r="O96" i="10" s="1"/>
  <c r="P96" i="10" s="1"/>
  <c r="Q96" i="10" s="1"/>
  <c r="K62" i="10"/>
  <c r="O62" i="10" s="1"/>
  <c r="P62" i="10" s="1"/>
  <c r="Q62" i="10" s="1"/>
  <c r="K92" i="10"/>
  <c r="O92" i="10" s="1"/>
  <c r="P92" i="10" s="1"/>
  <c r="Q92" i="10" s="1"/>
  <c r="K68" i="10"/>
  <c r="K80" i="10"/>
  <c r="K56" i="10"/>
  <c r="K69" i="10"/>
  <c r="K88" i="10"/>
  <c r="K70" i="10"/>
  <c r="K73" i="10"/>
  <c r="O73" i="10" s="1"/>
  <c r="P73" i="10" s="1"/>
  <c r="Q73" i="10" s="1"/>
  <c r="K61" i="10"/>
  <c r="O61" i="10" s="1"/>
  <c r="P61" i="10" s="1"/>
  <c r="Q61" i="10" s="1"/>
  <c r="K77" i="10"/>
  <c r="O77" i="10" s="1"/>
  <c r="P77" i="10" s="1"/>
  <c r="Q77" i="10" s="1"/>
  <c r="K60" i="10"/>
  <c r="O60" i="10" s="1"/>
  <c r="P60" i="10" s="1"/>
  <c r="Q60" i="10" s="1"/>
  <c r="K65" i="10"/>
  <c r="O65" i="10" s="1"/>
  <c r="P65" i="10" s="1"/>
  <c r="Q65" i="10" s="1"/>
  <c r="K81" i="10"/>
  <c r="K76" i="10"/>
  <c r="K64" i="10"/>
  <c r="K91" i="10"/>
  <c r="L91" i="10" s="1"/>
  <c r="M91" i="10" s="1"/>
  <c r="N91" i="10" s="1"/>
  <c r="K87" i="10"/>
  <c r="O87" i="10" s="1"/>
  <c r="P87" i="10" s="1"/>
  <c r="Q87" i="10" s="1"/>
  <c r="K51" i="10"/>
  <c r="K90" i="10"/>
  <c r="O90" i="10" s="1"/>
  <c r="P90" i="10" s="1"/>
  <c r="Q90" i="10" s="1"/>
  <c r="K54" i="10"/>
  <c r="O54" i="10" s="1"/>
  <c r="P54" i="10" s="1"/>
  <c r="Q54" i="10" s="1"/>
  <c r="K53" i="10"/>
  <c r="O53" i="10" s="1"/>
  <c r="P53" i="10" s="1"/>
  <c r="Q53" i="10" s="1"/>
  <c r="K97" i="10"/>
  <c r="K52" i="10"/>
  <c r="K58" i="10"/>
  <c r="K63" i="10"/>
  <c r="O63" i="10" s="1"/>
  <c r="K83" i="10"/>
  <c r="O83" i="10" s="1"/>
  <c r="K85" i="10"/>
  <c r="O85" i="10" s="1"/>
  <c r="K79" i="10"/>
  <c r="O79" i="10" s="1"/>
  <c r="K93" i="10"/>
  <c r="O93" i="10" s="1"/>
  <c r="K66" i="10"/>
  <c r="O66" i="10" s="1"/>
  <c r="K78" i="10"/>
  <c r="O78" i="10" s="1"/>
  <c r="K94" i="10"/>
  <c r="O94" i="10" s="1"/>
  <c r="K59" i="10"/>
  <c r="O59" i="10" s="1"/>
  <c r="K86" i="10"/>
  <c r="O86" i="10" s="1"/>
  <c r="K75" i="10"/>
  <c r="O75" i="10" s="1"/>
  <c r="K74" i="10"/>
  <c r="O74" i="10" s="1"/>
  <c r="P42" i="10"/>
  <c r="Q42" i="10" s="1"/>
  <c r="L42" i="10"/>
  <c r="M42" i="10" s="1"/>
  <c r="N42" i="10" s="1"/>
  <c r="K72" i="10"/>
  <c r="O72" i="10" s="1"/>
  <c r="K84" i="10"/>
  <c r="O84" i="10" s="1"/>
  <c r="K95" i="10"/>
  <c r="O95" i="10" s="1"/>
  <c r="K50" i="10"/>
  <c r="O50" i="10" s="1"/>
  <c r="K82" i="10"/>
  <c r="O82" i="10" s="1"/>
  <c r="K71" i="10"/>
  <c r="O71" i="10" s="1"/>
  <c r="K45" i="10"/>
  <c r="O45" i="10" s="1"/>
  <c r="K48" i="10"/>
  <c r="O48" i="10" s="1"/>
  <c r="K46" i="10"/>
  <c r="O46" i="10" s="1"/>
  <c r="K47" i="10"/>
  <c r="O47" i="10" s="1"/>
  <c r="K43" i="10"/>
  <c r="O43" i="10" s="1"/>
  <c r="K49" i="10"/>
  <c r="O49" i="10" s="1"/>
  <c r="K44" i="10"/>
  <c r="O44" i="10" s="1"/>
  <c r="L137" i="10" l="1"/>
  <c r="M137" i="10" s="1"/>
  <c r="N137" i="10" s="1"/>
  <c r="O100" i="10"/>
  <c r="P100" i="10" s="1"/>
  <c r="Q100" i="10" s="1"/>
  <c r="L124" i="10"/>
  <c r="M124" i="10" s="1"/>
  <c r="N124" i="10" s="1"/>
  <c r="L140" i="10"/>
  <c r="M140" i="10" s="1"/>
  <c r="N140" i="10" s="1"/>
  <c r="O98" i="10"/>
  <c r="P98" i="10" s="1"/>
  <c r="Q98" i="10" s="1"/>
  <c r="O148" i="10"/>
  <c r="P148" i="10" s="1"/>
  <c r="Q148" i="10" s="1"/>
  <c r="L145" i="10"/>
  <c r="M145" i="10" s="1"/>
  <c r="N145" i="10" s="1"/>
  <c r="L141" i="10"/>
  <c r="M141" i="10" s="1"/>
  <c r="N141" i="10" s="1"/>
  <c r="L105" i="10"/>
  <c r="M105" i="10" s="1"/>
  <c r="N105" i="10" s="1"/>
  <c r="O113" i="10"/>
  <c r="P113" i="10" s="1"/>
  <c r="Q113" i="10" s="1"/>
  <c r="O126" i="10"/>
  <c r="P126" i="10" s="1"/>
  <c r="Q126" i="10" s="1"/>
  <c r="O154" i="10"/>
  <c r="P154" i="10" s="1"/>
  <c r="Q154" i="10" s="1"/>
  <c r="L155" i="10"/>
  <c r="M155" i="10" s="1"/>
  <c r="N155" i="10" s="1"/>
  <c r="O151" i="10"/>
  <c r="P151" i="10" s="1"/>
  <c r="Q151" i="10" s="1"/>
  <c r="O132" i="10"/>
  <c r="P132" i="10" s="1"/>
  <c r="Q132" i="10" s="1"/>
  <c r="L111" i="10"/>
  <c r="M111" i="10" s="1"/>
  <c r="N111" i="10" s="1"/>
  <c r="O138" i="10"/>
  <c r="P138" i="10" s="1"/>
  <c r="Q138" i="10" s="1"/>
  <c r="O142" i="10"/>
  <c r="P142" i="10" s="1"/>
  <c r="Q142" i="10" s="1"/>
  <c r="L121" i="10"/>
  <c r="M121" i="10" s="1"/>
  <c r="N121" i="10" s="1"/>
  <c r="L120" i="10"/>
  <c r="M120" i="10" s="1"/>
  <c r="N120" i="10" s="1"/>
  <c r="O150" i="10"/>
  <c r="P150" i="10" s="1"/>
  <c r="Q150" i="10" s="1"/>
  <c r="L133" i="10"/>
  <c r="M133" i="10" s="1"/>
  <c r="N133" i="10" s="1"/>
  <c r="O118" i="10"/>
  <c r="P118" i="10" s="1"/>
  <c r="Q118" i="10" s="1"/>
  <c r="L136" i="10"/>
  <c r="M136" i="10" s="1"/>
  <c r="N136" i="10" s="1"/>
  <c r="L156" i="10"/>
  <c r="M156" i="10" s="1"/>
  <c r="N156" i="10" s="1"/>
  <c r="L109" i="10"/>
  <c r="M109" i="10" s="1"/>
  <c r="N109" i="10" s="1"/>
  <c r="O152" i="10"/>
  <c r="P152" i="10" s="1"/>
  <c r="Q152" i="10" s="1"/>
  <c r="L114" i="10"/>
  <c r="M114" i="10" s="1"/>
  <c r="N114" i="10" s="1"/>
  <c r="O117" i="10"/>
  <c r="P117" i="10" s="1"/>
  <c r="Q117" i="10" s="1"/>
  <c r="L139" i="10"/>
  <c r="M139" i="10" s="1"/>
  <c r="N139" i="10" s="1"/>
  <c r="O146" i="10"/>
  <c r="P146" i="10" s="1"/>
  <c r="Q146" i="10" s="1"/>
  <c r="L112" i="10"/>
  <c r="M112" i="10" s="1"/>
  <c r="N112" i="10" s="1"/>
  <c r="O107" i="10"/>
  <c r="P107" i="10" s="1"/>
  <c r="Q107" i="10" s="1"/>
  <c r="L128" i="10"/>
  <c r="M128" i="10" s="1"/>
  <c r="N128" i="10" s="1"/>
  <c r="L103" i="10"/>
  <c r="M103" i="10" s="1"/>
  <c r="N103" i="10" s="1"/>
  <c r="O147" i="10"/>
  <c r="P147" i="10" s="1"/>
  <c r="Q147" i="10" s="1"/>
  <c r="L127" i="10"/>
  <c r="M127" i="10" s="1"/>
  <c r="N127" i="10" s="1"/>
  <c r="L129" i="10"/>
  <c r="M129" i="10" s="1"/>
  <c r="N129" i="10" s="1"/>
  <c r="O99" i="10"/>
  <c r="P99" i="10" s="1"/>
  <c r="Q99" i="10" s="1"/>
  <c r="O123" i="10"/>
  <c r="P123" i="10" s="1"/>
  <c r="Q123" i="10" s="1"/>
  <c r="O104" i="10"/>
  <c r="P104" i="10" s="1"/>
  <c r="Q104" i="10" s="1"/>
  <c r="L149" i="10"/>
  <c r="M149" i="10" s="1"/>
  <c r="N149" i="10" s="1"/>
  <c r="L101" i="10"/>
  <c r="M101" i="10" s="1"/>
  <c r="N101" i="10" s="1"/>
  <c r="O134" i="10"/>
  <c r="P134" i="10" s="1"/>
  <c r="Q134" i="10" s="1"/>
  <c r="O130" i="10"/>
  <c r="P130" i="10" s="1"/>
  <c r="Q130" i="10" s="1"/>
  <c r="L125" i="10"/>
  <c r="M125" i="10" s="1"/>
  <c r="N125" i="10" s="1"/>
  <c r="O131" i="10"/>
  <c r="P131" i="10" s="1"/>
  <c r="Q131" i="10" s="1"/>
  <c r="L131" i="10"/>
  <c r="M131" i="10" s="1"/>
  <c r="N131" i="10" s="1"/>
  <c r="O135" i="10"/>
  <c r="P135" i="10" s="1"/>
  <c r="Q135" i="10" s="1"/>
  <c r="L135" i="10"/>
  <c r="M135" i="10" s="1"/>
  <c r="N135" i="10" s="1"/>
  <c r="L144" i="10"/>
  <c r="M144" i="10" s="1"/>
  <c r="N144" i="10" s="1"/>
  <c r="O144" i="10"/>
  <c r="P144" i="10" s="1"/>
  <c r="Q144" i="10" s="1"/>
  <c r="L106" i="10"/>
  <c r="M106" i="10" s="1"/>
  <c r="N106" i="10" s="1"/>
  <c r="O106" i="10"/>
  <c r="P106" i="10" s="1"/>
  <c r="Q106" i="10" s="1"/>
  <c r="O115" i="10"/>
  <c r="P115" i="10" s="1"/>
  <c r="Q115" i="10" s="1"/>
  <c r="L115" i="10"/>
  <c r="M115" i="10" s="1"/>
  <c r="N115" i="10" s="1"/>
  <c r="O119" i="10"/>
  <c r="P119" i="10" s="1"/>
  <c r="Q119" i="10" s="1"/>
  <c r="L119" i="10"/>
  <c r="M119" i="10" s="1"/>
  <c r="N119" i="10" s="1"/>
  <c r="O153" i="10"/>
  <c r="P153" i="10" s="1"/>
  <c r="Q153" i="10" s="1"/>
  <c r="L153" i="10"/>
  <c r="M153" i="10" s="1"/>
  <c r="N153" i="10" s="1"/>
  <c r="L110" i="10"/>
  <c r="M110" i="10" s="1"/>
  <c r="N110" i="10" s="1"/>
  <c r="O110" i="10"/>
  <c r="P110" i="10" s="1"/>
  <c r="Q110" i="10" s="1"/>
  <c r="L122" i="10"/>
  <c r="M122" i="10" s="1"/>
  <c r="N122" i="10" s="1"/>
  <c r="O122" i="10"/>
  <c r="P122" i="10" s="1"/>
  <c r="Q122" i="10" s="1"/>
  <c r="L116" i="10"/>
  <c r="M116" i="10" s="1"/>
  <c r="N116" i="10" s="1"/>
  <c r="O116" i="10"/>
  <c r="P116" i="10" s="1"/>
  <c r="Q116" i="10" s="1"/>
  <c r="L102" i="10"/>
  <c r="M102" i="10" s="1"/>
  <c r="N102" i="10" s="1"/>
  <c r="O102" i="10"/>
  <c r="P102" i="10" s="1"/>
  <c r="Q102" i="10" s="1"/>
  <c r="L143" i="10"/>
  <c r="M143" i="10" s="1"/>
  <c r="N143" i="10" s="1"/>
  <c r="O143" i="10"/>
  <c r="P143" i="10" s="1"/>
  <c r="Q143" i="10" s="1"/>
  <c r="L108" i="10"/>
  <c r="M108" i="10" s="1"/>
  <c r="N108" i="10" s="1"/>
  <c r="O108" i="10"/>
  <c r="P108" i="10" s="1"/>
  <c r="Q108" i="10" s="1"/>
  <c r="L55" i="10"/>
  <c r="M55" i="10" s="1"/>
  <c r="N55" i="10" s="1"/>
  <c r="L57" i="10"/>
  <c r="M57" i="10" s="1"/>
  <c r="N57" i="10" s="1"/>
  <c r="L73" i="10"/>
  <c r="M73" i="10" s="1"/>
  <c r="N73" i="10" s="1"/>
  <c r="L54" i="10"/>
  <c r="M54" i="10" s="1"/>
  <c r="N54" i="10" s="1"/>
  <c r="L89" i="10"/>
  <c r="M89" i="10" s="1"/>
  <c r="N89" i="10" s="1"/>
  <c r="L92" i="10"/>
  <c r="M92" i="10" s="1"/>
  <c r="N92" i="10" s="1"/>
  <c r="L65" i="10"/>
  <c r="M65" i="10" s="1"/>
  <c r="N65" i="10" s="1"/>
  <c r="L77" i="10"/>
  <c r="M77" i="10" s="1"/>
  <c r="N77" i="10" s="1"/>
  <c r="L53" i="10"/>
  <c r="M53" i="10" s="1"/>
  <c r="N53" i="10" s="1"/>
  <c r="L61" i="10"/>
  <c r="M61" i="10" s="1"/>
  <c r="N61" i="10" s="1"/>
  <c r="L60" i="10"/>
  <c r="M60" i="10" s="1"/>
  <c r="N60" i="10" s="1"/>
  <c r="L96" i="10"/>
  <c r="M96" i="10" s="1"/>
  <c r="N96" i="10" s="1"/>
  <c r="L62" i="10"/>
  <c r="M62" i="10" s="1"/>
  <c r="N62" i="10" s="1"/>
  <c r="L90" i="10"/>
  <c r="M90" i="10" s="1"/>
  <c r="N90" i="10" s="1"/>
  <c r="L70" i="10"/>
  <c r="M70" i="10" s="1"/>
  <c r="N70" i="10" s="1"/>
  <c r="O70" i="10"/>
  <c r="P70" i="10" s="1"/>
  <c r="Q70" i="10" s="1"/>
  <c r="L80" i="10"/>
  <c r="M80" i="10" s="1"/>
  <c r="N80" i="10" s="1"/>
  <c r="O80" i="10"/>
  <c r="P80" i="10" s="1"/>
  <c r="Q80" i="10" s="1"/>
  <c r="L68" i="10"/>
  <c r="M68" i="10" s="1"/>
  <c r="N68" i="10" s="1"/>
  <c r="O68" i="10"/>
  <c r="P68" i="10" s="1"/>
  <c r="Q68" i="10" s="1"/>
  <c r="O88" i="10"/>
  <c r="P88" i="10" s="1"/>
  <c r="Q88" i="10" s="1"/>
  <c r="L56" i="10"/>
  <c r="M56" i="10" s="1"/>
  <c r="N56" i="10" s="1"/>
  <c r="O56" i="10"/>
  <c r="P56" i="10" s="1"/>
  <c r="Q56" i="10" s="1"/>
  <c r="L87" i="10"/>
  <c r="M87" i="10" s="1"/>
  <c r="N87" i="10" s="1"/>
  <c r="L76" i="10"/>
  <c r="M76" i="10" s="1"/>
  <c r="N76" i="10" s="1"/>
  <c r="O76" i="10"/>
  <c r="P76" i="10" s="1"/>
  <c r="Q76" i="10" s="1"/>
  <c r="L97" i="10"/>
  <c r="M97" i="10" s="1"/>
  <c r="N97" i="10" s="1"/>
  <c r="O97" i="10"/>
  <c r="P97" i="10" s="1"/>
  <c r="Q97" i="10" s="1"/>
  <c r="L51" i="10"/>
  <c r="M51" i="10" s="1"/>
  <c r="N51" i="10" s="1"/>
  <c r="O51" i="10"/>
  <c r="P51" i="10" s="1"/>
  <c r="Q51" i="10" s="1"/>
  <c r="L69" i="10"/>
  <c r="M69" i="10" s="1"/>
  <c r="N69" i="10" s="1"/>
  <c r="O69" i="10"/>
  <c r="P69" i="10" s="1"/>
  <c r="Q69" i="10" s="1"/>
  <c r="O91" i="10"/>
  <c r="P91" i="10" s="1"/>
  <c r="Q91" i="10" s="1"/>
  <c r="O64" i="10"/>
  <c r="P64" i="10" s="1"/>
  <c r="Q64" i="10" s="1"/>
  <c r="L58" i="10"/>
  <c r="M58" i="10" s="1"/>
  <c r="N58" i="10" s="1"/>
  <c r="O58" i="10"/>
  <c r="P58" i="10" s="1"/>
  <c r="Q58" i="10" s="1"/>
  <c r="O52" i="10"/>
  <c r="P52" i="10" s="1"/>
  <c r="Q52" i="10" s="1"/>
  <c r="L81" i="10"/>
  <c r="M81" i="10" s="1"/>
  <c r="N81" i="10" s="1"/>
  <c r="O81" i="10"/>
  <c r="P81" i="10" s="1"/>
  <c r="Q81" i="10" s="1"/>
  <c r="L67" i="10"/>
  <c r="M67" i="10" s="1"/>
  <c r="N67" i="10" s="1"/>
  <c r="L88" i="10"/>
  <c r="M88" i="10" s="1"/>
  <c r="N88" i="10" s="1"/>
  <c r="L52" i="10"/>
  <c r="M52" i="10" s="1"/>
  <c r="N52" i="10" s="1"/>
  <c r="L64" i="10"/>
  <c r="M64" i="10" s="1"/>
  <c r="N64" i="10" s="1"/>
  <c r="L75" i="10"/>
  <c r="M75" i="10" s="1"/>
  <c r="N75" i="10" s="1"/>
  <c r="P75" i="10"/>
  <c r="Q75" i="10" s="1"/>
  <c r="L71" i="10"/>
  <c r="M71" i="10" s="1"/>
  <c r="N71" i="10" s="1"/>
  <c r="P71" i="10"/>
  <c r="Q71" i="10" s="1"/>
  <c r="L86" i="10"/>
  <c r="M86" i="10" s="1"/>
  <c r="N86" i="10" s="1"/>
  <c r="P86" i="10"/>
  <c r="Q86" i="10" s="1"/>
  <c r="L82" i="10"/>
  <c r="M82" i="10" s="1"/>
  <c r="N82" i="10" s="1"/>
  <c r="P82" i="10"/>
  <c r="Q82" i="10" s="1"/>
  <c r="L59" i="10"/>
  <c r="M59" i="10" s="1"/>
  <c r="N59" i="10" s="1"/>
  <c r="P59" i="10"/>
  <c r="Q59" i="10" s="1"/>
  <c r="L50" i="10"/>
  <c r="M50" i="10" s="1"/>
  <c r="N50" i="10" s="1"/>
  <c r="P50" i="10"/>
  <c r="Q50" i="10" s="1"/>
  <c r="L94" i="10"/>
  <c r="M94" i="10" s="1"/>
  <c r="N94" i="10" s="1"/>
  <c r="P94" i="10"/>
  <c r="Q94" i="10" s="1"/>
  <c r="L95" i="10"/>
  <c r="M95" i="10" s="1"/>
  <c r="N95" i="10" s="1"/>
  <c r="P95" i="10"/>
  <c r="Q95" i="10" s="1"/>
  <c r="L78" i="10"/>
  <c r="M78" i="10" s="1"/>
  <c r="N78" i="10" s="1"/>
  <c r="P78" i="10"/>
  <c r="Q78" i="10" s="1"/>
  <c r="P44" i="10"/>
  <c r="Q44" i="10" s="1"/>
  <c r="L44" i="10"/>
  <c r="M44" i="10" s="1"/>
  <c r="N44" i="10" s="1"/>
  <c r="L66" i="10"/>
  <c r="M66" i="10" s="1"/>
  <c r="N66" i="10" s="1"/>
  <c r="P66" i="10"/>
  <c r="Q66" i="10" s="1"/>
  <c r="P49" i="10"/>
  <c r="Q49" i="10" s="1"/>
  <c r="L49" i="10"/>
  <c r="M49" i="10" s="1"/>
  <c r="N49" i="10" s="1"/>
  <c r="L93" i="10"/>
  <c r="M93" i="10" s="1"/>
  <c r="N93" i="10" s="1"/>
  <c r="P93" i="10"/>
  <c r="Q93" i="10" s="1"/>
  <c r="L43" i="10"/>
  <c r="M43" i="10" s="1"/>
  <c r="N43" i="10" s="1"/>
  <c r="L84" i="10"/>
  <c r="M84" i="10" s="1"/>
  <c r="N84" i="10" s="1"/>
  <c r="P84" i="10"/>
  <c r="Q84" i="10" s="1"/>
  <c r="L79" i="10"/>
  <c r="M79" i="10" s="1"/>
  <c r="N79" i="10" s="1"/>
  <c r="P79" i="10"/>
  <c r="Q79" i="10" s="1"/>
  <c r="L47" i="10"/>
  <c r="M47" i="10" s="1"/>
  <c r="N47" i="10" s="1"/>
  <c r="L72" i="10"/>
  <c r="M72" i="10" s="1"/>
  <c r="N72" i="10" s="1"/>
  <c r="P72" i="10"/>
  <c r="Q72" i="10" s="1"/>
  <c r="L85" i="10"/>
  <c r="M85" i="10" s="1"/>
  <c r="N85" i="10" s="1"/>
  <c r="P85" i="10"/>
  <c r="Q85" i="10" s="1"/>
  <c r="P46" i="10"/>
  <c r="Q46" i="10" s="1"/>
  <c r="L46" i="10"/>
  <c r="M46" i="10" s="1"/>
  <c r="N46" i="10" s="1"/>
  <c r="L83" i="10"/>
  <c r="M83" i="10" s="1"/>
  <c r="N83" i="10" s="1"/>
  <c r="P83" i="10"/>
  <c r="Q83" i="10" s="1"/>
  <c r="L48" i="10"/>
  <c r="M48" i="10" s="1"/>
  <c r="N48" i="10" s="1"/>
  <c r="L63" i="10"/>
  <c r="M63" i="10" s="1"/>
  <c r="N63" i="10" s="1"/>
  <c r="P63" i="10"/>
  <c r="Q63" i="10" s="1"/>
  <c r="L45" i="10"/>
  <c r="M45" i="10" s="1"/>
  <c r="N45" i="10" s="1"/>
  <c r="L74" i="10"/>
  <c r="M74" i="10" s="1"/>
  <c r="N74" i="10" s="1"/>
  <c r="P74" i="10"/>
  <c r="Q74" i="10" s="1"/>
  <c r="P47" i="10"/>
  <c r="Q47" i="10" s="1"/>
  <c r="P45" i="10"/>
  <c r="Q45" i="10" s="1"/>
  <c r="P48" i="10"/>
  <c r="Q48" i="10" s="1"/>
  <c r="P43" i="10"/>
  <c r="Q43" i="10" s="1"/>
</calcChain>
</file>

<file path=xl/sharedStrings.xml><?xml version="1.0" encoding="utf-8"?>
<sst xmlns="http://schemas.openxmlformats.org/spreadsheetml/2006/main" count="175" uniqueCount="127">
  <si>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</si>
  <si>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</si>
  <si>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</si>
  <si>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</si>
  <si>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</si>
  <si>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</si>
  <si>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</si>
  <si>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</si>
  <si>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</si>
  <si>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</si>
  <si>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</si>
  <si>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</si>
  <si>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</si>
  <si>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</si>
  <si>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</si>
  <si>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</si>
  <si>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</si>
  <si>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</si>
  <si>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</si>
  <si>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</si>
  <si>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</si>
  <si>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</si>
  <si>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</si>
  <si>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</si>
  <si>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</si>
  <si>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</si>
  <si>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</si>
  <si>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</si>
  <si>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</si>
  <si>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</si>
  <si>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</si>
  <si>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</si>
  <si>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</si>
  <si>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</si>
  <si>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</si>
  <si>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</si>
  <si>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</si>
  <si>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</si>
  <si>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</si>
  <si>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</si>
  <si>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</si>
  <si>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</si>
  <si>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</si>
  <si>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</si>
  <si>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</si>
  <si>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</si>
  <si>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</si>
  <si>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</si>
  <si>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</si>
  <si>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</si>
  <si>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</si>
  <si>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</si>
  <si>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</si>
  <si>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</si>
  <si>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</si>
  <si>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</si>
  <si>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</si>
  <si>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</si>
  <si>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</si>
  <si>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</si>
  <si>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</si>
  <si>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</si>
  <si>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</si>
  <si>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</si>
  <si>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</si>
  <si>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</si>
  <si>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</si>
  <si>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</si>
  <si>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</si>
  <si>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</si>
  <si>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</si>
  <si>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</si>
  <si>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</si>
  <si>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</si>
  <si>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</si>
  <si>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</si>
  <si>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</si>
  <si>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</si>
  <si>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</si>
  <si>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</si>
  <si>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</si>
  <si>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</si>
  <si>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</si>
  <si>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</si>
  <si>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</si>
  <si>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</si>
  <si>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</si>
  <si>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</si>
  <si>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</si>
  <si>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</si>
  <si>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</si>
  <si>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</si>
  <si>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</si>
  <si>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</si>
  <si>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</si>
  <si>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</si>
  <si>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</si>
  <si>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</si>
  <si>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</si>
  <si>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</si>
  <si>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</si>
  <si>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</si>
  <si>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</si>
  <si>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</si>
  <si>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</si>
  <si>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</si>
  <si>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</si>
  <si>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</si>
  <si>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</si>
  <si>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</si>
  <si>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</si>
  <si>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</si>
  <si>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</si>
  <si>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</si>
  <si>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</si>
  <si>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</si>
  <si>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</si>
  <si>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</si>
  <si>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</si>
  <si>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</si>
  <si>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</si>
  <si>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</si>
  <si>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</si>
  <si>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meserias</t>
  </si>
  <si>
    <t>start date</t>
  </si>
  <si>
    <t>target + backup + mobila</t>
  </si>
  <si>
    <t>target +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</si>
</sst>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165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11" borderId="1" xfId="0" applyFont="1" applyFill="1" applyBorder="1"/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0" borderId="1" xfId="0" applyNumberFormat="1" applyBorder="1"/>
    <xf numFmtId="0" fontId="4" fillId="6" borderId="1" xfId="0" applyFont="1" applyFill="1" applyBorder="1"/>
    <xf numFmtId="165" fontId="4" fillId="6" borderId="1" xfId="0" applyNumberFormat="1" applyFont="1" applyFill="1" applyBorder="1" applyAlignment="1">
      <alignment horizontal="right"/>
    </xf>
    <xf numFmtId="0" fontId="4" fillId="6" borderId="4" xfId="0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3" fontId="0" fillId="5" borderId="4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3" fontId="0" fillId="0" borderId="1" xfId="0" applyNumberFormat="1" applyBorder="1"/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4" borderId="0" xfId="0" applyFill="1"/>
    <xf numFmtId="0" fontId="0" fillId="5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3" fontId="0" fillId="14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1" fontId="0" fillId="7" borderId="3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AK156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7" max="7" width="11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37" ht="30.6" customHeight="1" x14ac:dyDescent="0.3">
      <c r="A1" s="67" t="s">
        <v>10</v>
      </c>
      <c r="B1" s="46">
        <f>B2*B3</f>
        <v>258937</v>
      </c>
      <c r="C1" s="61" t="s">
        <v>6</v>
      </c>
      <c r="D1" s="62" t="s">
        <v>12</v>
      </c>
      <c r="E1" s="62">
        <v>4062</v>
      </c>
      <c r="F1" s="62">
        <f>E1/6</f>
        <v>677</v>
      </c>
      <c r="G1" s="55"/>
      <c r="H1" s="8" t="s">
        <v>11</v>
      </c>
      <c r="I1" s="2">
        <v>420</v>
      </c>
      <c r="J1" s="55"/>
      <c r="K1" s="106" t="s">
        <v>0</v>
      </c>
      <c r="L1" s="54">
        <v>200</v>
      </c>
      <c r="M1" s="55"/>
      <c r="N1" s="55"/>
      <c r="O1" s="53" t="s">
        <v>0</v>
      </c>
      <c r="P1" s="28">
        <v>1500</v>
      </c>
      <c r="Q1" s="55"/>
      <c r="R1" s="55"/>
      <c r="S1" s="95" t="s">
        <v>15</v>
      </c>
      <c r="T1" s="2" t="s">
        <v>20</v>
      </c>
      <c r="U1" s="2">
        <v>800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ht="29.4" customHeight="1" x14ac:dyDescent="0.3">
      <c r="A2" s="67" t="s">
        <v>9</v>
      </c>
      <c r="B2" s="47">
        <v>52100</v>
      </c>
      <c r="C2" s="63" t="s">
        <v>7</v>
      </c>
      <c r="D2" s="64" t="s">
        <v>13</v>
      </c>
      <c r="E2" s="65">
        <v>5400</v>
      </c>
      <c r="F2" s="66">
        <f>F1*8</f>
        <v>5416</v>
      </c>
      <c r="G2" s="55"/>
      <c r="H2" s="55"/>
      <c r="I2" s="55"/>
      <c r="J2" s="55"/>
      <c r="K2" s="107"/>
      <c r="L2" s="54">
        <v>300</v>
      </c>
      <c r="M2" s="55"/>
      <c r="N2" s="55"/>
      <c r="O2" s="53" t="s">
        <v>17</v>
      </c>
      <c r="P2" s="28">
        <v>1800</v>
      </c>
      <c r="Q2" s="28">
        <v>1800</v>
      </c>
      <c r="R2" s="55"/>
      <c r="S2" s="96"/>
      <c r="T2" s="2" t="s">
        <v>21</v>
      </c>
      <c r="U2" s="2">
        <v>800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</row>
    <row r="3" spans="1:37" ht="25.8" customHeight="1" x14ac:dyDescent="0.3">
      <c r="A3" s="67" t="s">
        <v>8</v>
      </c>
      <c r="B3" s="56">
        <v>4.97</v>
      </c>
      <c r="C3" s="61" t="s">
        <v>63</v>
      </c>
      <c r="D3" s="62" t="s">
        <v>13</v>
      </c>
      <c r="E3" s="62">
        <v>6000</v>
      </c>
      <c r="F3" s="5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ht="28.2" customHeight="1" x14ac:dyDescent="0.3">
      <c r="A4" s="58"/>
      <c r="B4" s="58"/>
      <c r="C4" s="58"/>
      <c r="D4" s="58"/>
      <c r="E4" s="58"/>
      <c r="F4" s="58"/>
      <c r="G4" s="55"/>
      <c r="H4" s="55"/>
      <c r="I4" s="55"/>
      <c r="J4" s="55"/>
      <c r="K4" s="55"/>
      <c r="L4" s="55"/>
      <c r="M4" s="55"/>
      <c r="N4" s="55"/>
      <c r="O4" s="55"/>
      <c r="P4" s="55"/>
      <c r="Q4" s="8" t="s">
        <v>115</v>
      </c>
      <c r="R4" s="68">
        <v>3000</v>
      </c>
      <c r="S4" s="55"/>
      <c r="T4" s="69" t="s">
        <v>64</v>
      </c>
      <c r="U4" s="70">
        <v>9.2999999999999999E-2</v>
      </c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ht="43.2" x14ac:dyDescent="0.3">
      <c r="A5" s="97" t="s">
        <v>112</v>
      </c>
      <c r="B5" s="97"/>
      <c r="C5" s="97"/>
      <c r="D5" s="57">
        <f>3*E3</f>
        <v>18000</v>
      </c>
      <c r="E5" s="58"/>
      <c r="F5" s="58"/>
      <c r="G5" s="67" t="s">
        <v>126</v>
      </c>
      <c r="H5" s="72">
        <f>B1+D5</f>
        <v>276937</v>
      </c>
      <c r="I5" s="72">
        <f>P5-H5</f>
        <v>50750</v>
      </c>
      <c r="J5" s="55"/>
      <c r="K5" s="55"/>
      <c r="L5" s="55"/>
      <c r="M5" s="55"/>
      <c r="N5" s="55"/>
      <c r="O5" s="60" t="s">
        <v>125</v>
      </c>
      <c r="P5" s="72">
        <f>B1+D5+'Mobilier + Electrocasnice'!F2</f>
        <v>327687</v>
      </c>
      <c r="Q5" s="59"/>
      <c r="R5" s="55"/>
      <c r="S5" s="55"/>
      <c r="T5" s="55"/>
      <c r="U5" s="71">
        <f>U4/12</f>
        <v>7.7499999999999999E-3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x14ac:dyDescent="0.3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x14ac:dyDescent="0.3">
      <c r="A7" s="76" t="s">
        <v>3</v>
      </c>
      <c r="B7" s="73" t="s">
        <v>124</v>
      </c>
      <c r="C7" s="108" t="s">
        <v>18</v>
      </c>
      <c r="D7" s="108"/>
      <c r="E7" s="108"/>
      <c r="F7" s="108"/>
      <c r="G7" s="109" t="s">
        <v>17</v>
      </c>
      <c r="H7" s="109"/>
      <c r="I7" s="109"/>
      <c r="J7" s="79" t="s">
        <v>5</v>
      </c>
      <c r="K7" s="80"/>
      <c r="L7" s="100" t="s">
        <v>62</v>
      </c>
      <c r="M7" s="101"/>
      <c r="N7" s="102"/>
      <c r="O7" s="103" t="s">
        <v>110</v>
      </c>
      <c r="P7" s="104"/>
      <c r="Q7" s="105"/>
      <c r="R7" s="73" t="s">
        <v>124</v>
      </c>
      <c r="S7" s="92" t="s">
        <v>109</v>
      </c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ht="14.4" customHeight="1" x14ac:dyDescent="0.3">
      <c r="A8" s="77"/>
      <c r="B8" s="74"/>
      <c r="C8" s="110" t="s">
        <v>1</v>
      </c>
      <c r="D8" s="110" t="s">
        <v>14</v>
      </c>
      <c r="E8" s="110" t="s">
        <v>15</v>
      </c>
      <c r="F8" s="87" t="s">
        <v>4</v>
      </c>
      <c r="G8" s="88" t="s">
        <v>0</v>
      </c>
      <c r="H8" s="88" t="s">
        <v>17</v>
      </c>
      <c r="I8" s="89" t="s">
        <v>4</v>
      </c>
      <c r="J8" s="90" t="s">
        <v>113</v>
      </c>
      <c r="K8" s="81" t="s">
        <v>4</v>
      </c>
      <c r="L8" s="83" t="s">
        <v>62</v>
      </c>
      <c r="M8" s="85" t="s">
        <v>111</v>
      </c>
      <c r="N8" s="98" t="s">
        <v>114</v>
      </c>
      <c r="O8" s="111" t="s">
        <v>110</v>
      </c>
      <c r="P8" s="113" t="s">
        <v>111</v>
      </c>
      <c r="Q8" s="98" t="s">
        <v>114</v>
      </c>
      <c r="R8" s="74"/>
      <c r="S8" s="93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ht="28.8" customHeight="1" x14ac:dyDescent="0.3">
      <c r="A9" s="78"/>
      <c r="B9" s="75"/>
      <c r="C9" s="110"/>
      <c r="D9" s="110"/>
      <c r="E9" s="110"/>
      <c r="F9" s="87"/>
      <c r="G9" s="88"/>
      <c r="H9" s="88"/>
      <c r="I9" s="89"/>
      <c r="J9" s="91"/>
      <c r="K9" s="82"/>
      <c r="L9" s="84"/>
      <c r="M9" s="86"/>
      <c r="N9" s="99"/>
      <c r="O9" s="112"/>
      <c r="P9" s="114"/>
      <c r="Q9" s="99"/>
      <c r="R9" s="75"/>
      <c r="S9" s="94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x14ac:dyDescent="0.3">
      <c r="A10" s="34">
        <v>1</v>
      </c>
      <c r="B10" s="33">
        <v>45143</v>
      </c>
      <c r="C10" s="30">
        <v>5400</v>
      </c>
      <c r="D10" s="30">
        <f>$I$1</f>
        <v>420</v>
      </c>
      <c r="E10" s="30">
        <v>0</v>
      </c>
      <c r="F10" s="10">
        <f>SUM(C10:E10)</f>
        <v>5820</v>
      </c>
      <c r="G10" s="30">
        <v>0</v>
      </c>
      <c r="H10" s="30">
        <v>1870</v>
      </c>
      <c r="I10" s="32">
        <f>SUM(G10:H10)</f>
        <v>1870</v>
      </c>
      <c r="J10" s="50">
        <f>F10-I10</f>
        <v>3950</v>
      </c>
      <c r="K10" s="11">
        <f>SUM($J$10:J10)</f>
        <v>3950</v>
      </c>
      <c r="L10" s="52">
        <f>$H$5-K10</f>
        <v>272987</v>
      </c>
      <c r="M10" s="30">
        <f>ROUND(L10*$U$5*(1+$U$5)^60/((1+$U$5)^60-1), 0)</f>
        <v>5707</v>
      </c>
      <c r="N10" s="30">
        <f>F10-M10</f>
        <v>113</v>
      </c>
      <c r="O10" s="52">
        <f>$P$5-K10</f>
        <v>323737</v>
      </c>
      <c r="P10" s="30">
        <f>ROUND(O10*$U$5*(1+$U$5)^60/((1+$U$5)^60-1), 0)</f>
        <v>6767</v>
      </c>
      <c r="Q10" s="30">
        <f>F10-P10</f>
        <v>-947</v>
      </c>
      <c r="R10" s="33">
        <v>45143</v>
      </c>
      <c r="S10" s="40">
        <f>DATE(YEAR(B11) + 5, MONTH(B11), DAY(B11))</f>
        <v>47001</v>
      </c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x14ac:dyDescent="0.3">
      <c r="A11" s="34">
        <v>2</v>
      </c>
      <c r="B11" s="33">
        <v>45174</v>
      </c>
      <c r="C11" s="30">
        <f>$E$2</f>
        <v>5400</v>
      </c>
      <c r="D11" s="30">
        <f>$I$1</f>
        <v>420</v>
      </c>
      <c r="E11" s="30">
        <v>0</v>
      </c>
      <c r="F11" s="10">
        <f>SUM(C11:E11)</f>
        <v>5820</v>
      </c>
      <c r="G11" s="30">
        <v>0</v>
      </c>
      <c r="H11" s="30">
        <f>$Q$2</f>
        <v>1800</v>
      </c>
      <c r="I11" s="32">
        <f>SUM(G11:H11)</f>
        <v>1800</v>
      </c>
      <c r="J11" s="50">
        <f>F11-I11</f>
        <v>4020</v>
      </c>
      <c r="K11" s="11">
        <f>SUM($J$10:J11)</f>
        <v>7970</v>
      </c>
      <c r="L11" s="52">
        <f t="shared" ref="L11:L74" si="0">$H$5-K11</f>
        <v>268967</v>
      </c>
      <c r="M11" s="30">
        <f t="shared" ref="M11:M45" si="1">ROUND(L11*$U$5*(1+$U$5)^60/((1+$U$5)^60-1), 0)</f>
        <v>5623</v>
      </c>
      <c r="N11" s="30">
        <f t="shared" ref="N11:N50" si="2">F11-M11</f>
        <v>197</v>
      </c>
      <c r="O11" s="52">
        <f t="shared" ref="O11:O74" si="3">$P$5-K11</f>
        <v>319717</v>
      </c>
      <c r="P11" s="30">
        <f t="shared" ref="P11:P45" si="4">ROUND(O11*$U$5*(1+$U$5)^60/((1+$U$5)^60-1), 0)</f>
        <v>6683</v>
      </c>
      <c r="Q11" s="30">
        <f t="shared" ref="Q11:Q50" si="5">F11-P11</f>
        <v>-863</v>
      </c>
      <c r="R11" s="33">
        <v>45174</v>
      </c>
      <c r="S11" s="40">
        <f t="shared" ref="S11:S45" si="6">DATE(YEAR(B11) + 5, MONTH(B11), DAY(B11))</f>
        <v>47001</v>
      </c>
      <c r="T11" s="59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x14ac:dyDescent="0.3">
      <c r="A12" s="34">
        <v>3</v>
      </c>
      <c r="B12" s="33">
        <v>45204</v>
      </c>
      <c r="C12" s="30">
        <f t="shared" ref="C12:C14" si="7">$E$2</f>
        <v>5400</v>
      </c>
      <c r="D12" s="30">
        <f t="shared" ref="D12:D75" si="8">$I$1</f>
        <v>420</v>
      </c>
      <c r="E12" s="30">
        <f>$U$1</f>
        <v>800</v>
      </c>
      <c r="F12" s="10">
        <f t="shared" ref="F12:F35" si="9">SUM(C12:E12)</f>
        <v>6620</v>
      </c>
      <c r="G12" s="30">
        <v>200</v>
      </c>
      <c r="H12" s="30">
        <f t="shared" ref="H12:H21" si="10">$Q$2</f>
        <v>1800</v>
      </c>
      <c r="I12" s="32">
        <f t="shared" ref="I12:I35" si="11">SUM(G12:H12)</f>
        <v>2000</v>
      </c>
      <c r="J12" s="50">
        <f t="shared" ref="J12:J35" si="12">F12-I12</f>
        <v>4620</v>
      </c>
      <c r="K12" s="11">
        <f>SUM($J$10:J12)</f>
        <v>12590</v>
      </c>
      <c r="L12" s="52">
        <f t="shared" si="0"/>
        <v>264347</v>
      </c>
      <c r="M12" s="30">
        <f t="shared" si="1"/>
        <v>5526</v>
      </c>
      <c r="N12" s="30">
        <f t="shared" si="2"/>
        <v>1094</v>
      </c>
      <c r="O12" s="52">
        <f t="shared" si="3"/>
        <v>315097</v>
      </c>
      <c r="P12" s="30">
        <f t="shared" si="4"/>
        <v>6587</v>
      </c>
      <c r="Q12" s="30">
        <f t="shared" si="5"/>
        <v>33</v>
      </c>
      <c r="R12" s="33">
        <v>45204</v>
      </c>
      <c r="S12" s="40">
        <f t="shared" si="6"/>
        <v>47031</v>
      </c>
      <c r="T12" s="59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x14ac:dyDescent="0.3">
      <c r="A13" s="34">
        <v>4</v>
      </c>
      <c r="B13" s="33">
        <v>45235</v>
      </c>
      <c r="C13" s="30">
        <f t="shared" si="7"/>
        <v>5400</v>
      </c>
      <c r="D13" s="30">
        <f t="shared" si="8"/>
        <v>420</v>
      </c>
      <c r="E13" s="30">
        <f>$U$1</f>
        <v>800</v>
      </c>
      <c r="F13" s="10">
        <f t="shared" si="9"/>
        <v>6620</v>
      </c>
      <c r="G13" s="30">
        <v>200</v>
      </c>
      <c r="H13" s="30">
        <f t="shared" si="10"/>
        <v>1800</v>
      </c>
      <c r="I13" s="32">
        <f t="shared" si="11"/>
        <v>2000</v>
      </c>
      <c r="J13" s="50">
        <f t="shared" si="12"/>
        <v>4620</v>
      </c>
      <c r="K13" s="11">
        <f>SUM($J$10:J13)</f>
        <v>17210</v>
      </c>
      <c r="L13" s="52">
        <f t="shared" si="0"/>
        <v>259727</v>
      </c>
      <c r="M13" s="30">
        <f t="shared" si="1"/>
        <v>5429</v>
      </c>
      <c r="N13" s="30">
        <f t="shared" si="2"/>
        <v>1191</v>
      </c>
      <c r="O13" s="52">
        <f t="shared" si="3"/>
        <v>310477</v>
      </c>
      <c r="P13" s="30">
        <f t="shared" si="4"/>
        <v>6490</v>
      </c>
      <c r="Q13" s="30">
        <f t="shared" si="5"/>
        <v>130</v>
      </c>
      <c r="R13" s="33">
        <v>45235</v>
      </c>
      <c r="S13" s="40">
        <f t="shared" si="6"/>
        <v>47062</v>
      </c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x14ac:dyDescent="0.3">
      <c r="A14" s="41">
        <v>5</v>
      </c>
      <c r="B14" s="42">
        <v>45265</v>
      </c>
      <c r="C14" s="41">
        <f t="shared" si="7"/>
        <v>5400</v>
      </c>
      <c r="D14" s="41">
        <f t="shared" si="8"/>
        <v>420</v>
      </c>
      <c r="E14" s="41">
        <f>$U$1</f>
        <v>800</v>
      </c>
      <c r="F14" s="41">
        <f t="shared" si="9"/>
        <v>6620</v>
      </c>
      <c r="G14" s="41">
        <v>200</v>
      </c>
      <c r="H14" s="41">
        <f t="shared" si="10"/>
        <v>1800</v>
      </c>
      <c r="I14" s="41">
        <f t="shared" si="11"/>
        <v>2000</v>
      </c>
      <c r="J14" s="43">
        <f t="shared" si="12"/>
        <v>4620</v>
      </c>
      <c r="K14" s="41">
        <f>SUM($J$10:J14)</f>
        <v>21830</v>
      </c>
      <c r="L14" s="44">
        <f t="shared" si="0"/>
        <v>255107</v>
      </c>
      <c r="M14" s="41">
        <f t="shared" si="1"/>
        <v>5333</v>
      </c>
      <c r="N14" s="41">
        <f t="shared" si="2"/>
        <v>1287</v>
      </c>
      <c r="O14" s="44">
        <f t="shared" si="3"/>
        <v>305857</v>
      </c>
      <c r="P14" s="41">
        <f t="shared" si="4"/>
        <v>6394</v>
      </c>
      <c r="Q14" s="41">
        <f t="shared" si="5"/>
        <v>226</v>
      </c>
      <c r="R14" s="42">
        <v>45265</v>
      </c>
      <c r="S14" s="45">
        <f t="shared" si="6"/>
        <v>47092</v>
      </c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x14ac:dyDescent="0.3">
      <c r="A15" s="34">
        <v>6</v>
      </c>
      <c r="B15" s="33">
        <v>45296</v>
      </c>
      <c r="C15" s="30">
        <f t="shared" ref="C15:C24" si="13">$E$3</f>
        <v>6000</v>
      </c>
      <c r="D15" s="30">
        <f t="shared" si="8"/>
        <v>420</v>
      </c>
      <c r="E15" s="30">
        <f>$U$1</f>
        <v>800</v>
      </c>
      <c r="F15" s="10">
        <f t="shared" si="9"/>
        <v>7220</v>
      </c>
      <c r="G15" s="30">
        <v>200</v>
      </c>
      <c r="H15" s="30">
        <f t="shared" si="10"/>
        <v>1800</v>
      </c>
      <c r="I15" s="32">
        <f t="shared" si="11"/>
        <v>2000</v>
      </c>
      <c r="J15" s="50">
        <f t="shared" si="12"/>
        <v>5220</v>
      </c>
      <c r="K15" s="11">
        <f>SUM($J$10:J15)</f>
        <v>27050</v>
      </c>
      <c r="L15" s="52">
        <f t="shared" si="0"/>
        <v>249887</v>
      </c>
      <c r="M15" s="30">
        <f t="shared" si="1"/>
        <v>5224</v>
      </c>
      <c r="N15" s="30">
        <f t="shared" si="2"/>
        <v>1996</v>
      </c>
      <c r="O15" s="52">
        <f t="shared" si="3"/>
        <v>300637</v>
      </c>
      <c r="P15" s="30">
        <f t="shared" si="4"/>
        <v>6285</v>
      </c>
      <c r="Q15" s="30">
        <f t="shared" si="5"/>
        <v>935</v>
      </c>
      <c r="R15" s="33">
        <v>45296</v>
      </c>
      <c r="S15" s="40">
        <f t="shared" si="6"/>
        <v>47123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x14ac:dyDescent="0.3">
      <c r="A16" s="34">
        <v>7</v>
      </c>
      <c r="B16" s="33">
        <v>45327</v>
      </c>
      <c r="C16" s="30">
        <f t="shared" si="13"/>
        <v>6000</v>
      </c>
      <c r="D16" s="30">
        <f t="shared" si="8"/>
        <v>420</v>
      </c>
      <c r="E16" s="30">
        <f>$U$1</f>
        <v>800</v>
      </c>
      <c r="F16" s="10">
        <f t="shared" si="9"/>
        <v>7220</v>
      </c>
      <c r="G16" s="30">
        <v>200</v>
      </c>
      <c r="H16" s="30">
        <f t="shared" si="10"/>
        <v>1800</v>
      </c>
      <c r="I16" s="32">
        <f t="shared" si="11"/>
        <v>2000</v>
      </c>
      <c r="J16" s="50">
        <f t="shared" si="12"/>
        <v>5220</v>
      </c>
      <c r="K16" s="11">
        <f>SUM($J$10:J16)</f>
        <v>32270</v>
      </c>
      <c r="L16" s="52">
        <f t="shared" si="0"/>
        <v>244667</v>
      </c>
      <c r="M16" s="30">
        <f t="shared" si="1"/>
        <v>5115</v>
      </c>
      <c r="N16" s="30">
        <f t="shared" si="2"/>
        <v>2105</v>
      </c>
      <c r="O16" s="52">
        <f t="shared" si="3"/>
        <v>295417</v>
      </c>
      <c r="P16" s="30">
        <f t="shared" si="4"/>
        <v>6175</v>
      </c>
      <c r="Q16" s="30">
        <f t="shared" si="5"/>
        <v>1045</v>
      </c>
      <c r="R16" s="33">
        <v>45327</v>
      </c>
      <c r="S16" s="40">
        <f t="shared" si="6"/>
        <v>47154</v>
      </c>
      <c r="T16" s="59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x14ac:dyDescent="0.3">
      <c r="A17" s="34">
        <v>8</v>
      </c>
      <c r="B17" s="33">
        <v>45356</v>
      </c>
      <c r="C17" s="48">
        <f t="shared" si="13"/>
        <v>6000</v>
      </c>
      <c r="D17" s="30">
        <f t="shared" si="8"/>
        <v>420</v>
      </c>
      <c r="E17" s="30">
        <f>$U$2</f>
        <v>800</v>
      </c>
      <c r="F17" s="10">
        <f t="shared" si="9"/>
        <v>7220</v>
      </c>
      <c r="G17" s="30">
        <v>200</v>
      </c>
      <c r="H17" s="30">
        <f t="shared" si="10"/>
        <v>1800</v>
      </c>
      <c r="I17" s="32">
        <f t="shared" si="11"/>
        <v>2000</v>
      </c>
      <c r="J17" s="50">
        <f t="shared" si="12"/>
        <v>5220</v>
      </c>
      <c r="K17" s="11">
        <f>SUM($J$10:J17)</f>
        <v>37490</v>
      </c>
      <c r="L17" s="52">
        <f t="shared" si="0"/>
        <v>239447</v>
      </c>
      <c r="M17" s="30">
        <f t="shared" si="1"/>
        <v>5005</v>
      </c>
      <c r="N17" s="30">
        <f t="shared" si="2"/>
        <v>2215</v>
      </c>
      <c r="O17" s="52">
        <f t="shared" si="3"/>
        <v>290197</v>
      </c>
      <c r="P17" s="30">
        <f t="shared" si="4"/>
        <v>6066</v>
      </c>
      <c r="Q17" s="30">
        <f t="shared" si="5"/>
        <v>1154</v>
      </c>
      <c r="R17" s="33">
        <v>45356</v>
      </c>
      <c r="S17" s="40">
        <f t="shared" si="6"/>
        <v>47182</v>
      </c>
      <c r="T17" s="59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x14ac:dyDescent="0.3">
      <c r="A18" s="34">
        <v>9</v>
      </c>
      <c r="B18" s="33">
        <v>45387</v>
      </c>
      <c r="C18" s="30">
        <f t="shared" si="13"/>
        <v>6000</v>
      </c>
      <c r="D18" s="30">
        <f t="shared" si="8"/>
        <v>420</v>
      </c>
      <c r="E18" s="30">
        <f>$U$2</f>
        <v>800</v>
      </c>
      <c r="F18" s="10">
        <f t="shared" si="9"/>
        <v>7220</v>
      </c>
      <c r="G18" s="30">
        <v>200</v>
      </c>
      <c r="H18" s="30">
        <f t="shared" si="10"/>
        <v>1800</v>
      </c>
      <c r="I18" s="32">
        <f t="shared" si="11"/>
        <v>2000</v>
      </c>
      <c r="J18" s="50">
        <f t="shared" si="12"/>
        <v>5220</v>
      </c>
      <c r="K18" s="11">
        <f>SUM($J$10:J18)</f>
        <v>42710</v>
      </c>
      <c r="L18" s="52">
        <f t="shared" si="0"/>
        <v>234227</v>
      </c>
      <c r="M18" s="30">
        <f t="shared" si="1"/>
        <v>4896</v>
      </c>
      <c r="N18" s="30">
        <f t="shared" si="2"/>
        <v>2324</v>
      </c>
      <c r="O18" s="52">
        <f t="shared" si="3"/>
        <v>284977</v>
      </c>
      <c r="P18" s="30">
        <f t="shared" si="4"/>
        <v>5957</v>
      </c>
      <c r="Q18" s="30">
        <f t="shared" si="5"/>
        <v>1263</v>
      </c>
      <c r="R18" s="33">
        <v>45387</v>
      </c>
      <c r="S18" s="40">
        <f t="shared" si="6"/>
        <v>47213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x14ac:dyDescent="0.3">
      <c r="A19" s="34">
        <v>10</v>
      </c>
      <c r="B19" s="33">
        <v>45417</v>
      </c>
      <c r="C19" s="30">
        <f t="shared" si="13"/>
        <v>6000</v>
      </c>
      <c r="D19" s="30">
        <f t="shared" si="8"/>
        <v>420</v>
      </c>
      <c r="E19" s="30">
        <f>$U$2</f>
        <v>800</v>
      </c>
      <c r="F19" s="10">
        <f t="shared" si="9"/>
        <v>7220</v>
      </c>
      <c r="G19" s="30">
        <v>200</v>
      </c>
      <c r="H19" s="30">
        <f t="shared" si="10"/>
        <v>1800</v>
      </c>
      <c r="I19" s="32">
        <f t="shared" si="11"/>
        <v>2000</v>
      </c>
      <c r="J19" s="50">
        <f t="shared" si="12"/>
        <v>5220</v>
      </c>
      <c r="K19" s="11">
        <f>SUM($J$10:J19)</f>
        <v>47930</v>
      </c>
      <c r="L19" s="52">
        <f t="shared" si="0"/>
        <v>229007</v>
      </c>
      <c r="M19" s="30">
        <f t="shared" si="1"/>
        <v>4787</v>
      </c>
      <c r="N19" s="30">
        <f t="shared" si="2"/>
        <v>2433</v>
      </c>
      <c r="O19" s="52">
        <f t="shared" si="3"/>
        <v>279757</v>
      </c>
      <c r="P19" s="30">
        <f t="shared" si="4"/>
        <v>5848</v>
      </c>
      <c r="Q19" s="30">
        <f t="shared" si="5"/>
        <v>1372</v>
      </c>
      <c r="R19" s="33">
        <v>45417</v>
      </c>
      <c r="S19" s="40">
        <f t="shared" si="6"/>
        <v>47243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x14ac:dyDescent="0.3">
      <c r="A20" s="34">
        <v>11</v>
      </c>
      <c r="B20" s="33">
        <v>45448</v>
      </c>
      <c r="C20" s="30">
        <f t="shared" si="13"/>
        <v>6000</v>
      </c>
      <c r="D20" s="30">
        <f t="shared" si="8"/>
        <v>420</v>
      </c>
      <c r="E20" s="30">
        <f>$U$2</f>
        <v>800</v>
      </c>
      <c r="F20" s="10">
        <f t="shared" si="9"/>
        <v>7220</v>
      </c>
      <c r="G20" s="30">
        <v>200</v>
      </c>
      <c r="H20" s="30">
        <f t="shared" si="10"/>
        <v>1800</v>
      </c>
      <c r="I20" s="32">
        <f t="shared" si="11"/>
        <v>2000</v>
      </c>
      <c r="J20" s="50">
        <f t="shared" si="12"/>
        <v>5220</v>
      </c>
      <c r="K20" s="11">
        <f>SUM($J$10:J20)</f>
        <v>53150</v>
      </c>
      <c r="L20" s="52">
        <f t="shared" si="0"/>
        <v>223787</v>
      </c>
      <c r="M20" s="30">
        <f t="shared" si="1"/>
        <v>4678</v>
      </c>
      <c r="N20" s="30">
        <f t="shared" si="2"/>
        <v>2542</v>
      </c>
      <c r="O20" s="52">
        <f t="shared" si="3"/>
        <v>274537</v>
      </c>
      <c r="P20" s="30">
        <f t="shared" si="4"/>
        <v>5739</v>
      </c>
      <c r="Q20" s="30">
        <f t="shared" si="5"/>
        <v>1481</v>
      </c>
      <c r="R20" s="33">
        <v>45448</v>
      </c>
      <c r="S20" s="40">
        <f t="shared" si="6"/>
        <v>47274</v>
      </c>
      <c r="T20" s="59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x14ac:dyDescent="0.3">
      <c r="A21" s="34">
        <v>12</v>
      </c>
      <c r="B21" s="33">
        <v>45478</v>
      </c>
      <c r="C21" s="30">
        <f t="shared" si="13"/>
        <v>6000</v>
      </c>
      <c r="D21" s="30">
        <f t="shared" si="8"/>
        <v>420</v>
      </c>
      <c r="E21" s="30">
        <f>$U$2</f>
        <v>800</v>
      </c>
      <c r="F21" s="10">
        <f t="shared" si="9"/>
        <v>7220</v>
      </c>
      <c r="G21" s="30">
        <v>200</v>
      </c>
      <c r="H21" s="30">
        <f t="shared" si="10"/>
        <v>1800</v>
      </c>
      <c r="I21" s="32">
        <f t="shared" si="11"/>
        <v>2000</v>
      </c>
      <c r="J21" s="50">
        <f t="shared" si="12"/>
        <v>5220</v>
      </c>
      <c r="K21" s="11">
        <f>SUM($J$10:J21)</f>
        <v>58370</v>
      </c>
      <c r="L21" s="52">
        <f t="shared" si="0"/>
        <v>218567</v>
      </c>
      <c r="M21" s="30">
        <f t="shared" si="1"/>
        <v>4569</v>
      </c>
      <c r="N21" s="30">
        <f t="shared" si="2"/>
        <v>2651</v>
      </c>
      <c r="O21" s="52">
        <f t="shared" si="3"/>
        <v>269317</v>
      </c>
      <c r="P21" s="30">
        <f t="shared" si="4"/>
        <v>5630</v>
      </c>
      <c r="Q21" s="30">
        <f t="shared" si="5"/>
        <v>1590</v>
      </c>
      <c r="R21" s="33">
        <v>45478</v>
      </c>
      <c r="S21" s="40">
        <f t="shared" si="6"/>
        <v>47304</v>
      </c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x14ac:dyDescent="0.3">
      <c r="A22" s="34">
        <v>13</v>
      </c>
      <c r="B22" s="33">
        <v>45509</v>
      </c>
      <c r="C22" s="30">
        <f t="shared" si="13"/>
        <v>6000</v>
      </c>
      <c r="D22" s="30">
        <f t="shared" si="8"/>
        <v>420</v>
      </c>
      <c r="E22" s="30">
        <v>0</v>
      </c>
      <c r="F22" s="10">
        <f t="shared" si="9"/>
        <v>6420</v>
      </c>
      <c r="G22" s="30">
        <f>$P$1</f>
        <v>1500</v>
      </c>
      <c r="H22" s="30">
        <f t="shared" ref="H22:H85" si="14">$P$2</f>
        <v>1800</v>
      </c>
      <c r="I22" s="32">
        <f t="shared" si="11"/>
        <v>3300</v>
      </c>
      <c r="J22" s="50">
        <f t="shared" si="12"/>
        <v>3120</v>
      </c>
      <c r="K22" s="11">
        <f>SUM($J$10:J22)</f>
        <v>61490</v>
      </c>
      <c r="L22" s="52">
        <f t="shared" si="0"/>
        <v>215447</v>
      </c>
      <c r="M22" s="30">
        <f t="shared" si="1"/>
        <v>4504</v>
      </c>
      <c r="N22" s="30">
        <f t="shared" si="2"/>
        <v>1916</v>
      </c>
      <c r="O22" s="52">
        <f t="shared" si="3"/>
        <v>266197</v>
      </c>
      <c r="P22" s="30">
        <f t="shared" si="4"/>
        <v>5565</v>
      </c>
      <c r="Q22" s="30">
        <f t="shared" si="5"/>
        <v>855</v>
      </c>
      <c r="R22" s="33">
        <v>45509</v>
      </c>
      <c r="S22" s="40">
        <f t="shared" si="6"/>
        <v>47335</v>
      </c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x14ac:dyDescent="0.3">
      <c r="A23" s="34">
        <v>14</v>
      </c>
      <c r="B23" s="33">
        <v>45540</v>
      </c>
      <c r="C23" s="30">
        <f t="shared" si="13"/>
        <v>6000</v>
      </c>
      <c r="D23" s="30">
        <f t="shared" si="8"/>
        <v>420</v>
      </c>
      <c r="E23" s="30">
        <v>0</v>
      </c>
      <c r="F23" s="10">
        <f t="shared" si="9"/>
        <v>6420</v>
      </c>
      <c r="G23" s="30">
        <f t="shared" ref="G23:G86" si="15">$P$1</f>
        <v>1500</v>
      </c>
      <c r="H23" s="30">
        <f t="shared" si="14"/>
        <v>1800</v>
      </c>
      <c r="I23" s="32">
        <f t="shared" si="11"/>
        <v>3300</v>
      </c>
      <c r="J23" s="50">
        <f t="shared" si="12"/>
        <v>3120</v>
      </c>
      <c r="K23" s="11">
        <f>SUM($J$10:J23)</f>
        <v>64610</v>
      </c>
      <c r="L23" s="52">
        <f t="shared" si="0"/>
        <v>212327</v>
      </c>
      <c r="M23" s="30">
        <f t="shared" si="1"/>
        <v>4439</v>
      </c>
      <c r="N23" s="30">
        <f t="shared" si="2"/>
        <v>1981</v>
      </c>
      <c r="O23" s="52">
        <f t="shared" si="3"/>
        <v>263077</v>
      </c>
      <c r="P23" s="30">
        <f t="shared" si="4"/>
        <v>5499</v>
      </c>
      <c r="Q23" s="30">
        <f t="shared" si="5"/>
        <v>921</v>
      </c>
      <c r="R23" s="33">
        <v>45540</v>
      </c>
      <c r="S23" s="40">
        <f t="shared" si="6"/>
        <v>47366</v>
      </c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x14ac:dyDescent="0.3">
      <c r="A24" s="34">
        <v>15</v>
      </c>
      <c r="B24" s="33">
        <v>45570</v>
      </c>
      <c r="C24" s="30">
        <f t="shared" si="13"/>
        <v>6000</v>
      </c>
      <c r="D24" s="30">
        <f t="shared" si="8"/>
        <v>420</v>
      </c>
      <c r="E24" s="30">
        <v>0</v>
      </c>
      <c r="F24" s="10">
        <f t="shared" si="9"/>
        <v>6420</v>
      </c>
      <c r="G24" s="30">
        <f t="shared" si="15"/>
        <v>1500</v>
      </c>
      <c r="H24" s="30">
        <f t="shared" si="14"/>
        <v>1800</v>
      </c>
      <c r="I24" s="32">
        <f>SUM(G24:H24)</f>
        <v>3300</v>
      </c>
      <c r="J24" s="50">
        <f t="shared" si="12"/>
        <v>3120</v>
      </c>
      <c r="K24" s="11">
        <f>SUM($J$10:J24)</f>
        <v>67730</v>
      </c>
      <c r="L24" s="52">
        <f t="shared" si="0"/>
        <v>209207</v>
      </c>
      <c r="M24" s="30">
        <f t="shared" si="1"/>
        <v>4373</v>
      </c>
      <c r="N24" s="30">
        <f t="shared" si="2"/>
        <v>2047</v>
      </c>
      <c r="O24" s="52">
        <f t="shared" si="3"/>
        <v>259957</v>
      </c>
      <c r="P24" s="30">
        <f t="shared" si="4"/>
        <v>5434</v>
      </c>
      <c r="Q24" s="30">
        <f t="shared" si="5"/>
        <v>986</v>
      </c>
      <c r="R24" s="33">
        <v>45570</v>
      </c>
      <c r="S24" s="40">
        <f t="shared" si="6"/>
        <v>47396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x14ac:dyDescent="0.3">
      <c r="A25" s="34">
        <v>16</v>
      </c>
      <c r="B25" s="33">
        <v>45601</v>
      </c>
      <c r="C25" s="30">
        <f t="shared" ref="C25:C88" si="16">$E$3</f>
        <v>6000</v>
      </c>
      <c r="D25" s="30">
        <f t="shared" si="8"/>
        <v>420</v>
      </c>
      <c r="E25" s="30">
        <v>0</v>
      </c>
      <c r="F25" s="10">
        <f t="shared" si="9"/>
        <v>6420</v>
      </c>
      <c r="G25" s="30">
        <f t="shared" si="15"/>
        <v>1500</v>
      </c>
      <c r="H25" s="30">
        <f t="shared" si="14"/>
        <v>1800</v>
      </c>
      <c r="I25" s="32">
        <f t="shared" si="11"/>
        <v>3300</v>
      </c>
      <c r="J25" s="50">
        <f t="shared" si="12"/>
        <v>3120</v>
      </c>
      <c r="K25" s="11">
        <f>SUM($J$10:J25)</f>
        <v>70850</v>
      </c>
      <c r="L25" s="52">
        <f t="shared" si="0"/>
        <v>206087</v>
      </c>
      <c r="M25" s="30">
        <f t="shared" si="1"/>
        <v>4308</v>
      </c>
      <c r="N25" s="30">
        <f t="shared" si="2"/>
        <v>2112</v>
      </c>
      <c r="O25" s="52">
        <f t="shared" si="3"/>
        <v>256837</v>
      </c>
      <c r="P25" s="30">
        <f t="shared" si="4"/>
        <v>5369</v>
      </c>
      <c r="Q25" s="30">
        <f t="shared" si="5"/>
        <v>1051</v>
      </c>
      <c r="R25" s="33">
        <v>45601</v>
      </c>
      <c r="S25" s="40">
        <f t="shared" si="6"/>
        <v>47427</v>
      </c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x14ac:dyDescent="0.3">
      <c r="A26" s="41">
        <v>17</v>
      </c>
      <c r="B26" s="42">
        <v>45631</v>
      </c>
      <c r="C26" s="41">
        <f t="shared" si="16"/>
        <v>6000</v>
      </c>
      <c r="D26" s="41">
        <f t="shared" si="8"/>
        <v>420</v>
      </c>
      <c r="E26" s="41">
        <v>0</v>
      </c>
      <c r="F26" s="41">
        <f t="shared" si="9"/>
        <v>6420</v>
      </c>
      <c r="G26" s="41">
        <f t="shared" si="15"/>
        <v>1500</v>
      </c>
      <c r="H26" s="41">
        <f t="shared" si="14"/>
        <v>1800</v>
      </c>
      <c r="I26" s="41">
        <f t="shared" si="11"/>
        <v>3300</v>
      </c>
      <c r="J26" s="43">
        <f t="shared" si="12"/>
        <v>3120</v>
      </c>
      <c r="K26" s="41">
        <f>SUM($J$10:J26)</f>
        <v>73970</v>
      </c>
      <c r="L26" s="44">
        <f t="shared" si="0"/>
        <v>202967</v>
      </c>
      <c r="M26" s="41">
        <f t="shared" si="1"/>
        <v>4243</v>
      </c>
      <c r="N26" s="41">
        <f t="shared" si="2"/>
        <v>2177</v>
      </c>
      <c r="O26" s="44">
        <f t="shared" si="3"/>
        <v>253717</v>
      </c>
      <c r="P26" s="41">
        <f t="shared" si="4"/>
        <v>5304</v>
      </c>
      <c r="Q26" s="41">
        <f t="shared" si="5"/>
        <v>1116</v>
      </c>
      <c r="R26" s="42">
        <v>45631</v>
      </c>
      <c r="S26" s="45">
        <f t="shared" si="6"/>
        <v>47457</v>
      </c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x14ac:dyDescent="0.3">
      <c r="A27" s="34">
        <v>18</v>
      </c>
      <c r="B27" s="33">
        <v>45662</v>
      </c>
      <c r="C27" s="30">
        <f t="shared" si="16"/>
        <v>6000</v>
      </c>
      <c r="D27" s="30">
        <f t="shared" si="8"/>
        <v>420</v>
      </c>
      <c r="E27" s="30">
        <v>0</v>
      </c>
      <c r="F27" s="10">
        <f t="shared" si="9"/>
        <v>6420</v>
      </c>
      <c r="G27" s="30">
        <f t="shared" si="15"/>
        <v>1500</v>
      </c>
      <c r="H27" s="30">
        <f t="shared" si="14"/>
        <v>1800</v>
      </c>
      <c r="I27" s="32">
        <f t="shared" si="11"/>
        <v>3300</v>
      </c>
      <c r="J27" s="50">
        <f t="shared" si="12"/>
        <v>3120</v>
      </c>
      <c r="K27" s="11">
        <f>SUM($J$10:J27)</f>
        <v>77090</v>
      </c>
      <c r="L27" s="52">
        <f t="shared" si="0"/>
        <v>199847</v>
      </c>
      <c r="M27" s="30">
        <f t="shared" si="1"/>
        <v>4178</v>
      </c>
      <c r="N27" s="30">
        <f t="shared" si="2"/>
        <v>2242</v>
      </c>
      <c r="O27" s="52">
        <f t="shared" si="3"/>
        <v>250597</v>
      </c>
      <c r="P27" s="30">
        <f t="shared" si="4"/>
        <v>5239</v>
      </c>
      <c r="Q27" s="30">
        <f t="shared" si="5"/>
        <v>1181</v>
      </c>
      <c r="R27" s="33">
        <v>45662</v>
      </c>
      <c r="S27" s="40">
        <f t="shared" si="6"/>
        <v>47488</v>
      </c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x14ac:dyDescent="0.3">
      <c r="A28" s="34">
        <v>19</v>
      </c>
      <c r="B28" s="33">
        <v>45693</v>
      </c>
      <c r="C28" s="30">
        <f t="shared" si="16"/>
        <v>6000</v>
      </c>
      <c r="D28" s="30">
        <f t="shared" si="8"/>
        <v>420</v>
      </c>
      <c r="E28" s="30">
        <v>0</v>
      </c>
      <c r="F28" s="10">
        <f t="shared" si="9"/>
        <v>6420</v>
      </c>
      <c r="G28" s="30">
        <f t="shared" si="15"/>
        <v>1500</v>
      </c>
      <c r="H28" s="30">
        <f t="shared" si="14"/>
        <v>1800</v>
      </c>
      <c r="I28" s="32">
        <f t="shared" si="11"/>
        <v>3300</v>
      </c>
      <c r="J28" s="50">
        <f t="shared" si="12"/>
        <v>3120</v>
      </c>
      <c r="K28" s="11">
        <f>SUM($J$10:J28)</f>
        <v>80210</v>
      </c>
      <c r="L28" s="52">
        <f t="shared" si="0"/>
        <v>196727</v>
      </c>
      <c r="M28" s="30">
        <f t="shared" si="1"/>
        <v>4112</v>
      </c>
      <c r="N28" s="30">
        <f t="shared" si="2"/>
        <v>2308</v>
      </c>
      <c r="O28" s="52">
        <f t="shared" si="3"/>
        <v>247477</v>
      </c>
      <c r="P28" s="30">
        <f t="shared" si="4"/>
        <v>5173</v>
      </c>
      <c r="Q28" s="30">
        <f t="shared" si="5"/>
        <v>1247</v>
      </c>
      <c r="R28" s="33">
        <v>45693</v>
      </c>
      <c r="S28" s="40">
        <f t="shared" si="6"/>
        <v>47519</v>
      </c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x14ac:dyDescent="0.3">
      <c r="A29" s="34">
        <v>20</v>
      </c>
      <c r="B29" s="33">
        <v>45721</v>
      </c>
      <c r="C29" s="48">
        <f t="shared" si="16"/>
        <v>6000</v>
      </c>
      <c r="D29" s="30">
        <f t="shared" si="8"/>
        <v>420</v>
      </c>
      <c r="E29" s="30">
        <v>0</v>
      </c>
      <c r="F29" s="10">
        <f t="shared" si="9"/>
        <v>6420</v>
      </c>
      <c r="G29" s="30">
        <f t="shared" si="15"/>
        <v>1500</v>
      </c>
      <c r="H29" s="30">
        <f t="shared" si="14"/>
        <v>1800</v>
      </c>
      <c r="I29" s="32">
        <f t="shared" si="11"/>
        <v>3300</v>
      </c>
      <c r="J29" s="50">
        <f t="shared" si="12"/>
        <v>3120</v>
      </c>
      <c r="K29" s="11">
        <f>SUM($J$10:J29)</f>
        <v>83330</v>
      </c>
      <c r="L29" s="52">
        <f t="shared" si="0"/>
        <v>193607</v>
      </c>
      <c r="M29" s="30">
        <f t="shared" si="1"/>
        <v>4047</v>
      </c>
      <c r="N29" s="30">
        <f t="shared" si="2"/>
        <v>2373</v>
      </c>
      <c r="O29" s="52">
        <f t="shared" si="3"/>
        <v>244357</v>
      </c>
      <c r="P29" s="30">
        <f t="shared" si="4"/>
        <v>5108</v>
      </c>
      <c r="Q29" s="30">
        <f t="shared" si="5"/>
        <v>1312</v>
      </c>
      <c r="R29" s="33">
        <v>45721</v>
      </c>
      <c r="S29" s="40">
        <f t="shared" si="6"/>
        <v>47547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x14ac:dyDescent="0.3">
      <c r="A30" s="34">
        <v>21</v>
      </c>
      <c r="B30" s="33">
        <v>45752</v>
      </c>
      <c r="C30" s="30">
        <f t="shared" si="16"/>
        <v>6000</v>
      </c>
      <c r="D30" s="49">
        <f t="shared" si="8"/>
        <v>420</v>
      </c>
      <c r="E30" s="49">
        <v>0</v>
      </c>
      <c r="F30" s="36">
        <f t="shared" si="9"/>
        <v>6420</v>
      </c>
      <c r="G30" s="30">
        <f t="shared" si="15"/>
        <v>1500</v>
      </c>
      <c r="H30" s="30">
        <f t="shared" si="14"/>
        <v>1800</v>
      </c>
      <c r="I30" s="37">
        <f t="shared" si="11"/>
        <v>3300</v>
      </c>
      <c r="J30" s="51">
        <f t="shared" si="12"/>
        <v>3120</v>
      </c>
      <c r="K30" s="38">
        <f>SUM($J$10:J30)</f>
        <v>86450</v>
      </c>
      <c r="L30" s="52">
        <f t="shared" si="0"/>
        <v>190487</v>
      </c>
      <c r="M30" s="49">
        <f t="shared" si="1"/>
        <v>3982</v>
      </c>
      <c r="N30" s="30">
        <f t="shared" si="2"/>
        <v>2438</v>
      </c>
      <c r="O30" s="52">
        <f t="shared" si="3"/>
        <v>241237</v>
      </c>
      <c r="P30" s="49">
        <f t="shared" si="4"/>
        <v>5043</v>
      </c>
      <c r="Q30" s="30">
        <f t="shared" si="5"/>
        <v>1377</v>
      </c>
      <c r="R30" s="35">
        <v>45752</v>
      </c>
      <c r="S30" s="40">
        <f t="shared" si="6"/>
        <v>47578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x14ac:dyDescent="0.3">
      <c r="A31" s="34">
        <v>22</v>
      </c>
      <c r="B31" s="33">
        <v>45782</v>
      </c>
      <c r="C31" s="30">
        <f t="shared" si="16"/>
        <v>6000</v>
      </c>
      <c r="D31" s="30">
        <f t="shared" si="8"/>
        <v>420</v>
      </c>
      <c r="E31" s="30">
        <v>0</v>
      </c>
      <c r="F31" s="10">
        <f t="shared" si="9"/>
        <v>6420</v>
      </c>
      <c r="G31" s="30">
        <f t="shared" si="15"/>
        <v>1500</v>
      </c>
      <c r="H31" s="30">
        <f t="shared" si="14"/>
        <v>1800</v>
      </c>
      <c r="I31" s="32">
        <f t="shared" si="11"/>
        <v>3300</v>
      </c>
      <c r="J31" s="50">
        <f t="shared" si="12"/>
        <v>3120</v>
      </c>
      <c r="K31" s="11">
        <f>SUM($J$10:J31)</f>
        <v>89570</v>
      </c>
      <c r="L31" s="52">
        <f t="shared" si="0"/>
        <v>187367</v>
      </c>
      <c r="M31" s="30">
        <f t="shared" si="1"/>
        <v>3917</v>
      </c>
      <c r="N31" s="30">
        <f t="shared" si="2"/>
        <v>2503</v>
      </c>
      <c r="O31" s="52">
        <f t="shared" si="3"/>
        <v>238117</v>
      </c>
      <c r="P31" s="30">
        <f t="shared" si="4"/>
        <v>4978</v>
      </c>
      <c r="Q31" s="30">
        <f t="shared" si="5"/>
        <v>1442</v>
      </c>
      <c r="R31" s="33">
        <v>45782</v>
      </c>
      <c r="S31" s="40">
        <f t="shared" si="6"/>
        <v>47608</v>
      </c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x14ac:dyDescent="0.3">
      <c r="A32" s="34">
        <v>23</v>
      </c>
      <c r="B32" s="33">
        <v>45813</v>
      </c>
      <c r="C32" s="30">
        <f t="shared" si="16"/>
        <v>6000</v>
      </c>
      <c r="D32" s="30">
        <f t="shared" si="8"/>
        <v>420</v>
      </c>
      <c r="E32" s="30">
        <v>0</v>
      </c>
      <c r="F32" s="10">
        <f t="shared" si="9"/>
        <v>6420</v>
      </c>
      <c r="G32" s="30">
        <f t="shared" si="15"/>
        <v>1500</v>
      </c>
      <c r="H32" s="30">
        <f t="shared" si="14"/>
        <v>1800</v>
      </c>
      <c r="I32" s="32">
        <f t="shared" si="11"/>
        <v>3300</v>
      </c>
      <c r="J32" s="50">
        <f t="shared" si="12"/>
        <v>3120</v>
      </c>
      <c r="K32" s="11">
        <f>SUM($J$10:J32)</f>
        <v>92690</v>
      </c>
      <c r="L32" s="52">
        <f t="shared" si="0"/>
        <v>184247</v>
      </c>
      <c r="M32" s="30">
        <f t="shared" si="1"/>
        <v>3852</v>
      </c>
      <c r="N32" s="30">
        <f t="shared" si="2"/>
        <v>2568</v>
      </c>
      <c r="O32" s="52">
        <f t="shared" si="3"/>
        <v>234997</v>
      </c>
      <c r="P32" s="30">
        <f t="shared" si="4"/>
        <v>4912</v>
      </c>
      <c r="Q32" s="30">
        <f t="shared" si="5"/>
        <v>1508</v>
      </c>
      <c r="R32" s="33">
        <v>45813</v>
      </c>
      <c r="S32" s="40">
        <f t="shared" si="6"/>
        <v>47639</v>
      </c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x14ac:dyDescent="0.3">
      <c r="A33" s="34">
        <v>24</v>
      </c>
      <c r="B33" s="33">
        <v>45843</v>
      </c>
      <c r="C33" s="30">
        <f t="shared" si="16"/>
        <v>6000</v>
      </c>
      <c r="D33" s="30">
        <f t="shared" si="8"/>
        <v>420</v>
      </c>
      <c r="E33" s="30">
        <v>0</v>
      </c>
      <c r="F33" s="10">
        <f t="shared" si="9"/>
        <v>6420</v>
      </c>
      <c r="G33" s="30">
        <f t="shared" si="15"/>
        <v>1500</v>
      </c>
      <c r="H33" s="30">
        <f t="shared" si="14"/>
        <v>1800</v>
      </c>
      <c r="I33" s="32">
        <f t="shared" si="11"/>
        <v>3300</v>
      </c>
      <c r="J33" s="50">
        <f t="shared" si="12"/>
        <v>3120</v>
      </c>
      <c r="K33" s="11">
        <f>SUM($J$10:J33)</f>
        <v>95810</v>
      </c>
      <c r="L33" s="52">
        <f t="shared" si="0"/>
        <v>181127</v>
      </c>
      <c r="M33" s="30">
        <f t="shared" si="1"/>
        <v>3786</v>
      </c>
      <c r="N33" s="30">
        <f t="shared" si="2"/>
        <v>2634</v>
      </c>
      <c r="O33" s="52">
        <f t="shared" si="3"/>
        <v>231877</v>
      </c>
      <c r="P33" s="30">
        <f t="shared" si="4"/>
        <v>4847</v>
      </c>
      <c r="Q33" s="30">
        <f t="shared" si="5"/>
        <v>1573</v>
      </c>
      <c r="R33" s="33">
        <v>45843</v>
      </c>
      <c r="S33" s="40">
        <f t="shared" si="6"/>
        <v>47669</v>
      </c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x14ac:dyDescent="0.3">
      <c r="A34" s="34">
        <v>25</v>
      </c>
      <c r="B34" s="33">
        <v>45874</v>
      </c>
      <c r="C34" s="30">
        <f t="shared" si="16"/>
        <v>6000</v>
      </c>
      <c r="D34" s="30">
        <f t="shared" si="8"/>
        <v>420</v>
      </c>
      <c r="E34" s="30">
        <v>0</v>
      </c>
      <c r="F34" s="10">
        <f t="shared" si="9"/>
        <v>6420</v>
      </c>
      <c r="G34" s="30">
        <f t="shared" si="15"/>
        <v>1500</v>
      </c>
      <c r="H34" s="30">
        <f t="shared" si="14"/>
        <v>1800</v>
      </c>
      <c r="I34" s="32">
        <f t="shared" si="11"/>
        <v>3300</v>
      </c>
      <c r="J34" s="50">
        <f t="shared" si="12"/>
        <v>3120</v>
      </c>
      <c r="K34" s="11">
        <f>SUM($J$10:J34)</f>
        <v>98930</v>
      </c>
      <c r="L34" s="52">
        <f t="shared" si="0"/>
        <v>178007</v>
      </c>
      <c r="M34" s="30">
        <f t="shared" si="1"/>
        <v>3721</v>
      </c>
      <c r="N34" s="30">
        <f t="shared" si="2"/>
        <v>2699</v>
      </c>
      <c r="O34" s="52">
        <f t="shared" si="3"/>
        <v>228757</v>
      </c>
      <c r="P34" s="30">
        <f t="shared" si="4"/>
        <v>4782</v>
      </c>
      <c r="Q34" s="30">
        <f t="shared" si="5"/>
        <v>1638</v>
      </c>
      <c r="R34" s="33">
        <v>45874</v>
      </c>
      <c r="S34" s="40">
        <f t="shared" si="6"/>
        <v>47700</v>
      </c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x14ac:dyDescent="0.3">
      <c r="A35" s="34">
        <v>26</v>
      </c>
      <c r="B35" s="33">
        <v>45905</v>
      </c>
      <c r="C35" s="30">
        <f t="shared" si="16"/>
        <v>6000</v>
      </c>
      <c r="D35" s="30">
        <f t="shared" si="8"/>
        <v>420</v>
      </c>
      <c r="E35" s="30">
        <v>0</v>
      </c>
      <c r="F35" s="10">
        <f t="shared" si="9"/>
        <v>6420</v>
      </c>
      <c r="G35" s="30">
        <f t="shared" si="15"/>
        <v>1500</v>
      </c>
      <c r="H35" s="30">
        <f t="shared" si="14"/>
        <v>1800</v>
      </c>
      <c r="I35" s="32">
        <f t="shared" si="11"/>
        <v>3300</v>
      </c>
      <c r="J35" s="50">
        <f t="shared" si="12"/>
        <v>3120</v>
      </c>
      <c r="K35" s="11">
        <f>SUM($J$10:J35)</f>
        <v>102050</v>
      </c>
      <c r="L35" s="52">
        <f t="shared" si="0"/>
        <v>174887</v>
      </c>
      <c r="M35" s="30">
        <f t="shared" si="1"/>
        <v>3656</v>
      </c>
      <c r="N35" s="30">
        <f t="shared" si="2"/>
        <v>2764</v>
      </c>
      <c r="O35" s="52">
        <f t="shared" si="3"/>
        <v>225637</v>
      </c>
      <c r="P35" s="30">
        <f t="shared" si="4"/>
        <v>4717</v>
      </c>
      <c r="Q35" s="30">
        <f t="shared" si="5"/>
        <v>1703</v>
      </c>
      <c r="R35" s="33">
        <v>45905</v>
      </c>
      <c r="S35" s="40">
        <f t="shared" si="6"/>
        <v>47731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x14ac:dyDescent="0.3">
      <c r="A36" s="34">
        <v>27</v>
      </c>
      <c r="B36" s="33">
        <v>45935</v>
      </c>
      <c r="C36" s="30">
        <f t="shared" si="16"/>
        <v>6000</v>
      </c>
      <c r="D36" s="30">
        <f t="shared" si="8"/>
        <v>420</v>
      </c>
      <c r="E36" s="30">
        <v>0</v>
      </c>
      <c r="F36" s="10">
        <f t="shared" ref="F36:F43" si="17">SUM(C36:E36)</f>
        <v>6420</v>
      </c>
      <c r="G36" s="30">
        <f t="shared" si="15"/>
        <v>1500</v>
      </c>
      <c r="H36" s="30">
        <f t="shared" si="14"/>
        <v>1800</v>
      </c>
      <c r="I36" s="32">
        <f t="shared" ref="I36:I43" si="18">SUM(G36:H36)</f>
        <v>3300</v>
      </c>
      <c r="J36" s="50">
        <f t="shared" ref="J36:J43" si="19">F36-I36</f>
        <v>3120</v>
      </c>
      <c r="K36" s="11">
        <f>SUM($J$10:J36)</f>
        <v>105170</v>
      </c>
      <c r="L36" s="52">
        <f t="shared" si="0"/>
        <v>171767</v>
      </c>
      <c r="M36" s="30">
        <f t="shared" si="1"/>
        <v>3591</v>
      </c>
      <c r="N36" s="30">
        <f t="shared" si="2"/>
        <v>2829</v>
      </c>
      <c r="O36" s="52">
        <f t="shared" si="3"/>
        <v>222517</v>
      </c>
      <c r="P36" s="30">
        <f t="shared" si="4"/>
        <v>4652</v>
      </c>
      <c r="Q36" s="30">
        <f t="shared" si="5"/>
        <v>1768</v>
      </c>
      <c r="R36" s="33">
        <v>45935</v>
      </c>
      <c r="S36" s="40">
        <f t="shared" si="6"/>
        <v>47761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x14ac:dyDescent="0.3">
      <c r="A37" s="34">
        <v>28</v>
      </c>
      <c r="B37" s="33">
        <v>45966</v>
      </c>
      <c r="C37" s="30">
        <f t="shared" si="16"/>
        <v>6000</v>
      </c>
      <c r="D37" s="30">
        <f t="shared" si="8"/>
        <v>420</v>
      </c>
      <c r="E37" s="30">
        <v>0</v>
      </c>
      <c r="F37" s="10">
        <f t="shared" si="17"/>
        <v>6420</v>
      </c>
      <c r="G37" s="30">
        <f t="shared" si="15"/>
        <v>1500</v>
      </c>
      <c r="H37" s="30">
        <f t="shared" si="14"/>
        <v>1800</v>
      </c>
      <c r="I37" s="32">
        <f t="shared" si="18"/>
        <v>3300</v>
      </c>
      <c r="J37" s="50">
        <f t="shared" si="19"/>
        <v>3120</v>
      </c>
      <c r="K37" s="11">
        <f>SUM($J$10:J37)</f>
        <v>108290</v>
      </c>
      <c r="L37" s="52">
        <f t="shared" si="0"/>
        <v>168647</v>
      </c>
      <c r="M37" s="30">
        <f t="shared" si="1"/>
        <v>3525</v>
      </c>
      <c r="N37" s="30">
        <f t="shared" si="2"/>
        <v>2895</v>
      </c>
      <c r="O37" s="52">
        <f t="shared" si="3"/>
        <v>219397</v>
      </c>
      <c r="P37" s="30">
        <f t="shared" si="4"/>
        <v>4586</v>
      </c>
      <c r="Q37" s="30">
        <f t="shared" si="5"/>
        <v>1834</v>
      </c>
      <c r="R37" s="33">
        <v>45966</v>
      </c>
      <c r="S37" s="40">
        <f t="shared" si="6"/>
        <v>47792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x14ac:dyDescent="0.3">
      <c r="A38" s="41">
        <v>29</v>
      </c>
      <c r="B38" s="42">
        <v>45996</v>
      </c>
      <c r="C38" s="41">
        <f t="shared" si="16"/>
        <v>6000</v>
      </c>
      <c r="D38" s="41">
        <f t="shared" si="8"/>
        <v>420</v>
      </c>
      <c r="E38" s="41">
        <v>0</v>
      </c>
      <c r="F38" s="41">
        <f t="shared" si="17"/>
        <v>6420</v>
      </c>
      <c r="G38" s="41">
        <f t="shared" si="15"/>
        <v>1500</v>
      </c>
      <c r="H38" s="41">
        <f t="shared" si="14"/>
        <v>1800</v>
      </c>
      <c r="I38" s="41">
        <f t="shared" si="18"/>
        <v>3300</v>
      </c>
      <c r="J38" s="43">
        <f t="shared" si="19"/>
        <v>3120</v>
      </c>
      <c r="K38" s="41">
        <f>SUM($J$10:J38)</f>
        <v>111410</v>
      </c>
      <c r="L38" s="44">
        <f t="shared" si="0"/>
        <v>165527</v>
      </c>
      <c r="M38" s="41">
        <f t="shared" si="1"/>
        <v>3460</v>
      </c>
      <c r="N38" s="41">
        <f t="shared" si="2"/>
        <v>2960</v>
      </c>
      <c r="O38" s="44">
        <f t="shared" si="3"/>
        <v>216277</v>
      </c>
      <c r="P38" s="41">
        <f t="shared" si="4"/>
        <v>4521</v>
      </c>
      <c r="Q38" s="41">
        <f t="shared" si="5"/>
        <v>1899</v>
      </c>
      <c r="R38" s="42">
        <v>45996</v>
      </c>
      <c r="S38" s="45">
        <f t="shared" si="6"/>
        <v>47822</v>
      </c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x14ac:dyDescent="0.3">
      <c r="A39" s="34">
        <v>30</v>
      </c>
      <c r="B39" s="33">
        <v>46027</v>
      </c>
      <c r="C39" s="30">
        <f t="shared" si="16"/>
        <v>6000</v>
      </c>
      <c r="D39" s="30">
        <f t="shared" si="8"/>
        <v>420</v>
      </c>
      <c r="E39" s="30">
        <v>0</v>
      </c>
      <c r="F39" s="10">
        <f t="shared" si="17"/>
        <v>6420</v>
      </c>
      <c r="G39" s="30">
        <f t="shared" si="15"/>
        <v>1500</v>
      </c>
      <c r="H39" s="30">
        <f t="shared" si="14"/>
        <v>1800</v>
      </c>
      <c r="I39" s="32">
        <f t="shared" si="18"/>
        <v>3300</v>
      </c>
      <c r="J39" s="50">
        <f t="shared" si="19"/>
        <v>3120</v>
      </c>
      <c r="K39" s="11">
        <f>SUM($J$10:J39)</f>
        <v>114530</v>
      </c>
      <c r="L39" s="52">
        <f t="shared" si="0"/>
        <v>162407</v>
      </c>
      <c r="M39" s="30">
        <f t="shared" si="1"/>
        <v>3395</v>
      </c>
      <c r="N39" s="30">
        <f t="shared" si="2"/>
        <v>3025</v>
      </c>
      <c r="O39" s="52">
        <f t="shared" si="3"/>
        <v>213157</v>
      </c>
      <c r="P39" s="30">
        <f t="shared" si="4"/>
        <v>4456</v>
      </c>
      <c r="Q39" s="30">
        <f t="shared" si="5"/>
        <v>1964</v>
      </c>
      <c r="R39" s="33">
        <v>46027</v>
      </c>
      <c r="S39" s="40">
        <f t="shared" si="6"/>
        <v>47853</v>
      </c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x14ac:dyDescent="0.3">
      <c r="A40" s="34">
        <v>31</v>
      </c>
      <c r="B40" s="33">
        <v>46058</v>
      </c>
      <c r="C40" s="30">
        <f t="shared" si="16"/>
        <v>6000</v>
      </c>
      <c r="D40" s="30">
        <f t="shared" si="8"/>
        <v>420</v>
      </c>
      <c r="E40" s="30">
        <v>0</v>
      </c>
      <c r="F40" s="10">
        <f t="shared" si="17"/>
        <v>6420</v>
      </c>
      <c r="G40" s="30">
        <f t="shared" si="15"/>
        <v>1500</v>
      </c>
      <c r="H40" s="30">
        <f t="shared" si="14"/>
        <v>1800</v>
      </c>
      <c r="I40" s="32">
        <f t="shared" si="18"/>
        <v>3300</v>
      </c>
      <c r="J40" s="50">
        <f t="shared" si="19"/>
        <v>3120</v>
      </c>
      <c r="K40" s="11">
        <f>SUM($J$10:J40)</f>
        <v>117650</v>
      </c>
      <c r="L40" s="52">
        <f t="shared" si="0"/>
        <v>159287</v>
      </c>
      <c r="M40" s="30">
        <f t="shared" si="1"/>
        <v>3330</v>
      </c>
      <c r="N40" s="30">
        <f t="shared" si="2"/>
        <v>3090</v>
      </c>
      <c r="O40" s="52">
        <f t="shared" si="3"/>
        <v>210037</v>
      </c>
      <c r="P40" s="30">
        <f t="shared" si="4"/>
        <v>4391</v>
      </c>
      <c r="Q40" s="30">
        <f t="shared" si="5"/>
        <v>2029</v>
      </c>
      <c r="R40" s="33">
        <v>46058</v>
      </c>
      <c r="S40" s="40">
        <f t="shared" si="6"/>
        <v>47884</v>
      </c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x14ac:dyDescent="0.3">
      <c r="A41" s="34">
        <v>32</v>
      </c>
      <c r="B41" s="33">
        <v>46086</v>
      </c>
      <c r="C41" s="48">
        <f t="shared" si="16"/>
        <v>6000</v>
      </c>
      <c r="D41" s="30">
        <f t="shared" si="8"/>
        <v>420</v>
      </c>
      <c r="E41" s="30">
        <v>0</v>
      </c>
      <c r="F41" s="10">
        <f t="shared" si="17"/>
        <v>6420</v>
      </c>
      <c r="G41" s="30">
        <f t="shared" si="15"/>
        <v>1500</v>
      </c>
      <c r="H41" s="30">
        <f t="shared" si="14"/>
        <v>1800</v>
      </c>
      <c r="I41" s="32">
        <f t="shared" si="18"/>
        <v>3300</v>
      </c>
      <c r="J41" s="50">
        <f t="shared" si="19"/>
        <v>3120</v>
      </c>
      <c r="K41" s="11">
        <f>SUM($J$10:J41)</f>
        <v>120770</v>
      </c>
      <c r="L41" s="52">
        <f t="shared" si="0"/>
        <v>156167</v>
      </c>
      <c r="M41" s="30">
        <f t="shared" si="1"/>
        <v>3265</v>
      </c>
      <c r="N41" s="30">
        <f t="shared" si="2"/>
        <v>3155</v>
      </c>
      <c r="O41" s="52">
        <f t="shared" si="3"/>
        <v>206917</v>
      </c>
      <c r="P41" s="30">
        <f t="shared" si="4"/>
        <v>4325</v>
      </c>
      <c r="Q41" s="30">
        <f t="shared" si="5"/>
        <v>2095</v>
      </c>
      <c r="R41" s="33">
        <v>46086</v>
      </c>
      <c r="S41" s="40">
        <f t="shared" si="6"/>
        <v>47912</v>
      </c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x14ac:dyDescent="0.3">
      <c r="A42" s="34">
        <v>33</v>
      </c>
      <c r="B42" s="33">
        <v>46117</v>
      </c>
      <c r="C42" s="30">
        <f t="shared" si="16"/>
        <v>6000</v>
      </c>
      <c r="D42" s="30">
        <f t="shared" si="8"/>
        <v>420</v>
      </c>
      <c r="E42" s="30">
        <v>0</v>
      </c>
      <c r="F42" s="10">
        <f t="shared" si="17"/>
        <v>6420</v>
      </c>
      <c r="G42" s="30">
        <f t="shared" si="15"/>
        <v>1500</v>
      </c>
      <c r="H42" s="30">
        <f t="shared" si="14"/>
        <v>1800</v>
      </c>
      <c r="I42" s="32">
        <f t="shared" si="18"/>
        <v>3300</v>
      </c>
      <c r="J42" s="50">
        <f t="shared" si="19"/>
        <v>3120</v>
      </c>
      <c r="K42" s="11">
        <f>SUM($J$10:J42)</f>
        <v>123890</v>
      </c>
      <c r="L42" s="52">
        <f t="shared" si="0"/>
        <v>153047</v>
      </c>
      <c r="M42" s="30">
        <f t="shared" si="1"/>
        <v>3199</v>
      </c>
      <c r="N42" s="30">
        <f t="shared" si="2"/>
        <v>3221</v>
      </c>
      <c r="O42" s="52">
        <f t="shared" si="3"/>
        <v>203797</v>
      </c>
      <c r="P42" s="30">
        <f t="shared" si="4"/>
        <v>4260</v>
      </c>
      <c r="Q42" s="30">
        <f t="shared" si="5"/>
        <v>2160</v>
      </c>
      <c r="R42" s="33">
        <v>46117</v>
      </c>
      <c r="S42" s="40">
        <f t="shared" si="6"/>
        <v>47943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x14ac:dyDescent="0.3">
      <c r="A43" s="34">
        <v>34</v>
      </c>
      <c r="B43" s="33">
        <v>46147</v>
      </c>
      <c r="C43" s="30">
        <f t="shared" si="16"/>
        <v>6000</v>
      </c>
      <c r="D43" s="30">
        <f t="shared" si="8"/>
        <v>420</v>
      </c>
      <c r="E43" s="30">
        <v>0</v>
      </c>
      <c r="F43" s="10">
        <f t="shared" si="17"/>
        <v>6420</v>
      </c>
      <c r="G43" s="30">
        <f t="shared" si="15"/>
        <v>1500</v>
      </c>
      <c r="H43" s="30">
        <f t="shared" si="14"/>
        <v>1800</v>
      </c>
      <c r="I43" s="32">
        <f t="shared" si="18"/>
        <v>3300</v>
      </c>
      <c r="J43" s="50">
        <f t="shared" si="19"/>
        <v>3120</v>
      </c>
      <c r="K43" s="11">
        <f>SUM($J$10:J43)</f>
        <v>127010</v>
      </c>
      <c r="L43" s="52">
        <f t="shared" si="0"/>
        <v>149927</v>
      </c>
      <c r="M43" s="30">
        <f t="shared" si="1"/>
        <v>3134</v>
      </c>
      <c r="N43" s="30">
        <f t="shared" si="2"/>
        <v>3286</v>
      </c>
      <c r="O43" s="52">
        <f t="shared" si="3"/>
        <v>200677</v>
      </c>
      <c r="P43" s="30">
        <f t="shared" si="4"/>
        <v>4195</v>
      </c>
      <c r="Q43" s="30">
        <f t="shared" si="5"/>
        <v>2225</v>
      </c>
      <c r="R43" s="33">
        <v>46147</v>
      </c>
      <c r="S43" s="40">
        <f t="shared" si="6"/>
        <v>47973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x14ac:dyDescent="0.3">
      <c r="A44" s="34">
        <v>35</v>
      </c>
      <c r="B44" s="33">
        <v>46178</v>
      </c>
      <c r="C44" s="30">
        <f t="shared" si="16"/>
        <v>6000</v>
      </c>
      <c r="D44" s="30">
        <f t="shared" si="8"/>
        <v>420</v>
      </c>
      <c r="E44" s="30">
        <v>0</v>
      </c>
      <c r="F44" s="10">
        <f t="shared" ref="F44:F46" si="20">SUM(C44:E44)</f>
        <v>6420</v>
      </c>
      <c r="G44" s="30">
        <f t="shared" si="15"/>
        <v>1500</v>
      </c>
      <c r="H44" s="30">
        <f t="shared" si="14"/>
        <v>1800</v>
      </c>
      <c r="I44" s="32">
        <f t="shared" ref="I44:I46" si="21">SUM(G44:H44)</f>
        <v>3300</v>
      </c>
      <c r="J44" s="50">
        <f t="shared" ref="J44:J46" si="22">F44-I44</f>
        <v>3120</v>
      </c>
      <c r="K44" s="11">
        <f>SUM($J$10:J44)</f>
        <v>130130</v>
      </c>
      <c r="L44" s="52">
        <f t="shared" si="0"/>
        <v>146807</v>
      </c>
      <c r="M44" s="30">
        <f t="shared" si="1"/>
        <v>3069</v>
      </c>
      <c r="N44" s="30">
        <f t="shared" si="2"/>
        <v>3351</v>
      </c>
      <c r="O44" s="52">
        <f t="shared" si="3"/>
        <v>197557</v>
      </c>
      <c r="P44" s="30">
        <f t="shared" si="4"/>
        <v>4130</v>
      </c>
      <c r="Q44" s="30">
        <f t="shared" si="5"/>
        <v>2290</v>
      </c>
      <c r="R44" s="33">
        <v>46178</v>
      </c>
      <c r="S44" s="40">
        <f t="shared" si="6"/>
        <v>48004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x14ac:dyDescent="0.3">
      <c r="A45" s="34">
        <v>36</v>
      </c>
      <c r="B45" s="33">
        <v>46208</v>
      </c>
      <c r="C45" s="30">
        <f t="shared" si="16"/>
        <v>6000</v>
      </c>
      <c r="D45" s="30">
        <f t="shared" si="8"/>
        <v>420</v>
      </c>
      <c r="E45" s="30">
        <v>0</v>
      </c>
      <c r="F45" s="10">
        <f t="shared" si="20"/>
        <v>6420</v>
      </c>
      <c r="G45" s="30">
        <f t="shared" si="15"/>
        <v>1500</v>
      </c>
      <c r="H45" s="30">
        <f t="shared" si="14"/>
        <v>1800</v>
      </c>
      <c r="I45" s="32">
        <f t="shared" si="21"/>
        <v>3300</v>
      </c>
      <c r="J45" s="50">
        <f t="shared" si="22"/>
        <v>3120</v>
      </c>
      <c r="K45" s="11">
        <f>SUM($J$10:J45)</f>
        <v>133250</v>
      </c>
      <c r="L45" s="52">
        <f t="shared" si="0"/>
        <v>143687</v>
      </c>
      <c r="M45" s="30">
        <f t="shared" si="1"/>
        <v>3004</v>
      </c>
      <c r="N45" s="30">
        <f t="shared" si="2"/>
        <v>3416</v>
      </c>
      <c r="O45" s="52">
        <f t="shared" si="3"/>
        <v>194437</v>
      </c>
      <c r="P45" s="30">
        <f t="shared" si="4"/>
        <v>4065</v>
      </c>
      <c r="Q45" s="30">
        <f t="shared" si="5"/>
        <v>2355</v>
      </c>
      <c r="R45" s="33">
        <v>46208</v>
      </c>
      <c r="S45" s="40">
        <f t="shared" si="6"/>
        <v>48034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x14ac:dyDescent="0.3">
      <c r="A46" s="34">
        <v>37</v>
      </c>
      <c r="B46" s="33">
        <v>46239</v>
      </c>
      <c r="C46" s="30">
        <f t="shared" si="16"/>
        <v>6000</v>
      </c>
      <c r="D46" s="30">
        <f t="shared" si="8"/>
        <v>420</v>
      </c>
      <c r="E46" s="30">
        <v>0</v>
      </c>
      <c r="F46" s="10">
        <f t="shared" si="20"/>
        <v>6420</v>
      </c>
      <c r="G46" s="30">
        <f t="shared" si="15"/>
        <v>1500</v>
      </c>
      <c r="H46" s="30">
        <f t="shared" si="14"/>
        <v>1800</v>
      </c>
      <c r="I46" s="32">
        <f t="shared" si="21"/>
        <v>3300</v>
      </c>
      <c r="J46" s="50">
        <f t="shared" si="22"/>
        <v>3120</v>
      </c>
      <c r="K46" s="11">
        <f>SUM($J$10:J46)</f>
        <v>136370</v>
      </c>
      <c r="L46" s="52">
        <f t="shared" si="0"/>
        <v>140567</v>
      </c>
      <c r="M46" s="30">
        <f t="shared" ref="M46:M57" si="23">ROUND(L46*$U$5*(1+$U$5)^60/((1+$U$5)^60-1), 0)</f>
        <v>2938</v>
      </c>
      <c r="N46" s="30">
        <f t="shared" si="2"/>
        <v>3482</v>
      </c>
      <c r="O46" s="52">
        <f t="shared" si="3"/>
        <v>191317</v>
      </c>
      <c r="P46" s="30">
        <f t="shared" ref="P46:P57" si="24">ROUND(O46*$U$5*(1+$U$5)^60/((1+$U$5)^60-1), 0)</f>
        <v>3999</v>
      </c>
      <c r="Q46" s="30">
        <f t="shared" si="5"/>
        <v>2421</v>
      </c>
      <c r="R46" s="33">
        <v>46239</v>
      </c>
      <c r="S46" s="40">
        <f t="shared" ref="S46:S57" si="25">DATE(YEAR(B46) + 5, MONTH(B46), DAY(B46))</f>
        <v>48065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x14ac:dyDescent="0.3">
      <c r="A47" s="34">
        <v>38</v>
      </c>
      <c r="B47" s="33">
        <v>46270</v>
      </c>
      <c r="C47" s="30">
        <f t="shared" si="16"/>
        <v>6000</v>
      </c>
      <c r="D47" s="30">
        <f t="shared" si="8"/>
        <v>420</v>
      </c>
      <c r="E47" s="30">
        <v>0</v>
      </c>
      <c r="F47" s="10">
        <f t="shared" ref="F47:F50" si="26">SUM(C47:E47)</f>
        <v>6420</v>
      </c>
      <c r="G47" s="30">
        <f t="shared" si="15"/>
        <v>1500</v>
      </c>
      <c r="H47" s="30">
        <f t="shared" si="14"/>
        <v>1800</v>
      </c>
      <c r="I47" s="32">
        <f t="shared" ref="I47:I55" si="27">SUM(G47:H47)</f>
        <v>3300</v>
      </c>
      <c r="J47" s="50">
        <f t="shared" ref="J47:J58" si="28">F47-I47</f>
        <v>3120</v>
      </c>
      <c r="K47" s="11">
        <f>SUM($J$10:J47)</f>
        <v>139490</v>
      </c>
      <c r="L47" s="52">
        <f t="shared" si="0"/>
        <v>137447</v>
      </c>
      <c r="M47" s="30">
        <f t="shared" si="23"/>
        <v>2873</v>
      </c>
      <c r="N47" s="30">
        <f t="shared" si="2"/>
        <v>3547</v>
      </c>
      <c r="O47" s="52">
        <f t="shared" si="3"/>
        <v>188197</v>
      </c>
      <c r="P47" s="30">
        <f t="shared" si="24"/>
        <v>3934</v>
      </c>
      <c r="Q47" s="30">
        <f t="shared" si="5"/>
        <v>2486</v>
      </c>
      <c r="R47" s="33">
        <v>46270</v>
      </c>
      <c r="S47" s="40">
        <f t="shared" si="25"/>
        <v>48096</v>
      </c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x14ac:dyDescent="0.3">
      <c r="A48" s="34">
        <v>39</v>
      </c>
      <c r="B48" s="33">
        <v>46300</v>
      </c>
      <c r="C48" s="30">
        <f t="shared" si="16"/>
        <v>6000</v>
      </c>
      <c r="D48" s="30">
        <f t="shared" si="8"/>
        <v>420</v>
      </c>
      <c r="E48" s="30">
        <v>0</v>
      </c>
      <c r="F48" s="10">
        <f t="shared" si="26"/>
        <v>6420</v>
      </c>
      <c r="G48" s="30">
        <f t="shared" si="15"/>
        <v>1500</v>
      </c>
      <c r="H48" s="30">
        <f t="shared" si="14"/>
        <v>1800</v>
      </c>
      <c r="I48" s="32">
        <f t="shared" si="27"/>
        <v>3300</v>
      </c>
      <c r="J48" s="50">
        <f t="shared" si="28"/>
        <v>3120</v>
      </c>
      <c r="K48" s="11">
        <f>SUM($J$10:J48)</f>
        <v>142610</v>
      </c>
      <c r="L48" s="52">
        <f t="shared" si="0"/>
        <v>134327</v>
      </c>
      <c r="M48" s="30">
        <f t="shared" si="23"/>
        <v>2808</v>
      </c>
      <c r="N48" s="30">
        <f t="shared" si="2"/>
        <v>3612</v>
      </c>
      <c r="O48" s="52">
        <f t="shared" si="3"/>
        <v>185077</v>
      </c>
      <c r="P48" s="30">
        <f t="shared" si="24"/>
        <v>3869</v>
      </c>
      <c r="Q48" s="30">
        <f t="shared" si="5"/>
        <v>2551</v>
      </c>
      <c r="R48" s="33">
        <v>46300</v>
      </c>
      <c r="S48" s="40">
        <f t="shared" si="25"/>
        <v>48126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x14ac:dyDescent="0.3">
      <c r="A49" s="34">
        <v>40</v>
      </c>
      <c r="B49" s="33">
        <v>46331</v>
      </c>
      <c r="C49" s="30">
        <f t="shared" si="16"/>
        <v>6000</v>
      </c>
      <c r="D49" s="30">
        <f t="shared" si="8"/>
        <v>420</v>
      </c>
      <c r="E49" s="30">
        <v>0</v>
      </c>
      <c r="F49" s="10">
        <f t="shared" si="26"/>
        <v>6420</v>
      </c>
      <c r="G49" s="30">
        <f t="shared" si="15"/>
        <v>1500</v>
      </c>
      <c r="H49" s="30">
        <f t="shared" si="14"/>
        <v>1800</v>
      </c>
      <c r="I49" s="32">
        <f t="shared" si="27"/>
        <v>3300</v>
      </c>
      <c r="J49" s="50">
        <f t="shared" si="28"/>
        <v>3120</v>
      </c>
      <c r="K49" s="11">
        <f>SUM($J$10:J49)</f>
        <v>145730</v>
      </c>
      <c r="L49" s="52">
        <f t="shared" si="0"/>
        <v>131207</v>
      </c>
      <c r="M49" s="30">
        <f t="shared" si="23"/>
        <v>2743</v>
      </c>
      <c r="N49" s="30">
        <f t="shared" si="2"/>
        <v>3677</v>
      </c>
      <c r="O49" s="52">
        <f t="shared" si="3"/>
        <v>181957</v>
      </c>
      <c r="P49" s="30">
        <f t="shared" si="24"/>
        <v>3804</v>
      </c>
      <c r="Q49" s="30">
        <f t="shared" si="5"/>
        <v>2616</v>
      </c>
      <c r="R49" s="33">
        <v>46331</v>
      </c>
      <c r="S49" s="40">
        <f t="shared" si="25"/>
        <v>48157</v>
      </c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x14ac:dyDescent="0.3">
      <c r="A50" s="41">
        <v>41</v>
      </c>
      <c r="B50" s="42">
        <v>46361</v>
      </c>
      <c r="C50" s="41">
        <f t="shared" si="16"/>
        <v>6000</v>
      </c>
      <c r="D50" s="41">
        <f t="shared" si="8"/>
        <v>420</v>
      </c>
      <c r="E50" s="41">
        <v>0</v>
      </c>
      <c r="F50" s="41">
        <f t="shared" si="26"/>
        <v>6420</v>
      </c>
      <c r="G50" s="41">
        <f t="shared" si="15"/>
        <v>1500</v>
      </c>
      <c r="H50" s="41">
        <f t="shared" si="14"/>
        <v>1800</v>
      </c>
      <c r="I50" s="41">
        <f t="shared" si="27"/>
        <v>3300</v>
      </c>
      <c r="J50" s="43">
        <f t="shared" si="28"/>
        <v>3120</v>
      </c>
      <c r="K50" s="41">
        <f>SUM($J$10:J50)</f>
        <v>148850</v>
      </c>
      <c r="L50" s="44">
        <f t="shared" si="0"/>
        <v>128087</v>
      </c>
      <c r="M50" s="41">
        <f t="shared" si="23"/>
        <v>2678</v>
      </c>
      <c r="N50" s="41">
        <f t="shared" si="2"/>
        <v>3742</v>
      </c>
      <c r="O50" s="44">
        <f t="shared" si="3"/>
        <v>178837</v>
      </c>
      <c r="P50" s="41">
        <f t="shared" si="24"/>
        <v>3738</v>
      </c>
      <c r="Q50" s="41">
        <f t="shared" si="5"/>
        <v>2682</v>
      </c>
      <c r="R50" s="42">
        <v>46361</v>
      </c>
      <c r="S50" s="45">
        <f t="shared" si="25"/>
        <v>48187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x14ac:dyDescent="0.3">
      <c r="A51" s="34">
        <v>42</v>
      </c>
      <c r="B51" s="33">
        <v>46392</v>
      </c>
      <c r="C51" s="30">
        <f t="shared" si="16"/>
        <v>6000</v>
      </c>
      <c r="D51" s="30">
        <f t="shared" si="8"/>
        <v>420</v>
      </c>
      <c r="E51" s="30">
        <v>0</v>
      </c>
      <c r="F51" s="10">
        <f t="shared" ref="F51:F55" si="29">SUM(C51:E51)</f>
        <v>6420</v>
      </c>
      <c r="G51" s="30">
        <f t="shared" si="15"/>
        <v>1500</v>
      </c>
      <c r="H51" s="30">
        <f t="shared" si="14"/>
        <v>1800</v>
      </c>
      <c r="I51" s="32">
        <f t="shared" si="27"/>
        <v>3300</v>
      </c>
      <c r="J51" s="50">
        <f t="shared" si="28"/>
        <v>3120</v>
      </c>
      <c r="K51" s="11">
        <f>SUM($J$10:J51)</f>
        <v>151970</v>
      </c>
      <c r="L51" s="52">
        <f t="shared" si="0"/>
        <v>124967</v>
      </c>
      <c r="M51" s="30">
        <f t="shared" si="23"/>
        <v>2612</v>
      </c>
      <c r="N51" s="30">
        <f t="shared" ref="N51:N97" si="30">F51-M51</f>
        <v>3808</v>
      </c>
      <c r="O51" s="52">
        <f t="shared" si="3"/>
        <v>175717</v>
      </c>
      <c r="P51" s="30">
        <f t="shared" si="24"/>
        <v>3673</v>
      </c>
      <c r="Q51" s="30">
        <f t="shared" ref="Q51:Q97" si="31">F51-P51</f>
        <v>2747</v>
      </c>
      <c r="R51" s="33">
        <v>46392</v>
      </c>
      <c r="S51" s="40">
        <f t="shared" si="25"/>
        <v>48218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x14ac:dyDescent="0.3">
      <c r="A52" s="34">
        <v>43</v>
      </c>
      <c r="B52" s="33">
        <v>46423</v>
      </c>
      <c r="C52" s="30">
        <f t="shared" si="16"/>
        <v>6000</v>
      </c>
      <c r="D52" s="30">
        <f t="shared" si="8"/>
        <v>420</v>
      </c>
      <c r="E52" s="30">
        <v>0</v>
      </c>
      <c r="F52" s="10">
        <f t="shared" si="29"/>
        <v>6420</v>
      </c>
      <c r="G52" s="30">
        <f t="shared" si="15"/>
        <v>1500</v>
      </c>
      <c r="H52" s="30">
        <f t="shared" si="14"/>
        <v>1800</v>
      </c>
      <c r="I52" s="32">
        <f t="shared" si="27"/>
        <v>3300</v>
      </c>
      <c r="J52" s="50">
        <f t="shared" si="28"/>
        <v>3120</v>
      </c>
      <c r="K52" s="11">
        <f>SUM($J$10:J52)</f>
        <v>155090</v>
      </c>
      <c r="L52" s="52">
        <f t="shared" si="0"/>
        <v>121847</v>
      </c>
      <c r="M52" s="30">
        <f t="shared" si="23"/>
        <v>2547</v>
      </c>
      <c r="N52" s="30">
        <f t="shared" si="30"/>
        <v>3873</v>
      </c>
      <c r="O52" s="52">
        <f t="shared" si="3"/>
        <v>172597</v>
      </c>
      <c r="P52" s="30">
        <f t="shared" si="24"/>
        <v>3608</v>
      </c>
      <c r="Q52" s="30">
        <f t="shared" si="31"/>
        <v>2812</v>
      </c>
      <c r="R52" s="33">
        <v>46423</v>
      </c>
      <c r="S52" s="40">
        <f t="shared" si="25"/>
        <v>48249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x14ac:dyDescent="0.3">
      <c r="A53" s="34">
        <v>44</v>
      </c>
      <c r="B53" s="33">
        <v>46451</v>
      </c>
      <c r="C53" s="48">
        <f t="shared" si="16"/>
        <v>6000</v>
      </c>
      <c r="D53" s="30">
        <f t="shared" si="8"/>
        <v>420</v>
      </c>
      <c r="E53" s="30">
        <v>0</v>
      </c>
      <c r="F53" s="10">
        <f t="shared" si="29"/>
        <v>6420</v>
      </c>
      <c r="G53" s="30">
        <f t="shared" si="15"/>
        <v>1500</v>
      </c>
      <c r="H53" s="30">
        <f t="shared" si="14"/>
        <v>1800</v>
      </c>
      <c r="I53" s="32">
        <f t="shared" si="27"/>
        <v>3300</v>
      </c>
      <c r="J53" s="50">
        <f t="shared" si="28"/>
        <v>3120</v>
      </c>
      <c r="K53" s="11">
        <f>SUM($J$10:J53)</f>
        <v>158210</v>
      </c>
      <c r="L53" s="52">
        <f t="shared" si="0"/>
        <v>118727</v>
      </c>
      <c r="M53" s="30">
        <f t="shared" si="23"/>
        <v>2482</v>
      </c>
      <c r="N53" s="30">
        <f t="shared" si="30"/>
        <v>3938</v>
      </c>
      <c r="O53" s="52">
        <f t="shared" si="3"/>
        <v>169477</v>
      </c>
      <c r="P53" s="30">
        <f t="shared" si="24"/>
        <v>3543</v>
      </c>
      <c r="Q53" s="30">
        <f t="shared" si="31"/>
        <v>2877</v>
      </c>
      <c r="R53" s="33">
        <v>46451</v>
      </c>
      <c r="S53" s="40">
        <f t="shared" si="25"/>
        <v>48278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x14ac:dyDescent="0.3">
      <c r="A54" s="34">
        <v>45</v>
      </c>
      <c r="B54" s="33">
        <v>46482</v>
      </c>
      <c r="C54" s="30">
        <f t="shared" si="16"/>
        <v>6000</v>
      </c>
      <c r="D54" s="30">
        <f t="shared" si="8"/>
        <v>420</v>
      </c>
      <c r="E54" s="30">
        <v>0</v>
      </c>
      <c r="F54" s="10">
        <f t="shared" si="29"/>
        <v>6420</v>
      </c>
      <c r="G54" s="30">
        <f t="shared" si="15"/>
        <v>1500</v>
      </c>
      <c r="H54" s="30">
        <f t="shared" si="14"/>
        <v>1800</v>
      </c>
      <c r="I54" s="32">
        <f t="shared" si="27"/>
        <v>3300</v>
      </c>
      <c r="J54" s="50">
        <f t="shared" si="28"/>
        <v>3120</v>
      </c>
      <c r="K54" s="11">
        <f>SUM($J$10:J54)</f>
        <v>161330</v>
      </c>
      <c r="L54" s="52">
        <f t="shared" si="0"/>
        <v>115607</v>
      </c>
      <c r="M54" s="30">
        <f t="shared" si="23"/>
        <v>2417</v>
      </c>
      <c r="N54" s="30">
        <f t="shared" si="30"/>
        <v>4003</v>
      </c>
      <c r="O54" s="52">
        <f t="shared" si="3"/>
        <v>166357</v>
      </c>
      <c r="P54" s="30">
        <f t="shared" si="24"/>
        <v>3478</v>
      </c>
      <c r="Q54" s="30">
        <f t="shared" si="31"/>
        <v>2942</v>
      </c>
      <c r="R54" s="33">
        <v>46482</v>
      </c>
      <c r="S54" s="40">
        <f t="shared" si="25"/>
        <v>48309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x14ac:dyDescent="0.3">
      <c r="A55" s="34">
        <v>46</v>
      </c>
      <c r="B55" s="33">
        <v>46512</v>
      </c>
      <c r="C55" s="30">
        <f t="shared" si="16"/>
        <v>6000</v>
      </c>
      <c r="D55" s="30">
        <f t="shared" si="8"/>
        <v>420</v>
      </c>
      <c r="E55" s="30">
        <v>0</v>
      </c>
      <c r="F55" s="10">
        <f t="shared" si="29"/>
        <v>6420</v>
      </c>
      <c r="G55" s="30">
        <f t="shared" si="15"/>
        <v>1500</v>
      </c>
      <c r="H55" s="30">
        <f t="shared" si="14"/>
        <v>1800</v>
      </c>
      <c r="I55" s="32">
        <f t="shared" si="27"/>
        <v>3300</v>
      </c>
      <c r="J55" s="50">
        <f t="shared" si="28"/>
        <v>3120</v>
      </c>
      <c r="K55" s="11">
        <f>SUM($J$10:J55)</f>
        <v>164450</v>
      </c>
      <c r="L55" s="52">
        <f t="shared" si="0"/>
        <v>112487</v>
      </c>
      <c r="M55" s="30">
        <f t="shared" si="23"/>
        <v>2351</v>
      </c>
      <c r="N55" s="30">
        <f t="shared" si="30"/>
        <v>4069</v>
      </c>
      <c r="O55" s="52">
        <f t="shared" si="3"/>
        <v>163237</v>
      </c>
      <c r="P55" s="30">
        <f t="shared" si="24"/>
        <v>3412</v>
      </c>
      <c r="Q55" s="30">
        <f t="shared" si="31"/>
        <v>3008</v>
      </c>
      <c r="R55" s="33">
        <v>46512</v>
      </c>
      <c r="S55" s="40">
        <f t="shared" si="25"/>
        <v>48339</v>
      </c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x14ac:dyDescent="0.3">
      <c r="A56" s="34">
        <v>47</v>
      </c>
      <c r="B56" s="33">
        <v>46543</v>
      </c>
      <c r="C56" s="30">
        <f t="shared" si="16"/>
        <v>6000</v>
      </c>
      <c r="D56" s="30">
        <f t="shared" si="8"/>
        <v>420</v>
      </c>
      <c r="E56" s="30">
        <v>0</v>
      </c>
      <c r="F56" s="10">
        <f t="shared" ref="F56:F58" si="32">SUM(C56:E56)</f>
        <v>6420</v>
      </c>
      <c r="G56" s="30">
        <f t="shared" si="15"/>
        <v>1500</v>
      </c>
      <c r="H56" s="30">
        <f t="shared" si="14"/>
        <v>1800</v>
      </c>
      <c r="I56" s="32">
        <f t="shared" ref="I56:I58" si="33">SUM(G56:H56)</f>
        <v>3300</v>
      </c>
      <c r="J56" s="50">
        <f t="shared" si="28"/>
        <v>3120</v>
      </c>
      <c r="K56" s="11">
        <f>SUM($J$10:J56)</f>
        <v>167570</v>
      </c>
      <c r="L56" s="52">
        <f t="shared" si="0"/>
        <v>109367</v>
      </c>
      <c r="M56" s="30">
        <f t="shared" si="23"/>
        <v>2286</v>
      </c>
      <c r="N56" s="30">
        <f t="shared" si="30"/>
        <v>4134</v>
      </c>
      <c r="O56" s="52">
        <f t="shared" si="3"/>
        <v>160117</v>
      </c>
      <c r="P56" s="30">
        <f t="shared" si="24"/>
        <v>3347</v>
      </c>
      <c r="Q56" s="30">
        <f t="shared" si="31"/>
        <v>3073</v>
      </c>
      <c r="R56" s="33">
        <v>46543</v>
      </c>
      <c r="S56" s="40">
        <f t="shared" si="25"/>
        <v>48370</v>
      </c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x14ac:dyDescent="0.3">
      <c r="A57" s="34">
        <v>48</v>
      </c>
      <c r="B57" s="33">
        <v>46573</v>
      </c>
      <c r="C57" s="30">
        <f t="shared" si="16"/>
        <v>6000</v>
      </c>
      <c r="D57" s="30">
        <f t="shared" si="8"/>
        <v>420</v>
      </c>
      <c r="E57" s="30">
        <v>0</v>
      </c>
      <c r="F57" s="10">
        <f t="shared" si="32"/>
        <v>6420</v>
      </c>
      <c r="G57" s="30">
        <f t="shared" si="15"/>
        <v>1500</v>
      </c>
      <c r="H57" s="30">
        <f t="shared" si="14"/>
        <v>1800</v>
      </c>
      <c r="I57" s="32">
        <f t="shared" si="33"/>
        <v>3300</v>
      </c>
      <c r="J57" s="50">
        <f t="shared" si="28"/>
        <v>3120</v>
      </c>
      <c r="K57" s="11">
        <f>SUM($J$10:J57)</f>
        <v>170690</v>
      </c>
      <c r="L57" s="52">
        <f t="shared" si="0"/>
        <v>106247</v>
      </c>
      <c r="M57" s="30">
        <f t="shared" si="23"/>
        <v>2221</v>
      </c>
      <c r="N57" s="30">
        <f t="shared" si="30"/>
        <v>4199</v>
      </c>
      <c r="O57" s="52">
        <f t="shared" si="3"/>
        <v>156997</v>
      </c>
      <c r="P57" s="30">
        <f t="shared" si="24"/>
        <v>3282</v>
      </c>
      <c r="Q57" s="30">
        <f t="shared" si="31"/>
        <v>3138</v>
      </c>
      <c r="R57" s="33">
        <v>46573</v>
      </c>
      <c r="S57" s="40">
        <f t="shared" si="25"/>
        <v>48400</v>
      </c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x14ac:dyDescent="0.3">
      <c r="A58" s="34">
        <v>49</v>
      </c>
      <c r="B58" s="33">
        <v>46604</v>
      </c>
      <c r="C58" s="30">
        <f t="shared" si="16"/>
        <v>6000</v>
      </c>
      <c r="D58" s="30">
        <f t="shared" si="8"/>
        <v>420</v>
      </c>
      <c r="E58" s="30">
        <v>0</v>
      </c>
      <c r="F58" s="10">
        <f t="shared" si="32"/>
        <v>6420</v>
      </c>
      <c r="G58" s="30">
        <f t="shared" si="15"/>
        <v>1500</v>
      </c>
      <c r="H58" s="30">
        <f t="shared" si="14"/>
        <v>1800</v>
      </c>
      <c r="I58" s="32">
        <f t="shared" si="33"/>
        <v>3300</v>
      </c>
      <c r="J58" s="50">
        <f t="shared" si="28"/>
        <v>3120</v>
      </c>
      <c r="K58" s="11">
        <f>SUM($J$10:J58)</f>
        <v>173810</v>
      </c>
      <c r="L58" s="52">
        <f t="shared" si="0"/>
        <v>103127</v>
      </c>
      <c r="M58" s="30">
        <f t="shared" ref="M58:M97" si="34">ROUND(L58*$U$5*(1+$U$5)^60/((1+$U$5)^60-1), 0)</f>
        <v>2156</v>
      </c>
      <c r="N58" s="30">
        <f t="shared" si="30"/>
        <v>4264</v>
      </c>
      <c r="O58" s="52">
        <f t="shared" si="3"/>
        <v>153877</v>
      </c>
      <c r="P58" s="30">
        <f t="shared" ref="P58:P97" si="35">ROUND(O58*$U$5*(1+$U$5)^60/((1+$U$5)^60-1), 0)</f>
        <v>3217</v>
      </c>
      <c r="Q58" s="30">
        <f t="shared" si="31"/>
        <v>3203</v>
      </c>
      <c r="R58" s="33">
        <v>46604</v>
      </c>
      <c r="S58" s="40">
        <f t="shared" ref="S58:S97" si="36">DATE(YEAR(B58) + 5, MONTH(B58), DAY(B58))</f>
        <v>48431</v>
      </c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x14ac:dyDescent="0.3">
      <c r="A59" s="34">
        <v>50</v>
      </c>
      <c r="B59" s="33">
        <v>46635</v>
      </c>
      <c r="C59" s="30">
        <f t="shared" si="16"/>
        <v>6000</v>
      </c>
      <c r="D59" s="30">
        <f t="shared" si="8"/>
        <v>420</v>
      </c>
      <c r="E59" s="30">
        <v>0</v>
      </c>
      <c r="F59" s="10">
        <f t="shared" ref="F59:F62" si="37">SUM(C59:E59)</f>
        <v>6420</v>
      </c>
      <c r="G59" s="30">
        <f t="shared" si="15"/>
        <v>1500</v>
      </c>
      <c r="H59" s="30">
        <f t="shared" si="14"/>
        <v>1800</v>
      </c>
      <c r="I59" s="32">
        <f t="shared" ref="I59:I67" si="38">SUM(G59:H59)</f>
        <v>3300</v>
      </c>
      <c r="J59" s="50">
        <f t="shared" ref="J59:J97" si="39">F59-I59</f>
        <v>3120</v>
      </c>
      <c r="K59" s="11">
        <f>SUM($J$10:J59)</f>
        <v>176930</v>
      </c>
      <c r="L59" s="52">
        <f t="shared" si="0"/>
        <v>100007</v>
      </c>
      <c r="M59" s="30">
        <f t="shared" si="34"/>
        <v>2091</v>
      </c>
      <c r="N59" s="30">
        <f t="shared" si="30"/>
        <v>4329</v>
      </c>
      <c r="O59" s="52">
        <f t="shared" si="3"/>
        <v>150757</v>
      </c>
      <c r="P59" s="30">
        <f t="shared" si="35"/>
        <v>3151</v>
      </c>
      <c r="Q59" s="30">
        <f t="shared" si="31"/>
        <v>3269</v>
      </c>
      <c r="R59" s="33">
        <v>46635</v>
      </c>
      <c r="S59" s="40">
        <f t="shared" si="36"/>
        <v>48462</v>
      </c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x14ac:dyDescent="0.3">
      <c r="A60" s="34">
        <v>51</v>
      </c>
      <c r="B60" s="33">
        <v>46665</v>
      </c>
      <c r="C60" s="30">
        <f t="shared" si="16"/>
        <v>6000</v>
      </c>
      <c r="D60" s="30">
        <f t="shared" si="8"/>
        <v>420</v>
      </c>
      <c r="E60" s="30">
        <v>0</v>
      </c>
      <c r="F60" s="10">
        <f t="shared" si="37"/>
        <v>6420</v>
      </c>
      <c r="G60" s="30">
        <f t="shared" si="15"/>
        <v>1500</v>
      </c>
      <c r="H60" s="30">
        <f t="shared" si="14"/>
        <v>1800</v>
      </c>
      <c r="I60" s="32">
        <f t="shared" si="38"/>
        <v>3300</v>
      </c>
      <c r="J60" s="50">
        <f t="shared" si="39"/>
        <v>3120</v>
      </c>
      <c r="K60" s="11">
        <f>SUM($J$10:J60)</f>
        <v>180050</v>
      </c>
      <c r="L60" s="52">
        <f t="shared" si="0"/>
        <v>96887</v>
      </c>
      <c r="M60" s="30">
        <f t="shared" si="34"/>
        <v>2025</v>
      </c>
      <c r="N60" s="30">
        <f t="shared" si="30"/>
        <v>4395</v>
      </c>
      <c r="O60" s="52">
        <f t="shared" si="3"/>
        <v>147637</v>
      </c>
      <c r="P60" s="30">
        <f t="shared" si="35"/>
        <v>3086</v>
      </c>
      <c r="Q60" s="30">
        <f t="shared" si="31"/>
        <v>3334</v>
      </c>
      <c r="R60" s="33">
        <v>46665</v>
      </c>
      <c r="S60" s="40">
        <f t="shared" si="36"/>
        <v>48492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pans="1:37" x14ac:dyDescent="0.3">
      <c r="A61" s="34">
        <v>52</v>
      </c>
      <c r="B61" s="33">
        <v>46696</v>
      </c>
      <c r="C61" s="30">
        <f t="shared" si="16"/>
        <v>6000</v>
      </c>
      <c r="D61" s="30">
        <f t="shared" si="8"/>
        <v>420</v>
      </c>
      <c r="E61" s="30">
        <v>0</v>
      </c>
      <c r="F61" s="10">
        <f t="shared" si="37"/>
        <v>6420</v>
      </c>
      <c r="G61" s="30">
        <f t="shared" si="15"/>
        <v>1500</v>
      </c>
      <c r="H61" s="30">
        <f t="shared" si="14"/>
        <v>1800</v>
      </c>
      <c r="I61" s="32">
        <f t="shared" si="38"/>
        <v>3300</v>
      </c>
      <c r="J61" s="50">
        <f t="shared" si="39"/>
        <v>3120</v>
      </c>
      <c r="K61" s="11">
        <f>SUM($J$10:J61)</f>
        <v>183170</v>
      </c>
      <c r="L61" s="52">
        <f t="shared" si="0"/>
        <v>93767</v>
      </c>
      <c r="M61" s="30">
        <f t="shared" si="34"/>
        <v>1960</v>
      </c>
      <c r="N61" s="30">
        <f t="shared" si="30"/>
        <v>4460</v>
      </c>
      <c r="O61" s="52">
        <f t="shared" si="3"/>
        <v>144517</v>
      </c>
      <c r="P61" s="30">
        <f t="shared" si="35"/>
        <v>3021</v>
      </c>
      <c r="Q61" s="30">
        <f t="shared" si="31"/>
        <v>3399</v>
      </c>
      <c r="R61" s="33">
        <v>46696</v>
      </c>
      <c r="S61" s="40">
        <f t="shared" si="36"/>
        <v>48523</v>
      </c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pans="1:37" x14ac:dyDescent="0.3">
      <c r="A62" s="41">
        <v>53</v>
      </c>
      <c r="B62" s="42">
        <v>46726</v>
      </c>
      <c r="C62" s="41">
        <f t="shared" si="16"/>
        <v>6000</v>
      </c>
      <c r="D62" s="41">
        <f t="shared" si="8"/>
        <v>420</v>
      </c>
      <c r="E62" s="41">
        <v>0</v>
      </c>
      <c r="F62" s="41">
        <f t="shared" si="37"/>
        <v>6420</v>
      </c>
      <c r="G62" s="41">
        <f t="shared" si="15"/>
        <v>1500</v>
      </c>
      <c r="H62" s="41">
        <f t="shared" si="14"/>
        <v>1800</v>
      </c>
      <c r="I62" s="41">
        <f t="shared" si="38"/>
        <v>3300</v>
      </c>
      <c r="J62" s="43">
        <f t="shared" si="39"/>
        <v>3120</v>
      </c>
      <c r="K62" s="41">
        <f>SUM($J$10:J62)</f>
        <v>186290</v>
      </c>
      <c r="L62" s="44">
        <f t="shared" si="0"/>
        <v>90647</v>
      </c>
      <c r="M62" s="41">
        <f t="shared" si="34"/>
        <v>1895</v>
      </c>
      <c r="N62" s="41">
        <f t="shared" si="30"/>
        <v>4525</v>
      </c>
      <c r="O62" s="44">
        <f t="shared" si="3"/>
        <v>141397</v>
      </c>
      <c r="P62" s="41">
        <f t="shared" si="35"/>
        <v>2956</v>
      </c>
      <c r="Q62" s="41">
        <f t="shared" si="31"/>
        <v>3464</v>
      </c>
      <c r="R62" s="42">
        <v>46726</v>
      </c>
      <c r="S62" s="45">
        <f t="shared" si="36"/>
        <v>48553</v>
      </c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pans="1:37" x14ac:dyDescent="0.3">
      <c r="A63" s="34">
        <v>54</v>
      </c>
      <c r="B63" s="33">
        <v>46757</v>
      </c>
      <c r="C63" s="30">
        <f t="shared" si="16"/>
        <v>6000</v>
      </c>
      <c r="D63" s="30">
        <f t="shared" si="8"/>
        <v>420</v>
      </c>
      <c r="E63" s="30">
        <v>0</v>
      </c>
      <c r="F63" s="10">
        <f t="shared" ref="F63:F67" si="40">SUM(C63:E63)</f>
        <v>6420</v>
      </c>
      <c r="G63" s="30">
        <f t="shared" si="15"/>
        <v>1500</v>
      </c>
      <c r="H63" s="30">
        <f t="shared" si="14"/>
        <v>1800</v>
      </c>
      <c r="I63" s="32">
        <f t="shared" si="38"/>
        <v>3300</v>
      </c>
      <c r="J63" s="50">
        <f t="shared" si="39"/>
        <v>3120</v>
      </c>
      <c r="K63" s="11">
        <f>SUM($J$10:J63)</f>
        <v>189410</v>
      </c>
      <c r="L63" s="52">
        <f t="shared" si="0"/>
        <v>87527</v>
      </c>
      <c r="M63" s="30">
        <f t="shared" si="34"/>
        <v>1830</v>
      </c>
      <c r="N63" s="30">
        <f t="shared" si="30"/>
        <v>4590</v>
      </c>
      <c r="O63" s="52">
        <f t="shared" si="3"/>
        <v>138277</v>
      </c>
      <c r="P63" s="30">
        <f t="shared" si="35"/>
        <v>2891</v>
      </c>
      <c r="Q63" s="30">
        <f t="shared" si="31"/>
        <v>3529</v>
      </c>
      <c r="R63" s="33">
        <v>46757</v>
      </c>
      <c r="S63" s="40">
        <f t="shared" si="36"/>
        <v>48584</v>
      </c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pans="1:37" x14ac:dyDescent="0.3">
      <c r="A64" s="34">
        <v>55</v>
      </c>
      <c r="B64" s="33">
        <v>46788</v>
      </c>
      <c r="C64" s="30">
        <f t="shared" si="16"/>
        <v>6000</v>
      </c>
      <c r="D64" s="30">
        <f t="shared" si="8"/>
        <v>420</v>
      </c>
      <c r="E64" s="30">
        <v>0</v>
      </c>
      <c r="F64" s="10">
        <f t="shared" si="40"/>
        <v>6420</v>
      </c>
      <c r="G64" s="30">
        <f t="shared" si="15"/>
        <v>1500</v>
      </c>
      <c r="H64" s="30">
        <f t="shared" si="14"/>
        <v>1800</v>
      </c>
      <c r="I64" s="32">
        <f t="shared" si="38"/>
        <v>3300</v>
      </c>
      <c r="J64" s="50">
        <f t="shared" si="39"/>
        <v>3120</v>
      </c>
      <c r="K64" s="11">
        <f>SUM($J$10:J64)</f>
        <v>192530</v>
      </c>
      <c r="L64" s="52">
        <f t="shared" si="0"/>
        <v>84407</v>
      </c>
      <c r="M64" s="30">
        <f t="shared" si="34"/>
        <v>1764</v>
      </c>
      <c r="N64" s="30">
        <f t="shared" si="30"/>
        <v>4656</v>
      </c>
      <c r="O64" s="52">
        <f t="shared" si="3"/>
        <v>135157</v>
      </c>
      <c r="P64" s="30">
        <f t="shared" si="35"/>
        <v>2825</v>
      </c>
      <c r="Q64" s="30">
        <f t="shared" si="31"/>
        <v>3595</v>
      </c>
      <c r="R64" s="33">
        <v>46788</v>
      </c>
      <c r="S64" s="40">
        <f t="shared" si="36"/>
        <v>48615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pans="1:37" x14ac:dyDescent="0.3">
      <c r="A65" s="34">
        <v>56</v>
      </c>
      <c r="B65" s="33">
        <v>46817</v>
      </c>
      <c r="C65" s="48">
        <f t="shared" si="16"/>
        <v>6000</v>
      </c>
      <c r="D65" s="30">
        <f t="shared" si="8"/>
        <v>420</v>
      </c>
      <c r="E65" s="30">
        <v>0</v>
      </c>
      <c r="F65" s="10">
        <f t="shared" si="40"/>
        <v>6420</v>
      </c>
      <c r="G65" s="30">
        <f t="shared" si="15"/>
        <v>1500</v>
      </c>
      <c r="H65" s="30">
        <f t="shared" si="14"/>
        <v>1800</v>
      </c>
      <c r="I65" s="32">
        <f t="shared" si="38"/>
        <v>3300</v>
      </c>
      <c r="J65" s="50">
        <f t="shared" si="39"/>
        <v>3120</v>
      </c>
      <c r="K65" s="11">
        <f>SUM($J$10:J65)</f>
        <v>195650</v>
      </c>
      <c r="L65" s="52">
        <f t="shared" si="0"/>
        <v>81287</v>
      </c>
      <c r="M65" s="30">
        <f t="shared" si="34"/>
        <v>1699</v>
      </c>
      <c r="N65" s="30">
        <f t="shared" si="30"/>
        <v>4721</v>
      </c>
      <c r="O65" s="52">
        <f t="shared" si="3"/>
        <v>132037</v>
      </c>
      <c r="P65" s="30">
        <f t="shared" si="35"/>
        <v>2760</v>
      </c>
      <c r="Q65" s="30">
        <f t="shared" si="31"/>
        <v>3660</v>
      </c>
      <c r="R65" s="33">
        <v>46817</v>
      </c>
      <c r="S65" s="40">
        <f t="shared" si="36"/>
        <v>48643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</row>
    <row r="66" spans="1:37" x14ac:dyDescent="0.3">
      <c r="A66" s="34">
        <v>57</v>
      </c>
      <c r="B66" s="33">
        <v>46848</v>
      </c>
      <c r="C66" s="30">
        <f t="shared" si="16"/>
        <v>6000</v>
      </c>
      <c r="D66" s="30">
        <f t="shared" si="8"/>
        <v>420</v>
      </c>
      <c r="E66" s="30">
        <v>0</v>
      </c>
      <c r="F66" s="10">
        <f t="shared" si="40"/>
        <v>6420</v>
      </c>
      <c r="G66" s="30">
        <f t="shared" si="15"/>
        <v>1500</v>
      </c>
      <c r="H66" s="30">
        <f t="shared" si="14"/>
        <v>1800</v>
      </c>
      <c r="I66" s="32">
        <f t="shared" si="38"/>
        <v>3300</v>
      </c>
      <c r="J66" s="50">
        <f t="shared" si="39"/>
        <v>3120</v>
      </c>
      <c r="K66" s="11">
        <f>SUM($J$10:J66)</f>
        <v>198770</v>
      </c>
      <c r="L66" s="52">
        <f t="shared" si="0"/>
        <v>78167</v>
      </c>
      <c r="M66" s="30">
        <f t="shared" si="34"/>
        <v>1634</v>
      </c>
      <c r="N66" s="30">
        <f t="shared" si="30"/>
        <v>4786</v>
      </c>
      <c r="O66" s="52">
        <f t="shared" si="3"/>
        <v>128917</v>
      </c>
      <c r="P66" s="30">
        <f t="shared" si="35"/>
        <v>2695</v>
      </c>
      <c r="Q66" s="30">
        <f t="shared" si="31"/>
        <v>3725</v>
      </c>
      <c r="R66" s="33">
        <v>46848</v>
      </c>
      <c r="S66" s="40">
        <f t="shared" si="36"/>
        <v>48674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</row>
    <row r="67" spans="1:37" x14ac:dyDescent="0.3">
      <c r="A67" s="34">
        <v>58</v>
      </c>
      <c r="B67" s="33">
        <v>46878</v>
      </c>
      <c r="C67" s="30">
        <f t="shared" si="16"/>
        <v>6000</v>
      </c>
      <c r="D67" s="30">
        <f t="shared" si="8"/>
        <v>420</v>
      </c>
      <c r="E67" s="30">
        <v>0</v>
      </c>
      <c r="F67" s="10">
        <f t="shared" si="40"/>
        <v>6420</v>
      </c>
      <c r="G67" s="30">
        <f t="shared" si="15"/>
        <v>1500</v>
      </c>
      <c r="H67" s="30">
        <f t="shared" si="14"/>
        <v>1800</v>
      </c>
      <c r="I67" s="32">
        <f t="shared" si="38"/>
        <v>3300</v>
      </c>
      <c r="J67" s="50">
        <f t="shared" si="39"/>
        <v>3120</v>
      </c>
      <c r="K67" s="11">
        <f>SUM($J$10:J67)</f>
        <v>201890</v>
      </c>
      <c r="L67" s="52">
        <f t="shared" si="0"/>
        <v>75047</v>
      </c>
      <c r="M67" s="30">
        <f t="shared" si="34"/>
        <v>1569</v>
      </c>
      <c r="N67" s="30">
        <f t="shared" si="30"/>
        <v>4851</v>
      </c>
      <c r="O67" s="52">
        <f t="shared" si="3"/>
        <v>125797</v>
      </c>
      <c r="P67" s="30">
        <f t="shared" si="35"/>
        <v>2630</v>
      </c>
      <c r="Q67" s="30">
        <f t="shared" si="31"/>
        <v>3790</v>
      </c>
      <c r="R67" s="33">
        <v>46878</v>
      </c>
      <c r="S67" s="40">
        <f t="shared" si="36"/>
        <v>48704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</row>
    <row r="68" spans="1:37" x14ac:dyDescent="0.3">
      <c r="A68" s="34">
        <v>59</v>
      </c>
      <c r="B68" s="33">
        <v>46909</v>
      </c>
      <c r="C68" s="30">
        <f t="shared" si="16"/>
        <v>6000</v>
      </c>
      <c r="D68" s="30">
        <f t="shared" si="8"/>
        <v>420</v>
      </c>
      <c r="E68" s="30">
        <v>0</v>
      </c>
      <c r="F68" s="10">
        <f t="shared" ref="F68:F70" si="41">SUM(C68:E68)</f>
        <v>6420</v>
      </c>
      <c r="G68" s="30">
        <f t="shared" si="15"/>
        <v>1500</v>
      </c>
      <c r="H68" s="30">
        <f t="shared" si="14"/>
        <v>1800</v>
      </c>
      <c r="I68" s="32">
        <f t="shared" ref="I68:I70" si="42">SUM(G68:H68)</f>
        <v>3300</v>
      </c>
      <c r="J68" s="50">
        <f t="shared" si="39"/>
        <v>3120</v>
      </c>
      <c r="K68" s="11">
        <f>SUM($J$10:J68)</f>
        <v>205010</v>
      </c>
      <c r="L68" s="52">
        <f t="shared" si="0"/>
        <v>71927</v>
      </c>
      <c r="M68" s="30">
        <f t="shared" si="34"/>
        <v>1504</v>
      </c>
      <c r="N68" s="30">
        <f t="shared" si="30"/>
        <v>4916</v>
      </c>
      <c r="O68" s="52">
        <f t="shared" si="3"/>
        <v>122677</v>
      </c>
      <c r="P68" s="30">
        <f t="shared" si="35"/>
        <v>2564</v>
      </c>
      <c r="Q68" s="30">
        <f t="shared" si="31"/>
        <v>3856</v>
      </c>
      <c r="R68" s="33">
        <v>46909</v>
      </c>
      <c r="S68" s="40">
        <f t="shared" si="36"/>
        <v>48735</v>
      </c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</row>
    <row r="69" spans="1:37" x14ac:dyDescent="0.3">
      <c r="A69" s="34">
        <v>60</v>
      </c>
      <c r="B69" s="33">
        <v>46939</v>
      </c>
      <c r="C69" s="30">
        <f t="shared" si="16"/>
        <v>6000</v>
      </c>
      <c r="D69" s="30">
        <f t="shared" si="8"/>
        <v>420</v>
      </c>
      <c r="E69" s="30">
        <v>0</v>
      </c>
      <c r="F69" s="10">
        <f t="shared" si="41"/>
        <v>6420</v>
      </c>
      <c r="G69" s="30">
        <f t="shared" si="15"/>
        <v>1500</v>
      </c>
      <c r="H69" s="30">
        <f t="shared" si="14"/>
        <v>1800</v>
      </c>
      <c r="I69" s="32">
        <f t="shared" si="42"/>
        <v>3300</v>
      </c>
      <c r="J69" s="50">
        <f t="shared" si="39"/>
        <v>3120</v>
      </c>
      <c r="K69" s="11">
        <f>SUM($J$10:J69)</f>
        <v>208130</v>
      </c>
      <c r="L69" s="52">
        <f t="shared" si="0"/>
        <v>68807</v>
      </c>
      <c r="M69" s="30">
        <f t="shared" si="34"/>
        <v>1438</v>
      </c>
      <c r="N69" s="30">
        <f t="shared" si="30"/>
        <v>4982</v>
      </c>
      <c r="O69" s="52">
        <f t="shared" si="3"/>
        <v>119557</v>
      </c>
      <c r="P69" s="30">
        <f t="shared" si="35"/>
        <v>2499</v>
      </c>
      <c r="Q69" s="30">
        <f t="shared" si="31"/>
        <v>3921</v>
      </c>
      <c r="R69" s="33">
        <v>46939</v>
      </c>
      <c r="S69" s="40">
        <f t="shared" si="36"/>
        <v>48765</v>
      </c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</row>
    <row r="70" spans="1:37" x14ac:dyDescent="0.3">
      <c r="A70" s="34">
        <v>61</v>
      </c>
      <c r="B70" s="33">
        <v>46970</v>
      </c>
      <c r="C70" s="30">
        <f t="shared" si="16"/>
        <v>6000</v>
      </c>
      <c r="D70" s="30">
        <f t="shared" si="8"/>
        <v>420</v>
      </c>
      <c r="E70" s="30">
        <v>0</v>
      </c>
      <c r="F70" s="10">
        <f t="shared" si="41"/>
        <v>6420</v>
      </c>
      <c r="G70" s="30">
        <f t="shared" si="15"/>
        <v>1500</v>
      </c>
      <c r="H70" s="30">
        <f t="shared" si="14"/>
        <v>1800</v>
      </c>
      <c r="I70" s="32">
        <f t="shared" si="42"/>
        <v>3300</v>
      </c>
      <c r="J70" s="50">
        <f t="shared" si="39"/>
        <v>3120</v>
      </c>
      <c r="K70" s="11">
        <f>SUM($J$10:J70)</f>
        <v>211250</v>
      </c>
      <c r="L70" s="52">
        <f t="shared" si="0"/>
        <v>65687</v>
      </c>
      <c r="M70" s="30">
        <f t="shared" si="34"/>
        <v>1373</v>
      </c>
      <c r="N70" s="30">
        <f t="shared" si="30"/>
        <v>5047</v>
      </c>
      <c r="O70" s="52">
        <f t="shared" si="3"/>
        <v>116437</v>
      </c>
      <c r="P70" s="30">
        <f t="shared" si="35"/>
        <v>2434</v>
      </c>
      <c r="Q70" s="30">
        <f t="shared" si="31"/>
        <v>3986</v>
      </c>
      <c r="R70" s="33">
        <v>46970</v>
      </c>
      <c r="S70" s="40">
        <f t="shared" si="36"/>
        <v>48796</v>
      </c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</row>
    <row r="71" spans="1:37" x14ac:dyDescent="0.3">
      <c r="A71" s="34">
        <v>62</v>
      </c>
      <c r="B71" s="33">
        <v>47001</v>
      </c>
      <c r="C71" s="30">
        <f t="shared" si="16"/>
        <v>6000</v>
      </c>
      <c r="D71" s="30">
        <f t="shared" si="8"/>
        <v>420</v>
      </c>
      <c r="E71" s="30">
        <v>0</v>
      </c>
      <c r="F71" s="10">
        <f t="shared" ref="F71:F74" si="43">SUM(C71:E71)</f>
        <v>6420</v>
      </c>
      <c r="G71" s="30">
        <f t="shared" si="15"/>
        <v>1500</v>
      </c>
      <c r="H71" s="30">
        <f t="shared" si="14"/>
        <v>1800</v>
      </c>
      <c r="I71" s="32">
        <f t="shared" ref="I71:I79" si="44">SUM(G71:H71)</f>
        <v>3300</v>
      </c>
      <c r="J71" s="50">
        <f t="shared" si="39"/>
        <v>3120</v>
      </c>
      <c r="K71" s="11">
        <f>SUM($J$10:J71)</f>
        <v>214370</v>
      </c>
      <c r="L71" s="52">
        <f t="shared" si="0"/>
        <v>62567</v>
      </c>
      <c r="M71" s="30">
        <f t="shared" si="34"/>
        <v>1308</v>
      </c>
      <c r="N71" s="30">
        <f t="shared" si="30"/>
        <v>5112</v>
      </c>
      <c r="O71" s="52">
        <f t="shared" si="3"/>
        <v>113317</v>
      </c>
      <c r="P71" s="30">
        <f t="shared" si="35"/>
        <v>2369</v>
      </c>
      <c r="Q71" s="30">
        <f t="shared" si="31"/>
        <v>4051</v>
      </c>
      <c r="R71" s="33">
        <v>47001</v>
      </c>
      <c r="S71" s="40">
        <f t="shared" si="36"/>
        <v>48827</v>
      </c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</row>
    <row r="72" spans="1:37" x14ac:dyDescent="0.3">
      <c r="A72" s="34">
        <v>63</v>
      </c>
      <c r="B72" s="33">
        <v>47031</v>
      </c>
      <c r="C72" s="30">
        <f t="shared" si="16"/>
        <v>6000</v>
      </c>
      <c r="D72" s="30">
        <f t="shared" si="8"/>
        <v>420</v>
      </c>
      <c r="E72" s="30">
        <v>0</v>
      </c>
      <c r="F72" s="10">
        <f t="shared" si="43"/>
        <v>6420</v>
      </c>
      <c r="G72" s="30">
        <f t="shared" si="15"/>
        <v>1500</v>
      </c>
      <c r="H72" s="30">
        <f t="shared" si="14"/>
        <v>1800</v>
      </c>
      <c r="I72" s="32">
        <f t="shared" si="44"/>
        <v>3300</v>
      </c>
      <c r="J72" s="50">
        <f t="shared" si="39"/>
        <v>3120</v>
      </c>
      <c r="K72" s="11">
        <f>SUM($J$10:J72)</f>
        <v>217490</v>
      </c>
      <c r="L72" s="52">
        <f t="shared" si="0"/>
        <v>59447</v>
      </c>
      <c r="M72" s="30">
        <f t="shared" si="34"/>
        <v>1243</v>
      </c>
      <c r="N72" s="30">
        <f t="shared" si="30"/>
        <v>5177</v>
      </c>
      <c r="O72" s="52">
        <f t="shared" si="3"/>
        <v>110197</v>
      </c>
      <c r="P72" s="30">
        <f t="shared" si="35"/>
        <v>2304</v>
      </c>
      <c r="Q72" s="30">
        <f t="shared" si="31"/>
        <v>4116</v>
      </c>
      <c r="R72" s="33">
        <v>47031</v>
      </c>
      <c r="S72" s="40">
        <f t="shared" si="36"/>
        <v>48857</v>
      </c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</row>
    <row r="73" spans="1:37" x14ac:dyDescent="0.3">
      <c r="A73" s="34">
        <v>64</v>
      </c>
      <c r="B73" s="33">
        <v>47062</v>
      </c>
      <c r="C73" s="30">
        <f t="shared" si="16"/>
        <v>6000</v>
      </c>
      <c r="D73" s="30">
        <f t="shared" si="8"/>
        <v>420</v>
      </c>
      <c r="E73" s="30">
        <v>0</v>
      </c>
      <c r="F73" s="10">
        <f t="shared" si="43"/>
        <v>6420</v>
      </c>
      <c r="G73" s="30">
        <f t="shared" si="15"/>
        <v>1500</v>
      </c>
      <c r="H73" s="30">
        <f t="shared" si="14"/>
        <v>1800</v>
      </c>
      <c r="I73" s="32">
        <f t="shared" si="44"/>
        <v>3300</v>
      </c>
      <c r="J73" s="50">
        <f t="shared" si="39"/>
        <v>3120</v>
      </c>
      <c r="K73" s="11">
        <f>SUM($J$10:J73)</f>
        <v>220610</v>
      </c>
      <c r="L73" s="52">
        <f t="shared" si="0"/>
        <v>56327</v>
      </c>
      <c r="M73" s="30">
        <f t="shared" si="34"/>
        <v>1177</v>
      </c>
      <c r="N73" s="30">
        <f t="shared" si="30"/>
        <v>5243</v>
      </c>
      <c r="O73" s="52">
        <f t="shared" si="3"/>
        <v>107077</v>
      </c>
      <c r="P73" s="30">
        <f t="shared" si="35"/>
        <v>2238</v>
      </c>
      <c r="Q73" s="30">
        <f t="shared" si="31"/>
        <v>4182</v>
      </c>
      <c r="R73" s="33">
        <v>47062</v>
      </c>
      <c r="S73" s="40">
        <f t="shared" si="36"/>
        <v>48888</v>
      </c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</row>
    <row r="74" spans="1:37" x14ac:dyDescent="0.3">
      <c r="A74" s="41">
        <v>65</v>
      </c>
      <c r="B74" s="42">
        <v>47092</v>
      </c>
      <c r="C74" s="41">
        <f t="shared" si="16"/>
        <v>6000</v>
      </c>
      <c r="D74" s="41">
        <f t="shared" si="8"/>
        <v>420</v>
      </c>
      <c r="E74" s="41">
        <v>0</v>
      </c>
      <c r="F74" s="41">
        <f t="shared" si="43"/>
        <v>6420</v>
      </c>
      <c r="G74" s="41">
        <f t="shared" si="15"/>
        <v>1500</v>
      </c>
      <c r="H74" s="41">
        <f t="shared" si="14"/>
        <v>1800</v>
      </c>
      <c r="I74" s="41">
        <f t="shared" si="44"/>
        <v>3300</v>
      </c>
      <c r="J74" s="43">
        <f t="shared" si="39"/>
        <v>3120</v>
      </c>
      <c r="K74" s="41">
        <f>SUM($J$10:J74)</f>
        <v>223730</v>
      </c>
      <c r="L74" s="44">
        <f t="shared" si="0"/>
        <v>53207</v>
      </c>
      <c r="M74" s="41">
        <f t="shared" si="34"/>
        <v>1112</v>
      </c>
      <c r="N74" s="41">
        <f t="shared" si="30"/>
        <v>5308</v>
      </c>
      <c r="O74" s="44">
        <f t="shared" si="3"/>
        <v>103957</v>
      </c>
      <c r="P74" s="41">
        <f t="shared" si="35"/>
        <v>2173</v>
      </c>
      <c r="Q74" s="41">
        <f t="shared" si="31"/>
        <v>4247</v>
      </c>
      <c r="R74" s="42">
        <v>47092</v>
      </c>
      <c r="S74" s="45">
        <f t="shared" si="36"/>
        <v>48918</v>
      </c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</row>
    <row r="75" spans="1:37" x14ac:dyDescent="0.3">
      <c r="A75" s="34">
        <v>66</v>
      </c>
      <c r="B75" s="33">
        <v>47123</v>
      </c>
      <c r="C75" s="30">
        <f t="shared" si="16"/>
        <v>6000</v>
      </c>
      <c r="D75" s="30">
        <f t="shared" si="8"/>
        <v>420</v>
      </c>
      <c r="E75" s="30">
        <v>0</v>
      </c>
      <c r="F75" s="10">
        <f t="shared" ref="F75:F79" si="45">SUM(C75:E75)</f>
        <v>6420</v>
      </c>
      <c r="G75" s="30">
        <f t="shared" si="15"/>
        <v>1500</v>
      </c>
      <c r="H75" s="30">
        <f t="shared" si="14"/>
        <v>1800</v>
      </c>
      <c r="I75" s="32">
        <f t="shared" si="44"/>
        <v>3300</v>
      </c>
      <c r="J75" s="50">
        <f t="shared" si="39"/>
        <v>3120</v>
      </c>
      <c r="K75" s="11">
        <f>SUM($J$10:J75)</f>
        <v>226850</v>
      </c>
      <c r="L75" s="52">
        <f t="shared" ref="L75:L97" si="46">$H$5-K75</f>
        <v>50087</v>
      </c>
      <c r="M75" s="30">
        <f t="shared" si="34"/>
        <v>1047</v>
      </c>
      <c r="N75" s="30">
        <f t="shared" si="30"/>
        <v>5373</v>
      </c>
      <c r="O75" s="52">
        <f t="shared" ref="O75:O97" si="47">$P$5-K75</f>
        <v>100837</v>
      </c>
      <c r="P75" s="30">
        <f t="shared" si="35"/>
        <v>2108</v>
      </c>
      <c r="Q75" s="30">
        <f t="shared" si="31"/>
        <v>4312</v>
      </c>
      <c r="R75" s="33">
        <v>47123</v>
      </c>
      <c r="S75" s="40">
        <f t="shared" si="36"/>
        <v>48949</v>
      </c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</row>
    <row r="76" spans="1:37" x14ac:dyDescent="0.3">
      <c r="A76" s="34">
        <v>67</v>
      </c>
      <c r="B76" s="33">
        <v>47154</v>
      </c>
      <c r="C76" s="30">
        <f t="shared" si="16"/>
        <v>6000</v>
      </c>
      <c r="D76" s="30">
        <f t="shared" ref="D76:D139" si="48">$I$1</f>
        <v>420</v>
      </c>
      <c r="E76" s="30">
        <v>0</v>
      </c>
      <c r="F76" s="10">
        <f t="shared" si="45"/>
        <v>6420</v>
      </c>
      <c r="G76" s="30">
        <f t="shared" si="15"/>
        <v>1500</v>
      </c>
      <c r="H76" s="30">
        <f t="shared" si="14"/>
        <v>1800</v>
      </c>
      <c r="I76" s="32">
        <f t="shared" si="44"/>
        <v>3300</v>
      </c>
      <c r="J76" s="50">
        <f t="shared" si="39"/>
        <v>3120</v>
      </c>
      <c r="K76" s="11">
        <f>SUM($J$10:J76)</f>
        <v>229970</v>
      </c>
      <c r="L76" s="52">
        <f t="shared" si="46"/>
        <v>46967</v>
      </c>
      <c r="M76" s="30">
        <f t="shared" si="34"/>
        <v>982</v>
      </c>
      <c r="N76" s="30">
        <f t="shared" si="30"/>
        <v>5438</v>
      </c>
      <c r="O76" s="52">
        <f t="shared" si="47"/>
        <v>97717</v>
      </c>
      <c r="P76" s="30">
        <f t="shared" si="35"/>
        <v>2043</v>
      </c>
      <c r="Q76" s="30">
        <f t="shared" si="31"/>
        <v>4377</v>
      </c>
      <c r="R76" s="33">
        <v>47154</v>
      </c>
      <c r="S76" s="40">
        <f t="shared" si="36"/>
        <v>48980</v>
      </c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</row>
    <row r="77" spans="1:37" x14ac:dyDescent="0.3">
      <c r="A77" s="34">
        <v>68</v>
      </c>
      <c r="B77" s="33">
        <v>47182</v>
      </c>
      <c r="C77" s="48">
        <f t="shared" si="16"/>
        <v>6000</v>
      </c>
      <c r="D77" s="30">
        <f t="shared" si="48"/>
        <v>420</v>
      </c>
      <c r="E77" s="30">
        <v>0</v>
      </c>
      <c r="F77" s="10">
        <f t="shared" si="45"/>
        <v>6420</v>
      </c>
      <c r="G77" s="30">
        <f t="shared" si="15"/>
        <v>1500</v>
      </c>
      <c r="H77" s="30">
        <f t="shared" si="14"/>
        <v>1800</v>
      </c>
      <c r="I77" s="32">
        <f t="shared" si="44"/>
        <v>3300</v>
      </c>
      <c r="J77" s="50">
        <f t="shared" si="39"/>
        <v>3120</v>
      </c>
      <c r="K77" s="11">
        <f>SUM($J$10:J77)</f>
        <v>233090</v>
      </c>
      <c r="L77" s="52">
        <f t="shared" si="46"/>
        <v>43847</v>
      </c>
      <c r="M77" s="30">
        <f t="shared" si="34"/>
        <v>917</v>
      </c>
      <c r="N77" s="30">
        <f t="shared" si="30"/>
        <v>5503</v>
      </c>
      <c r="O77" s="52">
        <f t="shared" si="47"/>
        <v>94597</v>
      </c>
      <c r="P77" s="30">
        <f t="shared" si="35"/>
        <v>1977</v>
      </c>
      <c r="Q77" s="30">
        <f t="shared" si="31"/>
        <v>4443</v>
      </c>
      <c r="R77" s="33">
        <v>47182</v>
      </c>
      <c r="S77" s="40">
        <f t="shared" si="36"/>
        <v>49008</v>
      </c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</row>
    <row r="78" spans="1:37" x14ac:dyDescent="0.3">
      <c r="A78" s="34">
        <v>69</v>
      </c>
      <c r="B78" s="33">
        <v>47213</v>
      </c>
      <c r="C78" s="30">
        <f t="shared" si="16"/>
        <v>6000</v>
      </c>
      <c r="D78" s="30">
        <f t="shared" si="48"/>
        <v>420</v>
      </c>
      <c r="E78" s="30">
        <v>0</v>
      </c>
      <c r="F78" s="10">
        <f t="shared" si="45"/>
        <v>6420</v>
      </c>
      <c r="G78" s="30">
        <f t="shared" si="15"/>
        <v>1500</v>
      </c>
      <c r="H78" s="30">
        <f t="shared" si="14"/>
        <v>1800</v>
      </c>
      <c r="I78" s="32">
        <f t="shared" si="44"/>
        <v>3300</v>
      </c>
      <c r="J78" s="50">
        <f t="shared" si="39"/>
        <v>3120</v>
      </c>
      <c r="K78" s="11">
        <f>SUM($J$10:J78)</f>
        <v>236210</v>
      </c>
      <c r="L78" s="52">
        <f t="shared" si="46"/>
        <v>40727</v>
      </c>
      <c r="M78" s="30">
        <f t="shared" si="34"/>
        <v>851</v>
      </c>
      <c r="N78" s="30">
        <f t="shared" si="30"/>
        <v>5569</v>
      </c>
      <c r="O78" s="52">
        <f t="shared" si="47"/>
        <v>91477</v>
      </c>
      <c r="P78" s="30">
        <f t="shared" si="35"/>
        <v>1912</v>
      </c>
      <c r="Q78" s="30">
        <f t="shared" si="31"/>
        <v>4508</v>
      </c>
      <c r="R78" s="33">
        <v>47213</v>
      </c>
      <c r="S78" s="40">
        <f t="shared" si="36"/>
        <v>49039</v>
      </c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</row>
    <row r="79" spans="1:37" x14ac:dyDescent="0.3">
      <c r="A79" s="34">
        <v>70</v>
      </c>
      <c r="B79" s="33">
        <v>47243</v>
      </c>
      <c r="C79" s="30">
        <f t="shared" si="16"/>
        <v>6000</v>
      </c>
      <c r="D79" s="30">
        <f t="shared" si="48"/>
        <v>420</v>
      </c>
      <c r="E79" s="30">
        <v>0</v>
      </c>
      <c r="F79" s="10">
        <f t="shared" si="45"/>
        <v>6420</v>
      </c>
      <c r="G79" s="30">
        <f t="shared" si="15"/>
        <v>1500</v>
      </c>
      <c r="H79" s="30">
        <f t="shared" si="14"/>
        <v>1800</v>
      </c>
      <c r="I79" s="32">
        <f t="shared" si="44"/>
        <v>3300</v>
      </c>
      <c r="J79" s="50">
        <f t="shared" si="39"/>
        <v>3120</v>
      </c>
      <c r="K79" s="11">
        <f>SUM($J$10:J79)</f>
        <v>239330</v>
      </c>
      <c r="L79" s="52">
        <f t="shared" si="46"/>
        <v>37607</v>
      </c>
      <c r="M79" s="30">
        <f t="shared" si="34"/>
        <v>786</v>
      </c>
      <c r="N79" s="30">
        <f t="shared" si="30"/>
        <v>5634</v>
      </c>
      <c r="O79" s="52">
        <f t="shared" si="47"/>
        <v>88357</v>
      </c>
      <c r="P79" s="30">
        <f t="shared" si="35"/>
        <v>1847</v>
      </c>
      <c r="Q79" s="30">
        <f t="shared" si="31"/>
        <v>4573</v>
      </c>
      <c r="R79" s="33">
        <v>47243</v>
      </c>
      <c r="S79" s="40">
        <f t="shared" si="36"/>
        <v>49069</v>
      </c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</row>
    <row r="80" spans="1:37" x14ac:dyDescent="0.3">
      <c r="A80" s="34">
        <v>71</v>
      </c>
      <c r="B80" s="33">
        <v>47274</v>
      </c>
      <c r="C80" s="30">
        <f t="shared" si="16"/>
        <v>6000</v>
      </c>
      <c r="D80" s="30">
        <f t="shared" si="48"/>
        <v>420</v>
      </c>
      <c r="E80" s="30">
        <v>0</v>
      </c>
      <c r="F80" s="10">
        <f t="shared" ref="F80:F82" si="49">SUM(C80:E80)</f>
        <v>6420</v>
      </c>
      <c r="G80" s="30">
        <f t="shared" si="15"/>
        <v>1500</v>
      </c>
      <c r="H80" s="30">
        <f t="shared" si="14"/>
        <v>1800</v>
      </c>
      <c r="I80" s="32">
        <f t="shared" ref="I80:I82" si="50">SUM(G80:H80)</f>
        <v>3300</v>
      </c>
      <c r="J80" s="50">
        <f t="shared" si="39"/>
        <v>3120</v>
      </c>
      <c r="K80" s="11">
        <f>SUM($J$10:J80)</f>
        <v>242450</v>
      </c>
      <c r="L80" s="52">
        <f t="shared" si="46"/>
        <v>34487</v>
      </c>
      <c r="M80" s="30">
        <f t="shared" si="34"/>
        <v>721</v>
      </c>
      <c r="N80" s="30">
        <f t="shared" si="30"/>
        <v>5699</v>
      </c>
      <c r="O80" s="52">
        <f t="shared" si="47"/>
        <v>85237</v>
      </c>
      <c r="P80" s="30">
        <f t="shared" si="35"/>
        <v>1782</v>
      </c>
      <c r="Q80" s="30">
        <f t="shared" si="31"/>
        <v>4638</v>
      </c>
      <c r="R80" s="33">
        <v>47274</v>
      </c>
      <c r="S80" s="40">
        <f t="shared" si="36"/>
        <v>49100</v>
      </c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</row>
    <row r="81" spans="1:37" x14ac:dyDescent="0.3">
      <c r="A81" s="34">
        <v>72</v>
      </c>
      <c r="B81" s="33">
        <v>47304</v>
      </c>
      <c r="C81" s="30">
        <f t="shared" si="16"/>
        <v>6000</v>
      </c>
      <c r="D81" s="30">
        <f t="shared" si="48"/>
        <v>420</v>
      </c>
      <c r="E81" s="30">
        <v>0</v>
      </c>
      <c r="F81" s="10">
        <f t="shared" si="49"/>
        <v>6420</v>
      </c>
      <c r="G81" s="30">
        <f t="shared" si="15"/>
        <v>1500</v>
      </c>
      <c r="H81" s="30">
        <f t="shared" si="14"/>
        <v>1800</v>
      </c>
      <c r="I81" s="32">
        <f t="shared" si="50"/>
        <v>3300</v>
      </c>
      <c r="J81" s="50">
        <f t="shared" si="39"/>
        <v>3120</v>
      </c>
      <c r="K81" s="11">
        <f>SUM($J$10:J81)</f>
        <v>245570</v>
      </c>
      <c r="L81" s="52">
        <f t="shared" si="46"/>
        <v>31367</v>
      </c>
      <c r="M81" s="30">
        <f t="shared" si="34"/>
        <v>656</v>
      </c>
      <c r="N81" s="30">
        <f t="shared" si="30"/>
        <v>5764</v>
      </c>
      <c r="O81" s="52">
        <f t="shared" si="47"/>
        <v>82117</v>
      </c>
      <c r="P81" s="30">
        <f t="shared" si="35"/>
        <v>1717</v>
      </c>
      <c r="Q81" s="30">
        <f t="shared" si="31"/>
        <v>4703</v>
      </c>
      <c r="R81" s="33">
        <v>47304</v>
      </c>
      <c r="S81" s="40">
        <f t="shared" si="36"/>
        <v>49130</v>
      </c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</row>
    <row r="82" spans="1:37" x14ac:dyDescent="0.3">
      <c r="A82" s="34">
        <v>73</v>
      </c>
      <c r="B82" s="33">
        <v>47335</v>
      </c>
      <c r="C82" s="30">
        <f t="shared" si="16"/>
        <v>6000</v>
      </c>
      <c r="D82" s="30">
        <f t="shared" si="48"/>
        <v>420</v>
      </c>
      <c r="E82" s="30">
        <v>0</v>
      </c>
      <c r="F82" s="10">
        <f t="shared" si="49"/>
        <v>6420</v>
      </c>
      <c r="G82" s="30">
        <f t="shared" si="15"/>
        <v>1500</v>
      </c>
      <c r="H82" s="30">
        <f t="shared" si="14"/>
        <v>1800</v>
      </c>
      <c r="I82" s="32">
        <f t="shared" si="50"/>
        <v>3300</v>
      </c>
      <c r="J82" s="50">
        <f t="shared" si="39"/>
        <v>3120</v>
      </c>
      <c r="K82" s="11">
        <f>SUM($J$10:J82)</f>
        <v>248690</v>
      </c>
      <c r="L82" s="52">
        <f t="shared" si="46"/>
        <v>28247</v>
      </c>
      <c r="M82" s="30">
        <f t="shared" si="34"/>
        <v>590</v>
      </c>
      <c r="N82" s="30">
        <f t="shared" si="30"/>
        <v>5830</v>
      </c>
      <c r="O82" s="52">
        <f t="shared" si="47"/>
        <v>78997</v>
      </c>
      <c r="P82" s="30">
        <f t="shared" si="35"/>
        <v>1651</v>
      </c>
      <c r="Q82" s="30">
        <f t="shared" si="31"/>
        <v>4769</v>
      </c>
      <c r="R82" s="33">
        <v>47335</v>
      </c>
      <c r="S82" s="40">
        <f t="shared" si="36"/>
        <v>49161</v>
      </c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</row>
    <row r="83" spans="1:37" x14ac:dyDescent="0.3">
      <c r="A83" s="34">
        <v>74</v>
      </c>
      <c r="B83" s="33">
        <v>47366</v>
      </c>
      <c r="C83" s="30">
        <f t="shared" si="16"/>
        <v>6000</v>
      </c>
      <c r="D83" s="30">
        <f t="shared" si="48"/>
        <v>420</v>
      </c>
      <c r="E83" s="30">
        <v>0</v>
      </c>
      <c r="F83" s="10">
        <f t="shared" ref="F83:F86" si="51">SUM(C83:E83)</f>
        <v>6420</v>
      </c>
      <c r="G83" s="30">
        <f t="shared" si="15"/>
        <v>1500</v>
      </c>
      <c r="H83" s="30">
        <f t="shared" si="14"/>
        <v>1800</v>
      </c>
      <c r="I83" s="32">
        <f t="shared" ref="I83:I91" si="52">SUM(G83:H83)</f>
        <v>3300</v>
      </c>
      <c r="J83" s="50">
        <f t="shared" si="39"/>
        <v>3120</v>
      </c>
      <c r="K83" s="11">
        <f>SUM($J$10:J83)</f>
        <v>251810</v>
      </c>
      <c r="L83" s="52">
        <f t="shared" si="46"/>
        <v>25127</v>
      </c>
      <c r="M83" s="30">
        <f t="shared" si="34"/>
        <v>525</v>
      </c>
      <c r="N83" s="30">
        <f t="shared" si="30"/>
        <v>5895</v>
      </c>
      <c r="O83" s="52">
        <f t="shared" si="47"/>
        <v>75877</v>
      </c>
      <c r="P83" s="30">
        <f t="shared" si="35"/>
        <v>1586</v>
      </c>
      <c r="Q83" s="30">
        <f t="shared" si="31"/>
        <v>4834</v>
      </c>
      <c r="R83" s="33">
        <v>47366</v>
      </c>
      <c r="S83" s="40">
        <f t="shared" si="36"/>
        <v>49192</v>
      </c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</row>
    <row r="84" spans="1:37" x14ac:dyDescent="0.3">
      <c r="A84" s="34">
        <v>75</v>
      </c>
      <c r="B84" s="33">
        <v>47396</v>
      </c>
      <c r="C84" s="30">
        <f t="shared" si="16"/>
        <v>6000</v>
      </c>
      <c r="D84" s="30">
        <f t="shared" si="48"/>
        <v>420</v>
      </c>
      <c r="E84" s="30">
        <v>0</v>
      </c>
      <c r="F84" s="10">
        <f t="shared" si="51"/>
        <v>6420</v>
      </c>
      <c r="G84" s="30">
        <f t="shared" si="15"/>
        <v>1500</v>
      </c>
      <c r="H84" s="30">
        <f t="shared" si="14"/>
        <v>1800</v>
      </c>
      <c r="I84" s="32">
        <f t="shared" si="52"/>
        <v>3300</v>
      </c>
      <c r="J84" s="50">
        <f t="shared" si="39"/>
        <v>3120</v>
      </c>
      <c r="K84" s="11">
        <f>SUM($J$10:J84)</f>
        <v>254930</v>
      </c>
      <c r="L84" s="52">
        <f t="shared" si="46"/>
        <v>22007</v>
      </c>
      <c r="M84" s="30">
        <f t="shared" si="34"/>
        <v>460</v>
      </c>
      <c r="N84" s="30">
        <f t="shared" si="30"/>
        <v>5960</v>
      </c>
      <c r="O84" s="52">
        <f t="shared" si="47"/>
        <v>72757</v>
      </c>
      <c r="P84" s="30">
        <f t="shared" si="35"/>
        <v>1521</v>
      </c>
      <c r="Q84" s="30">
        <f t="shared" si="31"/>
        <v>4899</v>
      </c>
      <c r="R84" s="33">
        <v>47396</v>
      </c>
      <c r="S84" s="40">
        <f t="shared" si="36"/>
        <v>49222</v>
      </c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</row>
    <row r="85" spans="1:37" x14ac:dyDescent="0.3">
      <c r="A85" s="34">
        <v>76</v>
      </c>
      <c r="B85" s="33">
        <v>47427</v>
      </c>
      <c r="C85" s="30">
        <f t="shared" si="16"/>
        <v>6000</v>
      </c>
      <c r="D85" s="30">
        <f t="shared" si="48"/>
        <v>420</v>
      </c>
      <c r="E85" s="30">
        <v>0</v>
      </c>
      <c r="F85" s="10">
        <f t="shared" si="51"/>
        <v>6420</v>
      </c>
      <c r="G85" s="30">
        <f t="shared" si="15"/>
        <v>1500</v>
      </c>
      <c r="H85" s="30">
        <f t="shared" si="14"/>
        <v>1800</v>
      </c>
      <c r="I85" s="32">
        <f t="shared" si="52"/>
        <v>3300</v>
      </c>
      <c r="J85" s="50">
        <f t="shared" si="39"/>
        <v>3120</v>
      </c>
      <c r="K85" s="11">
        <f>SUM($J$10:J85)</f>
        <v>258050</v>
      </c>
      <c r="L85" s="52">
        <f t="shared" si="46"/>
        <v>18887</v>
      </c>
      <c r="M85" s="30">
        <f t="shared" si="34"/>
        <v>395</v>
      </c>
      <c r="N85" s="30">
        <f t="shared" si="30"/>
        <v>6025</v>
      </c>
      <c r="O85" s="52">
        <f t="shared" si="47"/>
        <v>69637</v>
      </c>
      <c r="P85" s="30">
        <f t="shared" si="35"/>
        <v>1456</v>
      </c>
      <c r="Q85" s="30">
        <f t="shared" si="31"/>
        <v>4964</v>
      </c>
      <c r="R85" s="33">
        <v>47427</v>
      </c>
      <c r="S85" s="40">
        <f t="shared" si="36"/>
        <v>49253</v>
      </c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</row>
    <row r="86" spans="1:37" x14ac:dyDescent="0.3">
      <c r="A86" s="41">
        <v>77</v>
      </c>
      <c r="B86" s="42">
        <v>47457</v>
      </c>
      <c r="C86" s="41">
        <f t="shared" si="16"/>
        <v>6000</v>
      </c>
      <c r="D86" s="41">
        <f t="shared" si="48"/>
        <v>420</v>
      </c>
      <c r="E86" s="41">
        <v>0</v>
      </c>
      <c r="F86" s="41">
        <f t="shared" si="51"/>
        <v>6420</v>
      </c>
      <c r="G86" s="41">
        <f t="shared" si="15"/>
        <v>1500</v>
      </c>
      <c r="H86" s="41">
        <f t="shared" ref="H86:H149" si="53">$P$2</f>
        <v>1800</v>
      </c>
      <c r="I86" s="41">
        <f t="shared" si="52"/>
        <v>3300</v>
      </c>
      <c r="J86" s="43">
        <f t="shared" si="39"/>
        <v>3120</v>
      </c>
      <c r="K86" s="41">
        <f>SUM($J$10:J86)</f>
        <v>261170</v>
      </c>
      <c r="L86" s="44">
        <f t="shared" si="46"/>
        <v>15767</v>
      </c>
      <c r="M86" s="41">
        <f t="shared" si="34"/>
        <v>330</v>
      </c>
      <c r="N86" s="41">
        <f t="shared" si="30"/>
        <v>6090</v>
      </c>
      <c r="O86" s="44">
        <f t="shared" si="47"/>
        <v>66517</v>
      </c>
      <c r="P86" s="41">
        <f t="shared" si="35"/>
        <v>1390</v>
      </c>
      <c r="Q86" s="41">
        <f t="shared" si="31"/>
        <v>5030</v>
      </c>
      <c r="R86" s="42">
        <v>47457</v>
      </c>
      <c r="S86" s="45">
        <f t="shared" si="36"/>
        <v>49283</v>
      </c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</row>
    <row r="87" spans="1:37" x14ac:dyDescent="0.3">
      <c r="A87" s="34">
        <v>78</v>
      </c>
      <c r="B87" s="33">
        <v>47488</v>
      </c>
      <c r="C87" s="30">
        <f t="shared" si="16"/>
        <v>6000</v>
      </c>
      <c r="D87" s="30">
        <f t="shared" si="48"/>
        <v>420</v>
      </c>
      <c r="E87" s="30">
        <v>0</v>
      </c>
      <c r="F87" s="10">
        <f t="shared" ref="F87:F91" si="54">SUM(C87:E87)</f>
        <v>6420</v>
      </c>
      <c r="G87" s="30">
        <f t="shared" ref="G87:G150" si="55">$P$1</f>
        <v>1500</v>
      </c>
      <c r="H87" s="30">
        <f t="shared" si="53"/>
        <v>1800</v>
      </c>
      <c r="I87" s="32">
        <f t="shared" si="52"/>
        <v>3300</v>
      </c>
      <c r="J87" s="50">
        <f t="shared" si="39"/>
        <v>3120</v>
      </c>
      <c r="K87" s="11">
        <f>SUM($J$10:J87)</f>
        <v>264290</v>
      </c>
      <c r="L87" s="52">
        <f t="shared" si="46"/>
        <v>12647</v>
      </c>
      <c r="M87" s="30">
        <f t="shared" si="34"/>
        <v>264</v>
      </c>
      <c r="N87" s="30">
        <f t="shared" si="30"/>
        <v>6156</v>
      </c>
      <c r="O87" s="52">
        <f t="shared" si="47"/>
        <v>63397</v>
      </c>
      <c r="P87" s="30">
        <f t="shared" si="35"/>
        <v>1325</v>
      </c>
      <c r="Q87" s="30">
        <f t="shared" si="31"/>
        <v>5095</v>
      </c>
      <c r="R87" s="33">
        <v>47488</v>
      </c>
      <c r="S87" s="40">
        <f t="shared" si="36"/>
        <v>49314</v>
      </c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x14ac:dyDescent="0.3">
      <c r="A88" s="34">
        <v>79</v>
      </c>
      <c r="B88" s="33">
        <v>47519</v>
      </c>
      <c r="C88" s="30">
        <f t="shared" si="16"/>
        <v>6000</v>
      </c>
      <c r="D88" s="30">
        <f t="shared" si="48"/>
        <v>420</v>
      </c>
      <c r="E88" s="30">
        <v>0</v>
      </c>
      <c r="F88" s="10">
        <f t="shared" si="54"/>
        <v>6420</v>
      </c>
      <c r="G88" s="30">
        <f t="shared" si="55"/>
        <v>1500</v>
      </c>
      <c r="H88" s="30">
        <f t="shared" si="53"/>
        <v>1800</v>
      </c>
      <c r="I88" s="32">
        <f t="shared" si="52"/>
        <v>3300</v>
      </c>
      <c r="J88" s="50">
        <f t="shared" si="39"/>
        <v>3120</v>
      </c>
      <c r="K88" s="11">
        <f>SUM($J$10:J88)</f>
        <v>267410</v>
      </c>
      <c r="L88" s="52">
        <f t="shared" si="46"/>
        <v>9527</v>
      </c>
      <c r="M88" s="30">
        <f t="shared" si="34"/>
        <v>199</v>
      </c>
      <c r="N88" s="30">
        <f t="shared" si="30"/>
        <v>6221</v>
      </c>
      <c r="O88" s="52">
        <f t="shared" si="47"/>
        <v>60277</v>
      </c>
      <c r="P88" s="30">
        <f t="shared" si="35"/>
        <v>1260</v>
      </c>
      <c r="Q88" s="30">
        <f t="shared" si="31"/>
        <v>5160</v>
      </c>
      <c r="R88" s="33">
        <v>47519</v>
      </c>
      <c r="S88" s="40">
        <f t="shared" si="36"/>
        <v>49345</v>
      </c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</row>
    <row r="89" spans="1:37" x14ac:dyDescent="0.3">
      <c r="A89" s="34">
        <v>80</v>
      </c>
      <c r="B89" s="33">
        <v>47547</v>
      </c>
      <c r="C89" s="48">
        <f t="shared" ref="C89:C152" si="56">$E$3</f>
        <v>6000</v>
      </c>
      <c r="D89" s="30">
        <f t="shared" si="48"/>
        <v>420</v>
      </c>
      <c r="E89" s="30">
        <v>0</v>
      </c>
      <c r="F89" s="10">
        <f t="shared" si="54"/>
        <v>6420</v>
      </c>
      <c r="G89" s="30">
        <f t="shared" si="55"/>
        <v>1500</v>
      </c>
      <c r="H89" s="30">
        <f t="shared" si="53"/>
        <v>1800</v>
      </c>
      <c r="I89" s="32">
        <f t="shared" si="52"/>
        <v>3300</v>
      </c>
      <c r="J89" s="50">
        <f t="shared" si="39"/>
        <v>3120</v>
      </c>
      <c r="K89" s="11">
        <f>SUM($J$10:J89)</f>
        <v>270530</v>
      </c>
      <c r="L89" s="52">
        <f t="shared" si="46"/>
        <v>6407</v>
      </c>
      <c r="M89" s="30">
        <f t="shared" si="34"/>
        <v>134</v>
      </c>
      <c r="N89" s="30">
        <f t="shared" si="30"/>
        <v>6286</v>
      </c>
      <c r="O89" s="52">
        <f t="shared" si="47"/>
        <v>57157</v>
      </c>
      <c r="P89" s="30">
        <f t="shared" si="35"/>
        <v>1195</v>
      </c>
      <c r="Q89" s="30">
        <f t="shared" si="31"/>
        <v>5225</v>
      </c>
      <c r="R89" s="33">
        <v>47547</v>
      </c>
      <c r="S89" s="40">
        <f t="shared" si="36"/>
        <v>49373</v>
      </c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</row>
    <row r="90" spans="1:37" x14ac:dyDescent="0.3">
      <c r="A90" s="34">
        <v>81</v>
      </c>
      <c r="B90" s="33">
        <v>47578</v>
      </c>
      <c r="C90" s="30">
        <f t="shared" si="56"/>
        <v>6000</v>
      </c>
      <c r="D90" s="30">
        <f t="shared" si="48"/>
        <v>420</v>
      </c>
      <c r="E90" s="30">
        <v>0</v>
      </c>
      <c r="F90" s="10">
        <f t="shared" si="54"/>
        <v>6420</v>
      </c>
      <c r="G90" s="30">
        <f t="shared" si="55"/>
        <v>1500</v>
      </c>
      <c r="H90" s="30">
        <f t="shared" si="53"/>
        <v>1800</v>
      </c>
      <c r="I90" s="32">
        <f t="shared" si="52"/>
        <v>3300</v>
      </c>
      <c r="J90" s="50">
        <f t="shared" si="39"/>
        <v>3120</v>
      </c>
      <c r="K90" s="11">
        <f>SUM($J$10:J90)</f>
        <v>273650</v>
      </c>
      <c r="L90" s="52">
        <f t="shared" si="46"/>
        <v>3287</v>
      </c>
      <c r="M90" s="30">
        <f t="shared" si="34"/>
        <v>69</v>
      </c>
      <c r="N90" s="30">
        <f t="shared" si="30"/>
        <v>6351</v>
      </c>
      <c r="O90" s="52">
        <f t="shared" si="47"/>
        <v>54037</v>
      </c>
      <c r="P90" s="30">
        <f t="shared" si="35"/>
        <v>1130</v>
      </c>
      <c r="Q90" s="30">
        <f t="shared" si="31"/>
        <v>5290</v>
      </c>
      <c r="R90" s="33">
        <v>47578</v>
      </c>
      <c r="S90" s="40">
        <f t="shared" si="36"/>
        <v>49404</v>
      </c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</row>
    <row r="91" spans="1:37" x14ac:dyDescent="0.3">
      <c r="A91" s="34">
        <v>82</v>
      </c>
      <c r="B91" s="33">
        <v>47608</v>
      </c>
      <c r="C91" s="30">
        <f t="shared" si="56"/>
        <v>6000</v>
      </c>
      <c r="D91" s="30">
        <f t="shared" si="48"/>
        <v>420</v>
      </c>
      <c r="E91" s="30">
        <v>0</v>
      </c>
      <c r="F91" s="10">
        <f t="shared" si="54"/>
        <v>6420</v>
      </c>
      <c r="G91" s="30">
        <f t="shared" si="55"/>
        <v>1500</v>
      </c>
      <c r="H91" s="30">
        <f t="shared" si="53"/>
        <v>1800</v>
      </c>
      <c r="I91" s="32">
        <f t="shared" si="52"/>
        <v>3300</v>
      </c>
      <c r="J91" s="50">
        <f t="shared" si="39"/>
        <v>3120</v>
      </c>
      <c r="K91" s="11">
        <f>SUM($J$10:J91)</f>
        <v>276770</v>
      </c>
      <c r="L91" s="52">
        <f t="shared" si="46"/>
        <v>167</v>
      </c>
      <c r="M91" s="30">
        <f t="shared" si="34"/>
        <v>3</v>
      </c>
      <c r="N91" s="30">
        <f t="shared" si="30"/>
        <v>6417</v>
      </c>
      <c r="O91" s="52">
        <f t="shared" si="47"/>
        <v>50917</v>
      </c>
      <c r="P91" s="30">
        <f t="shared" si="35"/>
        <v>1064</v>
      </c>
      <c r="Q91" s="30">
        <f t="shared" si="31"/>
        <v>5356</v>
      </c>
      <c r="R91" s="33">
        <v>47608</v>
      </c>
      <c r="S91" s="40">
        <f t="shared" si="36"/>
        <v>49434</v>
      </c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</row>
    <row r="92" spans="1:37" x14ac:dyDescent="0.3">
      <c r="A92" s="34">
        <v>83</v>
      </c>
      <c r="B92" s="33">
        <v>47639</v>
      </c>
      <c r="C92" s="30">
        <f t="shared" si="56"/>
        <v>6000</v>
      </c>
      <c r="D92" s="30">
        <f t="shared" si="48"/>
        <v>420</v>
      </c>
      <c r="E92" s="30">
        <v>0</v>
      </c>
      <c r="F92" s="10">
        <f t="shared" ref="F92:F94" si="57">SUM(C92:E92)</f>
        <v>6420</v>
      </c>
      <c r="G92" s="30">
        <f t="shared" si="55"/>
        <v>1500</v>
      </c>
      <c r="H92" s="30">
        <f t="shared" si="53"/>
        <v>1800</v>
      </c>
      <c r="I92" s="32">
        <f t="shared" ref="I92:I94" si="58">SUM(G92:H92)</f>
        <v>3300</v>
      </c>
      <c r="J92" s="50">
        <f t="shared" si="39"/>
        <v>3120</v>
      </c>
      <c r="K92" s="11">
        <f>SUM($J$10:J92)</f>
        <v>279890</v>
      </c>
      <c r="L92" s="52">
        <f t="shared" si="46"/>
        <v>-2953</v>
      </c>
      <c r="M92" s="30">
        <f t="shared" si="34"/>
        <v>-62</v>
      </c>
      <c r="N92" s="30">
        <f t="shared" si="30"/>
        <v>6482</v>
      </c>
      <c r="O92" s="52">
        <f t="shared" si="47"/>
        <v>47797</v>
      </c>
      <c r="P92" s="30">
        <f t="shared" si="35"/>
        <v>999</v>
      </c>
      <c r="Q92" s="30">
        <f t="shared" si="31"/>
        <v>5421</v>
      </c>
      <c r="R92" s="33">
        <v>47639</v>
      </c>
      <c r="S92" s="40">
        <f t="shared" si="36"/>
        <v>49465</v>
      </c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</row>
    <row r="93" spans="1:37" x14ac:dyDescent="0.3">
      <c r="A93" s="34">
        <v>84</v>
      </c>
      <c r="B93" s="33">
        <v>47669</v>
      </c>
      <c r="C93" s="30">
        <f t="shared" si="56"/>
        <v>6000</v>
      </c>
      <c r="D93" s="30">
        <f t="shared" si="48"/>
        <v>420</v>
      </c>
      <c r="E93" s="30">
        <v>0</v>
      </c>
      <c r="F93" s="10">
        <f t="shared" si="57"/>
        <v>6420</v>
      </c>
      <c r="G93" s="30">
        <f t="shared" si="55"/>
        <v>1500</v>
      </c>
      <c r="H93" s="30">
        <f t="shared" si="53"/>
        <v>1800</v>
      </c>
      <c r="I93" s="32">
        <f t="shared" si="58"/>
        <v>3300</v>
      </c>
      <c r="J93" s="50">
        <f t="shared" si="39"/>
        <v>3120</v>
      </c>
      <c r="K93" s="11">
        <f>SUM($J$10:J93)</f>
        <v>283010</v>
      </c>
      <c r="L93" s="52">
        <f t="shared" si="46"/>
        <v>-6073</v>
      </c>
      <c r="M93" s="30">
        <f t="shared" si="34"/>
        <v>-127</v>
      </c>
      <c r="N93" s="30">
        <f t="shared" si="30"/>
        <v>6547</v>
      </c>
      <c r="O93" s="52">
        <f t="shared" si="47"/>
        <v>44677</v>
      </c>
      <c r="P93" s="30">
        <f t="shared" si="35"/>
        <v>934</v>
      </c>
      <c r="Q93" s="30">
        <f t="shared" si="31"/>
        <v>5486</v>
      </c>
      <c r="R93" s="33">
        <v>47669</v>
      </c>
      <c r="S93" s="40">
        <f t="shared" si="36"/>
        <v>49495</v>
      </c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</row>
    <row r="94" spans="1:37" x14ac:dyDescent="0.3">
      <c r="A94" s="34">
        <v>85</v>
      </c>
      <c r="B94" s="33">
        <v>47700</v>
      </c>
      <c r="C94" s="30">
        <f t="shared" si="56"/>
        <v>6000</v>
      </c>
      <c r="D94" s="30">
        <f t="shared" si="48"/>
        <v>420</v>
      </c>
      <c r="E94" s="30">
        <v>0</v>
      </c>
      <c r="F94" s="10">
        <f t="shared" si="57"/>
        <v>6420</v>
      </c>
      <c r="G94" s="30">
        <f t="shared" si="55"/>
        <v>1500</v>
      </c>
      <c r="H94" s="30">
        <f t="shared" si="53"/>
        <v>1800</v>
      </c>
      <c r="I94" s="32">
        <f t="shared" si="58"/>
        <v>3300</v>
      </c>
      <c r="J94" s="50">
        <f t="shared" si="39"/>
        <v>3120</v>
      </c>
      <c r="K94" s="11">
        <f>SUM($J$10:J94)</f>
        <v>286130</v>
      </c>
      <c r="L94" s="52">
        <f t="shared" si="46"/>
        <v>-9193</v>
      </c>
      <c r="M94" s="30">
        <f t="shared" si="34"/>
        <v>-192</v>
      </c>
      <c r="N94" s="30">
        <f t="shared" si="30"/>
        <v>6612</v>
      </c>
      <c r="O94" s="52">
        <f t="shared" si="47"/>
        <v>41557</v>
      </c>
      <c r="P94" s="30">
        <f t="shared" si="35"/>
        <v>869</v>
      </c>
      <c r="Q94" s="30">
        <f t="shared" si="31"/>
        <v>5551</v>
      </c>
      <c r="R94" s="33">
        <v>47700</v>
      </c>
      <c r="S94" s="40">
        <f t="shared" si="36"/>
        <v>49526</v>
      </c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</row>
    <row r="95" spans="1:37" x14ac:dyDescent="0.3">
      <c r="A95" s="34">
        <v>86</v>
      </c>
      <c r="B95" s="33">
        <v>47731</v>
      </c>
      <c r="C95" s="30">
        <f t="shared" si="56"/>
        <v>6000</v>
      </c>
      <c r="D95" s="30">
        <f t="shared" si="48"/>
        <v>420</v>
      </c>
      <c r="E95" s="30">
        <v>0</v>
      </c>
      <c r="F95" s="10">
        <f t="shared" ref="F95:F106" si="59">SUM(C95:E95)</f>
        <v>6420</v>
      </c>
      <c r="G95" s="30">
        <f t="shared" si="55"/>
        <v>1500</v>
      </c>
      <c r="H95" s="30">
        <f t="shared" si="53"/>
        <v>1800</v>
      </c>
      <c r="I95" s="32">
        <f t="shared" ref="I95:I106" si="60">SUM(G95:H95)</f>
        <v>3300</v>
      </c>
      <c r="J95" s="50">
        <f t="shared" si="39"/>
        <v>3120</v>
      </c>
      <c r="K95" s="11">
        <f>SUM($J$10:J95)</f>
        <v>289250</v>
      </c>
      <c r="L95" s="52">
        <f t="shared" si="46"/>
        <v>-12313</v>
      </c>
      <c r="M95" s="30">
        <f t="shared" si="34"/>
        <v>-257</v>
      </c>
      <c r="N95" s="30">
        <f t="shared" si="30"/>
        <v>6677</v>
      </c>
      <c r="O95" s="52">
        <f t="shared" si="47"/>
        <v>38437</v>
      </c>
      <c r="P95" s="30">
        <f t="shared" si="35"/>
        <v>803</v>
      </c>
      <c r="Q95" s="30">
        <f t="shared" si="31"/>
        <v>5617</v>
      </c>
      <c r="R95" s="33">
        <v>47731</v>
      </c>
      <c r="S95" s="40">
        <f t="shared" si="36"/>
        <v>49557</v>
      </c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</row>
    <row r="96" spans="1:37" x14ac:dyDescent="0.3">
      <c r="A96" s="34">
        <v>87</v>
      </c>
      <c r="B96" s="33">
        <v>47761</v>
      </c>
      <c r="C96" s="30">
        <f t="shared" si="56"/>
        <v>6000</v>
      </c>
      <c r="D96" s="30">
        <f t="shared" si="48"/>
        <v>420</v>
      </c>
      <c r="E96" s="30">
        <v>0</v>
      </c>
      <c r="F96" s="10">
        <f t="shared" si="59"/>
        <v>6420</v>
      </c>
      <c r="G96" s="30">
        <f t="shared" si="55"/>
        <v>1500</v>
      </c>
      <c r="H96" s="30">
        <f t="shared" si="53"/>
        <v>1800</v>
      </c>
      <c r="I96" s="32">
        <f t="shared" si="60"/>
        <v>3300</v>
      </c>
      <c r="J96" s="50">
        <f t="shared" si="39"/>
        <v>3120</v>
      </c>
      <c r="K96" s="11">
        <f>SUM($J$10:J96)</f>
        <v>292370</v>
      </c>
      <c r="L96" s="52">
        <f t="shared" si="46"/>
        <v>-15433</v>
      </c>
      <c r="M96" s="30">
        <f t="shared" si="34"/>
        <v>-323</v>
      </c>
      <c r="N96" s="30">
        <f t="shared" si="30"/>
        <v>6743</v>
      </c>
      <c r="O96" s="52">
        <f t="shared" si="47"/>
        <v>35317</v>
      </c>
      <c r="P96" s="30">
        <f t="shared" si="35"/>
        <v>738</v>
      </c>
      <c r="Q96" s="30">
        <f t="shared" si="31"/>
        <v>5682</v>
      </c>
      <c r="R96" s="33">
        <v>47761</v>
      </c>
      <c r="S96" s="40">
        <f t="shared" si="36"/>
        <v>49587</v>
      </c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</row>
    <row r="97" spans="1:37" x14ac:dyDescent="0.3">
      <c r="A97" s="34">
        <v>88</v>
      </c>
      <c r="B97" s="33">
        <v>47792</v>
      </c>
      <c r="C97" s="30">
        <f t="shared" si="56"/>
        <v>6000</v>
      </c>
      <c r="D97" s="30">
        <f t="shared" si="48"/>
        <v>420</v>
      </c>
      <c r="E97" s="30">
        <v>0</v>
      </c>
      <c r="F97" s="10">
        <f t="shared" si="59"/>
        <v>6420</v>
      </c>
      <c r="G97" s="30">
        <f t="shared" si="55"/>
        <v>1500</v>
      </c>
      <c r="H97" s="30">
        <f t="shared" si="53"/>
        <v>1800</v>
      </c>
      <c r="I97" s="32">
        <f t="shared" si="60"/>
        <v>3300</v>
      </c>
      <c r="J97" s="50">
        <f t="shared" si="39"/>
        <v>3120</v>
      </c>
      <c r="K97" s="11">
        <f>SUM($J$10:J97)</f>
        <v>295490</v>
      </c>
      <c r="L97" s="52">
        <f t="shared" si="46"/>
        <v>-18553</v>
      </c>
      <c r="M97" s="30">
        <f t="shared" si="34"/>
        <v>-388</v>
      </c>
      <c r="N97" s="30">
        <f t="shared" si="30"/>
        <v>6808</v>
      </c>
      <c r="O97" s="52">
        <f t="shared" si="47"/>
        <v>32197</v>
      </c>
      <c r="P97" s="30">
        <f t="shared" si="35"/>
        <v>673</v>
      </c>
      <c r="Q97" s="30">
        <f t="shared" si="31"/>
        <v>5747</v>
      </c>
      <c r="R97" s="33">
        <v>47792</v>
      </c>
      <c r="S97" s="40">
        <f t="shared" si="36"/>
        <v>49618</v>
      </c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</row>
    <row r="98" spans="1:37" x14ac:dyDescent="0.3">
      <c r="A98" s="41">
        <v>89</v>
      </c>
      <c r="B98" s="42">
        <v>47822</v>
      </c>
      <c r="C98" s="41">
        <f t="shared" si="56"/>
        <v>6000</v>
      </c>
      <c r="D98" s="41">
        <f t="shared" si="48"/>
        <v>420</v>
      </c>
      <c r="E98" s="41">
        <v>0</v>
      </c>
      <c r="F98" s="41">
        <f t="shared" si="59"/>
        <v>6420</v>
      </c>
      <c r="G98" s="41">
        <f t="shared" si="55"/>
        <v>1500</v>
      </c>
      <c r="H98" s="41">
        <f t="shared" si="53"/>
        <v>1800</v>
      </c>
      <c r="I98" s="41">
        <f t="shared" si="60"/>
        <v>3300</v>
      </c>
      <c r="J98" s="43">
        <f t="shared" ref="J98:J156" si="61">F98-I98</f>
        <v>3120</v>
      </c>
      <c r="K98" s="41">
        <f>SUM($J$10:J98)</f>
        <v>298610</v>
      </c>
      <c r="L98" s="44">
        <f t="shared" ref="L98:L156" si="62">$H$5-K98</f>
        <v>-21673</v>
      </c>
      <c r="M98" s="41">
        <f t="shared" ref="M98:M156" si="63">ROUND(L98*$U$5*(1+$U$5)^60/((1+$U$5)^60-1), 0)</f>
        <v>-453</v>
      </c>
      <c r="N98" s="41">
        <f t="shared" ref="N98:N156" si="64">F98-M98</f>
        <v>6873</v>
      </c>
      <c r="O98" s="44">
        <f t="shared" ref="O98:O156" si="65">$P$5-K98</f>
        <v>29077</v>
      </c>
      <c r="P98" s="41">
        <f t="shared" ref="P98:P156" si="66">ROUND(O98*$U$5*(1+$U$5)^60/((1+$U$5)^60-1), 0)</f>
        <v>608</v>
      </c>
      <c r="Q98" s="41">
        <f t="shared" ref="Q98:Q156" si="67">F98-P98</f>
        <v>5812</v>
      </c>
      <c r="R98" s="42">
        <v>47822</v>
      </c>
      <c r="S98" s="45">
        <f t="shared" ref="S98:S156" si="68">DATE(YEAR(B98) + 5, MONTH(B98), DAY(B98))</f>
        <v>49648</v>
      </c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</row>
    <row r="99" spans="1:37" x14ac:dyDescent="0.3">
      <c r="A99" s="34">
        <v>90</v>
      </c>
      <c r="B99" s="33">
        <v>47853</v>
      </c>
      <c r="C99" s="30">
        <f t="shared" si="56"/>
        <v>6000</v>
      </c>
      <c r="D99" s="30">
        <f t="shared" si="48"/>
        <v>420</v>
      </c>
      <c r="E99" s="30">
        <v>0</v>
      </c>
      <c r="F99" s="10">
        <f t="shared" si="59"/>
        <v>6420</v>
      </c>
      <c r="G99" s="30">
        <f t="shared" si="55"/>
        <v>1500</v>
      </c>
      <c r="H99" s="30">
        <f t="shared" si="53"/>
        <v>1800</v>
      </c>
      <c r="I99" s="32">
        <f t="shared" si="60"/>
        <v>3300</v>
      </c>
      <c r="J99" s="50">
        <f t="shared" si="61"/>
        <v>3120</v>
      </c>
      <c r="K99" s="11">
        <f>SUM($J$10:J99)</f>
        <v>301730</v>
      </c>
      <c r="L99" s="52">
        <f t="shared" si="62"/>
        <v>-24793</v>
      </c>
      <c r="M99" s="30">
        <f t="shared" si="63"/>
        <v>-518</v>
      </c>
      <c r="N99" s="30">
        <f t="shared" si="64"/>
        <v>6938</v>
      </c>
      <c r="O99" s="52">
        <f t="shared" si="65"/>
        <v>25957</v>
      </c>
      <c r="P99" s="30">
        <f t="shared" si="66"/>
        <v>543</v>
      </c>
      <c r="Q99" s="30">
        <f t="shared" si="67"/>
        <v>5877</v>
      </c>
      <c r="R99" s="33">
        <v>47853</v>
      </c>
      <c r="S99" s="40">
        <f t="shared" si="68"/>
        <v>49679</v>
      </c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</row>
    <row r="100" spans="1:37" x14ac:dyDescent="0.3">
      <c r="A100" s="34">
        <v>91</v>
      </c>
      <c r="B100" s="33">
        <v>47884</v>
      </c>
      <c r="C100" s="30">
        <f t="shared" si="56"/>
        <v>6000</v>
      </c>
      <c r="D100" s="30">
        <f t="shared" si="48"/>
        <v>420</v>
      </c>
      <c r="E100" s="30">
        <v>0</v>
      </c>
      <c r="F100" s="10">
        <f t="shared" si="59"/>
        <v>6420</v>
      </c>
      <c r="G100" s="30">
        <f t="shared" si="55"/>
        <v>1500</v>
      </c>
      <c r="H100" s="30">
        <f t="shared" si="53"/>
        <v>1800</v>
      </c>
      <c r="I100" s="32">
        <f t="shared" si="60"/>
        <v>3300</v>
      </c>
      <c r="J100" s="50">
        <f t="shared" si="61"/>
        <v>3120</v>
      </c>
      <c r="K100" s="11">
        <f>SUM($J$10:J100)</f>
        <v>304850</v>
      </c>
      <c r="L100" s="52">
        <f t="shared" si="62"/>
        <v>-27913</v>
      </c>
      <c r="M100" s="30">
        <f t="shared" si="63"/>
        <v>-584</v>
      </c>
      <c r="N100" s="30">
        <f t="shared" si="64"/>
        <v>7004</v>
      </c>
      <c r="O100" s="52">
        <f t="shared" si="65"/>
        <v>22837</v>
      </c>
      <c r="P100" s="30">
        <f t="shared" si="66"/>
        <v>477</v>
      </c>
      <c r="Q100" s="30">
        <f t="shared" si="67"/>
        <v>5943</v>
      </c>
      <c r="R100" s="33">
        <v>47884</v>
      </c>
      <c r="S100" s="40">
        <f t="shared" si="68"/>
        <v>49710</v>
      </c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spans="1:37" x14ac:dyDescent="0.3">
      <c r="A101" s="34">
        <v>92</v>
      </c>
      <c r="B101" s="33">
        <v>47912</v>
      </c>
      <c r="C101" s="48">
        <f t="shared" si="56"/>
        <v>6000</v>
      </c>
      <c r="D101" s="30">
        <f t="shared" si="48"/>
        <v>420</v>
      </c>
      <c r="E101" s="30">
        <v>0</v>
      </c>
      <c r="F101" s="10">
        <f t="shared" si="59"/>
        <v>6420</v>
      </c>
      <c r="G101" s="30">
        <f t="shared" si="55"/>
        <v>1500</v>
      </c>
      <c r="H101" s="30">
        <f t="shared" si="53"/>
        <v>1800</v>
      </c>
      <c r="I101" s="32">
        <f t="shared" si="60"/>
        <v>3300</v>
      </c>
      <c r="J101" s="50">
        <f t="shared" si="61"/>
        <v>3120</v>
      </c>
      <c r="K101" s="11">
        <f>SUM($J$10:J101)</f>
        <v>307970</v>
      </c>
      <c r="L101" s="52">
        <f t="shared" si="62"/>
        <v>-31033</v>
      </c>
      <c r="M101" s="30">
        <f t="shared" si="63"/>
        <v>-649</v>
      </c>
      <c r="N101" s="30">
        <f t="shared" si="64"/>
        <v>7069</v>
      </c>
      <c r="O101" s="52">
        <f t="shared" si="65"/>
        <v>19717</v>
      </c>
      <c r="P101" s="30">
        <f t="shared" si="66"/>
        <v>412</v>
      </c>
      <c r="Q101" s="30">
        <f t="shared" si="67"/>
        <v>6008</v>
      </c>
      <c r="R101" s="33">
        <v>47912</v>
      </c>
      <c r="S101" s="40">
        <f t="shared" si="68"/>
        <v>49739</v>
      </c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spans="1:37" x14ac:dyDescent="0.3">
      <c r="A102" s="34">
        <v>93</v>
      </c>
      <c r="B102" s="33">
        <v>47943</v>
      </c>
      <c r="C102" s="30">
        <f t="shared" si="56"/>
        <v>6000</v>
      </c>
      <c r="D102" s="30">
        <f t="shared" si="48"/>
        <v>420</v>
      </c>
      <c r="E102" s="30">
        <v>0</v>
      </c>
      <c r="F102" s="10">
        <f t="shared" si="59"/>
        <v>6420</v>
      </c>
      <c r="G102" s="30">
        <f t="shared" si="55"/>
        <v>1500</v>
      </c>
      <c r="H102" s="30">
        <f t="shared" si="53"/>
        <v>1800</v>
      </c>
      <c r="I102" s="32">
        <f t="shared" si="60"/>
        <v>3300</v>
      </c>
      <c r="J102" s="50">
        <f t="shared" si="61"/>
        <v>3120</v>
      </c>
      <c r="K102" s="11">
        <f>SUM($J$10:J102)</f>
        <v>311090</v>
      </c>
      <c r="L102" s="52">
        <f t="shared" si="62"/>
        <v>-34153</v>
      </c>
      <c r="M102" s="30">
        <f t="shared" si="63"/>
        <v>-714</v>
      </c>
      <c r="N102" s="30">
        <f t="shared" si="64"/>
        <v>7134</v>
      </c>
      <c r="O102" s="52">
        <f t="shared" si="65"/>
        <v>16597</v>
      </c>
      <c r="P102" s="30">
        <f t="shared" si="66"/>
        <v>347</v>
      </c>
      <c r="Q102" s="30">
        <f t="shared" si="67"/>
        <v>6073</v>
      </c>
      <c r="R102" s="33">
        <v>47943</v>
      </c>
      <c r="S102" s="40">
        <f t="shared" si="68"/>
        <v>49770</v>
      </c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spans="1:37" x14ac:dyDescent="0.3">
      <c r="A103" s="34">
        <v>94</v>
      </c>
      <c r="B103" s="33">
        <v>47973</v>
      </c>
      <c r="C103" s="30">
        <f t="shared" si="56"/>
        <v>6000</v>
      </c>
      <c r="D103" s="30">
        <f t="shared" si="48"/>
        <v>420</v>
      </c>
      <c r="E103" s="30">
        <v>0</v>
      </c>
      <c r="F103" s="10">
        <f t="shared" si="59"/>
        <v>6420</v>
      </c>
      <c r="G103" s="30">
        <f t="shared" si="55"/>
        <v>1500</v>
      </c>
      <c r="H103" s="30">
        <f t="shared" si="53"/>
        <v>1800</v>
      </c>
      <c r="I103" s="32">
        <f t="shared" si="60"/>
        <v>3300</v>
      </c>
      <c r="J103" s="50">
        <f t="shared" si="61"/>
        <v>3120</v>
      </c>
      <c r="K103" s="11">
        <f>SUM($J$10:J103)</f>
        <v>314210</v>
      </c>
      <c r="L103" s="52">
        <f t="shared" si="62"/>
        <v>-37273</v>
      </c>
      <c r="M103" s="30">
        <f t="shared" si="63"/>
        <v>-779</v>
      </c>
      <c r="N103" s="30">
        <f t="shared" si="64"/>
        <v>7199</v>
      </c>
      <c r="O103" s="52">
        <f t="shared" si="65"/>
        <v>13477</v>
      </c>
      <c r="P103" s="30">
        <f t="shared" si="66"/>
        <v>282</v>
      </c>
      <c r="Q103" s="30">
        <f t="shared" si="67"/>
        <v>6138</v>
      </c>
      <c r="R103" s="33">
        <v>47973</v>
      </c>
      <c r="S103" s="40">
        <f t="shared" si="68"/>
        <v>49800</v>
      </c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spans="1:37" x14ac:dyDescent="0.3">
      <c r="A104" s="34">
        <v>95</v>
      </c>
      <c r="B104" s="33">
        <v>48004</v>
      </c>
      <c r="C104" s="30">
        <f t="shared" si="56"/>
        <v>6000</v>
      </c>
      <c r="D104" s="30">
        <f t="shared" si="48"/>
        <v>420</v>
      </c>
      <c r="E104" s="30">
        <v>0</v>
      </c>
      <c r="F104" s="10">
        <f t="shared" si="59"/>
        <v>6420</v>
      </c>
      <c r="G104" s="30">
        <f t="shared" si="55"/>
        <v>1500</v>
      </c>
      <c r="H104" s="30">
        <f t="shared" si="53"/>
        <v>1800</v>
      </c>
      <c r="I104" s="32">
        <f t="shared" si="60"/>
        <v>3300</v>
      </c>
      <c r="J104" s="50">
        <f t="shared" si="61"/>
        <v>3120</v>
      </c>
      <c r="K104" s="11">
        <f>SUM($J$10:J104)</f>
        <v>317330</v>
      </c>
      <c r="L104" s="52">
        <f t="shared" si="62"/>
        <v>-40393</v>
      </c>
      <c r="M104" s="30">
        <f t="shared" si="63"/>
        <v>-844</v>
      </c>
      <c r="N104" s="30">
        <f t="shared" si="64"/>
        <v>7264</v>
      </c>
      <c r="O104" s="52">
        <f t="shared" si="65"/>
        <v>10357</v>
      </c>
      <c r="P104" s="30">
        <f t="shared" si="66"/>
        <v>217</v>
      </c>
      <c r="Q104" s="30">
        <f t="shared" si="67"/>
        <v>6203</v>
      </c>
      <c r="R104" s="33">
        <v>48004</v>
      </c>
      <c r="S104" s="40">
        <f t="shared" si="68"/>
        <v>49831</v>
      </c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spans="1:37" x14ac:dyDescent="0.3">
      <c r="A105" s="34">
        <v>96</v>
      </c>
      <c r="B105" s="33">
        <v>48034</v>
      </c>
      <c r="C105" s="30">
        <f t="shared" si="56"/>
        <v>6000</v>
      </c>
      <c r="D105" s="30">
        <f t="shared" si="48"/>
        <v>420</v>
      </c>
      <c r="E105" s="30">
        <v>0</v>
      </c>
      <c r="F105" s="10">
        <f t="shared" si="59"/>
        <v>6420</v>
      </c>
      <c r="G105" s="30">
        <f t="shared" si="55"/>
        <v>1500</v>
      </c>
      <c r="H105" s="30">
        <f t="shared" si="53"/>
        <v>1800</v>
      </c>
      <c r="I105" s="32">
        <f t="shared" si="60"/>
        <v>3300</v>
      </c>
      <c r="J105" s="50">
        <f t="shared" si="61"/>
        <v>3120</v>
      </c>
      <c r="K105" s="11">
        <f>SUM($J$10:J105)</f>
        <v>320450</v>
      </c>
      <c r="L105" s="52">
        <f t="shared" si="62"/>
        <v>-43513</v>
      </c>
      <c r="M105" s="30">
        <f t="shared" si="63"/>
        <v>-910</v>
      </c>
      <c r="N105" s="30">
        <f t="shared" si="64"/>
        <v>7330</v>
      </c>
      <c r="O105" s="52">
        <f t="shared" si="65"/>
        <v>7237</v>
      </c>
      <c r="P105" s="30">
        <f t="shared" si="66"/>
        <v>151</v>
      </c>
      <c r="Q105" s="30">
        <f t="shared" si="67"/>
        <v>6269</v>
      </c>
      <c r="R105" s="33">
        <v>48034</v>
      </c>
      <c r="S105" s="40">
        <f t="shared" si="68"/>
        <v>49861</v>
      </c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spans="1:37" x14ac:dyDescent="0.3">
      <c r="A106" s="34">
        <v>97</v>
      </c>
      <c r="B106" s="33">
        <v>48065</v>
      </c>
      <c r="C106" s="30">
        <f t="shared" si="56"/>
        <v>6000</v>
      </c>
      <c r="D106" s="30">
        <f t="shared" si="48"/>
        <v>420</v>
      </c>
      <c r="E106" s="30">
        <v>0</v>
      </c>
      <c r="F106" s="10">
        <f t="shared" si="59"/>
        <v>6420</v>
      </c>
      <c r="G106" s="30">
        <f t="shared" si="55"/>
        <v>1500</v>
      </c>
      <c r="H106" s="30">
        <f t="shared" si="53"/>
        <v>1800</v>
      </c>
      <c r="I106" s="32">
        <f t="shared" si="60"/>
        <v>3300</v>
      </c>
      <c r="J106" s="50">
        <f t="shared" si="61"/>
        <v>3120</v>
      </c>
      <c r="K106" s="11">
        <f>SUM($J$10:J106)</f>
        <v>323570</v>
      </c>
      <c r="L106" s="52">
        <f t="shared" si="62"/>
        <v>-46633</v>
      </c>
      <c r="M106" s="30">
        <f t="shared" si="63"/>
        <v>-975</v>
      </c>
      <c r="N106" s="30">
        <f t="shared" si="64"/>
        <v>7395</v>
      </c>
      <c r="O106" s="52">
        <f t="shared" si="65"/>
        <v>4117</v>
      </c>
      <c r="P106" s="30">
        <f t="shared" si="66"/>
        <v>86</v>
      </c>
      <c r="Q106" s="30">
        <f t="shared" si="67"/>
        <v>6334</v>
      </c>
      <c r="R106" s="33">
        <v>48065</v>
      </c>
      <c r="S106" s="40">
        <f t="shared" si="68"/>
        <v>49892</v>
      </c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spans="1:37" x14ac:dyDescent="0.3">
      <c r="A107" s="34">
        <v>98</v>
      </c>
      <c r="B107" s="33">
        <v>48096</v>
      </c>
      <c r="C107" s="30">
        <f t="shared" si="56"/>
        <v>6000</v>
      </c>
      <c r="D107" s="30">
        <f t="shared" si="48"/>
        <v>420</v>
      </c>
      <c r="E107" s="30">
        <v>0</v>
      </c>
      <c r="F107" s="10">
        <f t="shared" ref="F107:F156" si="69">SUM(C107:E107)</f>
        <v>6420</v>
      </c>
      <c r="G107" s="30">
        <f t="shared" si="55"/>
        <v>1500</v>
      </c>
      <c r="H107" s="30">
        <f t="shared" si="53"/>
        <v>1800</v>
      </c>
      <c r="I107" s="32">
        <f t="shared" ref="I107:I156" si="70">SUM(G107:H107)</f>
        <v>3300</v>
      </c>
      <c r="J107" s="50">
        <f t="shared" si="61"/>
        <v>3120</v>
      </c>
      <c r="K107" s="11">
        <f>SUM($J$10:J107)</f>
        <v>326690</v>
      </c>
      <c r="L107" s="52">
        <f t="shared" si="62"/>
        <v>-49753</v>
      </c>
      <c r="M107" s="30">
        <f t="shared" si="63"/>
        <v>-1040</v>
      </c>
      <c r="N107" s="30">
        <f t="shared" si="64"/>
        <v>7460</v>
      </c>
      <c r="O107" s="52">
        <f t="shared" si="65"/>
        <v>997</v>
      </c>
      <c r="P107" s="30">
        <f t="shared" si="66"/>
        <v>21</v>
      </c>
      <c r="Q107" s="30">
        <f t="shared" si="67"/>
        <v>6399</v>
      </c>
      <c r="R107" s="33">
        <v>48096</v>
      </c>
      <c r="S107" s="40">
        <f t="shared" si="68"/>
        <v>49923</v>
      </c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spans="1:37" x14ac:dyDescent="0.3">
      <c r="A108" s="34">
        <v>99</v>
      </c>
      <c r="B108" s="33">
        <v>48126</v>
      </c>
      <c r="C108" s="30">
        <f t="shared" si="56"/>
        <v>6000</v>
      </c>
      <c r="D108" s="30">
        <f t="shared" si="48"/>
        <v>420</v>
      </c>
      <c r="E108" s="30">
        <v>0</v>
      </c>
      <c r="F108" s="10">
        <f t="shared" si="69"/>
        <v>6420</v>
      </c>
      <c r="G108" s="30">
        <f t="shared" si="55"/>
        <v>1500</v>
      </c>
      <c r="H108" s="30">
        <f t="shared" si="53"/>
        <v>1800</v>
      </c>
      <c r="I108" s="32">
        <f t="shared" si="70"/>
        <v>3300</v>
      </c>
      <c r="J108" s="50">
        <f t="shared" si="61"/>
        <v>3120</v>
      </c>
      <c r="K108" s="11">
        <f>SUM($J$10:J108)</f>
        <v>329810</v>
      </c>
      <c r="L108" s="52">
        <f t="shared" si="62"/>
        <v>-52873</v>
      </c>
      <c r="M108" s="30">
        <f t="shared" si="63"/>
        <v>-1105</v>
      </c>
      <c r="N108" s="30">
        <f t="shared" si="64"/>
        <v>7525</v>
      </c>
      <c r="O108" s="52">
        <f t="shared" si="65"/>
        <v>-2123</v>
      </c>
      <c r="P108" s="30">
        <f t="shared" si="66"/>
        <v>-44</v>
      </c>
      <c r="Q108" s="30">
        <f t="shared" si="67"/>
        <v>6464</v>
      </c>
      <c r="R108" s="33">
        <v>48126</v>
      </c>
      <c r="S108" s="40">
        <f t="shared" si="68"/>
        <v>49953</v>
      </c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spans="1:37" x14ac:dyDescent="0.3">
      <c r="A109" s="34">
        <v>100</v>
      </c>
      <c r="B109" s="33">
        <v>48157</v>
      </c>
      <c r="C109" s="30">
        <f t="shared" si="56"/>
        <v>6000</v>
      </c>
      <c r="D109" s="30">
        <f t="shared" si="48"/>
        <v>420</v>
      </c>
      <c r="E109" s="30">
        <v>0</v>
      </c>
      <c r="F109" s="10">
        <f t="shared" si="69"/>
        <v>6420</v>
      </c>
      <c r="G109" s="30">
        <f t="shared" si="55"/>
        <v>1500</v>
      </c>
      <c r="H109" s="30">
        <f t="shared" si="53"/>
        <v>1800</v>
      </c>
      <c r="I109" s="32">
        <f t="shared" si="70"/>
        <v>3300</v>
      </c>
      <c r="J109" s="50">
        <f t="shared" si="61"/>
        <v>3120</v>
      </c>
      <c r="K109" s="11">
        <f>SUM($J$10:J109)</f>
        <v>332930</v>
      </c>
      <c r="L109" s="52">
        <f t="shared" si="62"/>
        <v>-55993</v>
      </c>
      <c r="M109" s="30">
        <f t="shared" si="63"/>
        <v>-1170</v>
      </c>
      <c r="N109" s="30">
        <f t="shared" si="64"/>
        <v>7590</v>
      </c>
      <c r="O109" s="52">
        <f t="shared" si="65"/>
        <v>-5243</v>
      </c>
      <c r="P109" s="30">
        <f t="shared" si="66"/>
        <v>-110</v>
      </c>
      <c r="Q109" s="30">
        <f t="shared" si="67"/>
        <v>6530</v>
      </c>
      <c r="R109" s="33">
        <v>48157</v>
      </c>
      <c r="S109" s="40">
        <f t="shared" si="68"/>
        <v>49984</v>
      </c>
    </row>
    <row r="110" spans="1:37" x14ac:dyDescent="0.3">
      <c r="A110" s="41">
        <v>101</v>
      </c>
      <c r="B110" s="42">
        <v>48187</v>
      </c>
      <c r="C110" s="41">
        <f t="shared" si="56"/>
        <v>6000</v>
      </c>
      <c r="D110" s="41">
        <f t="shared" si="48"/>
        <v>420</v>
      </c>
      <c r="E110" s="41">
        <v>0</v>
      </c>
      <c r="F110" s="41">
        <f t="shared" si="69"/>
        <v>6420</v>
      </c>
      <c r="G110" s="41">
        <f t="shared" si="55"/>
        <v>1500</v>
      </c>
      <c r="H110" s="41">
        <f t="shared" si="53"/>
        <v>1800</v>
      </c>
      <c r="I110" s="41">
        <f t="shared" si="70"/>
        <v>3300</v>
      </c>
      <c r="J110" s="43">
        <f t="shared" si="61"/>
        <v>3120</v>
      </c>
      <c r="K110" s="41">
        <f>SUM($J$10:J110)</f>
        <v>336050</v>
      </c>
      <c r="L110" s="44">
        <f t="shared" si="62"/>
        <v>-59113</v>
      </c>
      <c r="M110" s="41">
        <f t="shared" si="63"/>
        <v>-1236</v>
      </c>
      <c r="N110" s="41">
        <f t="shared" si="64"/>
        <v>7656</v>
      </c>
      <c r="O110" s="44">
        <f t="shared" si="65"/>
        <v>-8363</v>
      </c>
      <c r="P110" s="41">
        <f t="shared" si="66"/>
        <v>-175</v>
      </c>
      <c r="Q110" s="41">
        <f t="shared" si="67"/>
        <v>6595</v>
      </c>
      <c r="R110" s="42">
        <v>48187</v>
      </c>
      <c r="S110" s="45">
        <f t="shared" si="68"/>
        <v>50014</v>
      </c>
    </row>
    <row r="111" spans="1:37" x14ac:dyDescent="0.3">
      <c r="A111" s="34">
        <v>102</v>
      </c>
      <c r="B111" s="33">
        <v>48218</v>
      </c>
      <c r="C111" s="30">
        <f t="shared" si="56"/>
        <v>6000</v>
      </c>
      <c r="D111" s="30">
        <f t="shared" si="48"/>
        <v>420</v>
      </c>
      <c r="E111" s="30">
        <v>0</v>
      </c>
      <c r="F111" s="10">
        <f t="shared" si="69"/>
        <v>6420</v>
      </c>
      <c r="G111" s="30">
        <f t="shared" si="55"/>
        <v>1500</v>
      </c>
      <c r="H111" s="30">
        <f t="shared" si="53"/>
        <v>1800</v>
      </c>
      <c r="I111" s="32">
        <f t="shared" si="70"/>
        <v>3300</v>
      </c>
      <c r="J111" s="50">
        <f t="shared" si="61"/>
        <v>3120</v>
      </c>
      <c r="K111" s="11">
        <f>SUM($J$10:J111)</f>
        <v>339170</v>
      </c>
      <c r="L111" s="52">
        <f t="shared" si="62"/>
        <v>-62233</v>
      </c>
      <c r="M111" s="30">
        <f t="shared" si="63"/>
        <v>-1301</v>
      </c>
      <c r="N111" s="30">
        <f t="shared" si="64"/>
        <v>7721</v>
      </c>
      <c r="O111" s="52">
        <f t="shared" si="65"/>
        <v>-11483</v>
      </c>
      <c r="P111" s="30">
        <f t="shared" si="66"/>
        <v>-240</v>
      </c>
      <c r="Q111" s="30">
        <f t="shared" si="67"/>
        <v>6660</v>
      </c>
      <c r="R111" s="33">
        <v>48218</v>
      </c>
      <c r="S111" s="40">
        <f t="shared" si="68"/>
        <v>50045</v>
      </c>
    </row>
    <row r="112" spans="1:37" x14ac:dyDescent="0.3">
      <c r="A112" s="34">
        <v>103</v>
      </c>
      <c r="B112" s="33">
        <v>48249</v>
      </c>
      <c r="C112" s="30">
        <f t="shared" si="56"/>
        <v>6000</v>
      </c>
      <c r="D112" s="30">
        <f t="shared" si="48"/>
        <v>420</v>
      </c>
      <c r="E112" s="30">
        <v>0</v>
      </c>
      <c r="F112" s="10">
        <f t="shared" si="69"/>
        <v>6420</v>
      </c>
      <c r="G112" s="30">
        <f t="shared" si="55"/>
        <v>1500</v>
      </c>
      <c r="H112" s="30">
        <f t="shared" si="53"/>
        <v>1800</v>
      </c>
      <c r="I112" s="32">
        <f t="shared" si="70"/>
        <v>3300</v>
      </c>
      <c r="J112" s="50">
        <f t="shared" si="61"/>
        <v>3120</v>
      </c>
      <c r="K112" s="11">
        <f>SUM($J$10:J112)</f>
        <v>342290</v>
      </c>
      <c r="L112" s="52">
        <f t="shared" si="62"/>
        <v>-65353</v>
      </c>
      <c r="M112" s="30">
        <f t="shared" si="63"/>
        <v>-1366</v>
      </c>
      <c r="N112" s="30">
        <f t="shared" si="64"/>
        <v>7786</v>
      </c>
      <c r="O112" s="52">
        <f t="shared" si="65"/>
        <v>-14603</v>
      </c>
      <c r="P112" s="30">
        <f t="shared" si="66"/>
        <v>-305</v>
      </c>
      <c r="Q112" s="30">
        <f t="shared" si="67"/>
        <v>6725</v>
      </c>
      <c r="R112" s="33">
        <v>48249</v>
      </c>
      <c r="S112" s="40">
        <f t="shared" si="68"/>
        <v>50076</v>
      </c>
    </row>
    <row r="113" spans="1:19" x14ac:dyDescent="0.3">
      <c r="A113" s="34">
        <v>104</v>
      </c>
      <c r="B113" s="33">
        <v>48278</v>
      </c>
      <c r="C113" s="48">
        <f t="shared" si="56"/>
        <v>6000</v>
      </c>
      <c r="D113" s="30">
        <f t="shared" si="48"/>
        <v>420</v>
      </c>
      <c r="E113" s="30">
        <v>0</v>
      </c>
      <c r="F113" s="10">
        <f t="shared" si="69"/>
        <v>6420</v>
      </c>
      <c r="G113" s="30">
        <f t="shared" si="55"/>
        <v>1500</v>
      </c>
      <c r="H113" s="30">
        <f t="shared" si="53"/>
        <v>1800</v>
      </c>
      <c r="I113" s="32">
        <f t="shared" si="70"/>
        <v>3300</v>
      </c>
      <c r="J113" s="50">
        <f t="shared" si="61"/>
        <v>3120</v>
      </c>
      <c r="K113" s="11">
        <f>SUM($J$10:J113)</f>
        <v>345410</v>
      </c>
      <c r="L113" s="52">
        <f t="shared" si="62"/>
        <v>-68473</v>
      </c>
      <c r="M113" s="30">
        <f t="shared" si="63"/>
        <v>-1431</v>
      </c>
      <c r="N113" s="30">
        <f t="shared" si="64"/>
        <v>7851</v>
      </c>
      <c r="O113" s="52">
        <f t="shared" si="65"/>
        <v>-17723</v>
      </c>
      <c r="P113" s="30">
        <f t="shared" si="66"/>
        <v>-370</v>
      </c>
      <c r="Q113" s="30">
        <f t="shared" si="67"/>
        <v>6790</v>
      </c>
      <c r="R113" s="33">
        <v>48278</v>
      </c>
      <c r="S113" s="40">
        <f t="shared" si="68"/>
        <v>50104</v>
      </c>
    </row>
    <row r="114" spans="1:19" x14ac:dyDescent="0.3">
      <c r="A114" s="34">
        <v>105</v>
      </c>
      <c r="B114" s="33">
        <v>48309</v>
      </c>
      <c r="C114" s="30">
        <f t="shared" si="56"/>
        <v>6000</v>
      </c>
      <c r="D114" s="30">
        <f t="shared" si="48"/>
        <v>420</v>
      </c>
      <c r="E114" s="30">
        <v>0</v>
      </c>
      <c r="F114" s="10">
        <f t="shared" si="69"/>
        <v>6420</v>
      </c>
      <c r="G114" s="30">
        <f t="shared" si="55"/>
        <v>1500</v>
      </c>
      <c r="H114" s="30">
        <f t="shared" si="53"/>
        <v>1800</v>
      </c>
      <c r="I114" s="32">
        <f t="shared" si="70"/>
        <v>3300</v>
      </c>
      <c r="J114" s="50">
        <f t="shared" si="61"/>
        <v>3120</v>
      </c>
      <c r="K114" s="11">
        <f>SUM($J$10:J114)</f>
        <v>348530</v>
      </c>
      <c r="L114" s="52">
        <f t="shared" si="62"/>
        <v>-71593</v>
      </c>
      <c r="M114" s="30">
        <f t="shared" si="63"/>
        <v>-1497</v>
      </c>
      <c r="N114" s="30">
        <f t="shared" si="64"/>
        <v>7917</v>
      </c>
      <c r="O114" s="52">
        <f t="shared" si="65"/>
        <v>-20843</v>
      </c>
      <c r="P114" s="30">
        <f t="shared" si="66"/>
        <v>-436</v>
      </c>
      <c r="Q114" s="30">
        <f t="shared" si="67"/>
        <v>6856</v>
      </c>
      <c r="R114" s="33">
        <v>48309</v>
      </c>
      <c r="S114" s="40">
        <f t="shared" si="68"/>
        <v>50135</v>
      </c>
    </row>
    <row r="115" spans="1:19" x14ac:dyDescent="0.3">
      <c r="A115" s="34">
        <v>106</v>
      </c>
      <c r="B115" s="33">
        <v>48339</v>
      </c>
      <c r="C115" s="30">
        <f t="shared" si="56"/>
        <v>6000</v>
      </c>
      <c r="D115" s="30">
        <f t="shared" si="48"/>
        <v>420</v>
      </c>
      <c r="E115" s="30">
        <v>0</v>
      </c>
      <c r="F115" s="10">
        <f t="shared" si="69"/>
        <v>6420</v>
      </c>
      <c r="G115" s="30">
        <f t="shared" si="55"/>
        <v>1500</v>
      </c>
      <c r="H115" s="30">
        <f t="shared" si="53"/>
        <v>1800</v>
      </c>
      <c r="I115" s="32">
        <f t="shared" si="70"/>
        <v>3300</v>
      </c>
      <c r="J115" s="50">
        <f t="shared" si="61"/>
        <v>3120</v>
      </c>
      <c r="K115" s="11">
        <f>SUM($J$10:J115)</f>
        <v>351650</v>
      </c>
      <c r="L115" s="52">
        <f t="shared" si="62"/>
        <v>-74713</v>
      </c>
      <c r="M115" s="30">
        <f t="shared" si="63"/>
        <v>-1562</v>
      </c>
      <c r="N115" s="30">
        <f t="shared" si="64"/>
        <v>7982</v>
      </c>
      <c r="O115" s="52">
        <f t="shared" si="65"/>
        <v>-23963</v>
      </c>
      <c r="P115" s="30">
        <f t="shared" si="66"/>
        <v>-501</v>
      </c>
      <c r="Q115" s="30">
        <f t="shared" si="67"/>
        <v>6921</v>
      </c>
      <c r="R115" s="33">
        <v>48339</v>
      </c>
      <c r="S115" s="40">
        <f t="shared" si="68"/>
        <v>50165</v>
      </c>
    </row>
    <row r="116" spans="1:19" x14ac:dyDescent="0.3">
      <c r="A116" s="34">
        <v>107</v>
      </c>
      <c r="B116" s="33">
        <v>48370</v>
      </c>
      <c r="C116" s="30">
        <f t="shared" si="56"/>
        <v>6000</v>
      </c>
      <c r="D116" s="30">
        <f t="shared" si="48"/>
        <v>420</v>
      </c>
      <c r="E116" s="30">
        <v>0</v>
      </c>
      <c r="F116" s="10">
        <f t="shared" si="69"/>
        <v>6420</v>
      </c>
      <c r="G116" s="30">
        <f t="shared" si="55"/>
        <v>1500</v>
      </c>
      <c r="H116" s="30">
        <f t="shared" si="53"/>
        <v>1800</v>
      </c>
      <c r="I116" s="32">
        <f t="shared" si="70"/>
        <v>3300</v>
      </c>
      <c r="J116" s="50">
        <f t="shared" si="61"/>
        <v>3120</v>
      </c>
      <c r="K116" s="11">
        <f>SUM($J$10:J116)</f>
        <v>354770</v>
      </c>
      <c r="L116" s="52">
        <f t="shared" si="62"/>
        <v>-77833</v>
      </c>
      <c r="M116" s="30">
        <f t="shared" si="63"/>
        <v>-1627</v>
      </c>
      <c r="N116" s="30">
        <f t="shared" si="64"/>
        <v>8047</v>
      </c>
      <c r="O116" s="52">
        <f t="shared" si="65"/>
        <v>-27083</v>
      </c>
      <c r="P116" s="30">
        <f t="shared" si="66"/>
        <v>-566</v>
      </c>
      <c r="Q116" s="30">
        <f t="shared" si="67"/>
        <v>6986</v>
      </c>
      <c r="R116" s="33">
        <v>48370</v>
      </c>
      <c r="S116" s="40">
        <f t="shared" si="68"/>
        <v>50196</v>
      </c>
    </row>
    <row r="117" spans="1:19" x14ac:dyDescent="0.3">
      <c r="A117" s="34">
        <v>108</v>
      </c>
      <c r="B117" s="33">
        <v>48400</v>
      </c>
      <c r="C117" s="30">
        <f t="shared" si="56"/>
        <v>6000</v>
      </c>
      <c r="D117" s="30">
        <f t="shared" si="48"/>
        <v>420</v>
      </c>
      <c r="E117" s="30">
        <v>0</v>
      </c>
      <c r="F117" s="10">
        <f t="shared" si="69"/>
        <v>6420</v>
      </c>
      <c r="G117" s="30">
        <f t="shared" si="55"/>
        <v>1500</v>
      </c>
      <c r="H117" s="30">
        <f t="shared" si="53"/>
        <v>1800</v>
      </c>
      <c r="I117" s="32">
        <f t="shared" si="70"/>
        <v>3300</v>
      </c>
      <c r="J117" s="50">
        <f t="shared" si="61"/>
        <v>3120</v>
      </c>
      <c r="K117" s="11">
        <f>SUM($J$10:J117)</f>
        <v>357890</v>
      </c>
      <c r="L117" s="52">
        <f t="shared" si="62"/>
        <v>-80953</v>
      </c>
      <c r="M117" s="30">
        <f t="shared" si="63"/>
        <v>-1692</v>
      </c>
      <c r="N117" s="30">
        <f t="shared" si="64"/>
        <v>8112</v>
      </c>
      <c r="O117" s="52">
        <f t="shared" si="65"/>
        <v>-30203</v>
      </c>
      <c r="P117" s="30">
        <f t="shared" si="66"/>
        <v>-631</v>
      </c>
      <c r="Q117" s="30">
        <f t="shared" si="67"/>
        <v>7051</v>
      </c>
      <c r="R117" s="33">
        <v>48400</v>
      </c>
      <c r="S117" s="40">
        <f t="shared" si="68"/>
        <v>50226</v>
      </c>
    </row>
    <row r="118" spans="1:19" x14ac:dyDescent="0.3">
      <c r="A118" s="34">
        <v>109</v>
      </c>
      <c r="B118" s="33">
        <v>48431</v>
      </c>
      <c r="C118" s="30">
        <f t="shared" si="56"/>
        <v>6000</v>
      </c>
      <c r="D118" s="30">
        <f t="shared" si="48"/>
        <v>420</v>
      </c>
      <c r="E118" s="30">
        <v>0</v>
      </c>
      <c r="F118" s="10">
        <f t="shared" si="69"/>
        <v>6420</v>
      </c>
      <c r="G118" s="30">
        <f t="shared" si="55"/>
        <v>1500</v>
      </c>
      <c r="H118" s="30">
        <f t="shared" si="53"/>
        <v>1800</v>
      </c>
      <c r="I118" s="32">
        <f t="shared" si="70"/>
        <v>3300</v>
      </c>
      <c r="J118" s="50">
        <f t="shared" si="61"/>
        <v>3120</v>
      </c>
      <c r="K118" s="11">
        <f>SUM($J$10:J118)</f>
        <v>361010</v>
      </c>
      <c r="L118" s="52">
        <f t="shared" si="62"/>
        <v>-84073</v>
      </c>
      <c r="M118" s="30">
        <f t="shared" si="63"/>
        <v>-1757</v>
      </c>
      <c r="N118" s="30">
        <f t="shared" si="64"/>
        <v>8177</v>
      </c>
      <c r="O118" s="52">
        <f t="shared" si="65"/>
        <v>-33323</v>
      </c>
      <c r="P118" s="30">
        <f t="shared" si="66"/>
        <v>-697</v>
      </c>
      <c r="Q118" s="30">
        <f t="shared" si="67"/>
        <v>7117</v>
      </c>
      <c r="R118" s="33">
        <v>48431</v>
      </c>
      <c r="S118" s="40">
        <f t="shared" si="68"/>
        <v>50257</v>
      </c>
    </row>
    <row r="119" spans="1:19" x14ac:dyDescent="0.3">
      <c r="A119" s="34">
        <v>110</v>
      </c>
      <c r="B119" s="33">
        <v>48462</v>
      </c>
      <c r="C119" s="30">
        <f t="shared" si="56"/>
        <v>6000</v>
      </c>
      <c r="D119" s="30">
        <f t="shared" si="48"/>
        <v>420</v>
      </c>
      <c r="E119" s="30">
        <v>0</v>
      </c>
      <c r="F119" s="10">
        <f t="shared" si="69"/>
        <v>6420</v>
      </c>
      <c r="G119" s="30">
        <f t="shared" si="55"/>
        <v>1500</v>
      </c>
      <c r="H119" s="30">
        <f t="shared" si="53"/>
        <v>1800</v>
      </c>
      <c r="I119" s="32">
        <f t="shared" si="70"/>
        <v>3300</v>
      </c>
      <c r="J119" s="50">
        <f t="shared" si="61"/>
        <v>3120</v>
      </c>
      <c r="K119" s="11">
        <f>SUM($J$10:J119)</f>
        <v>364130</v>
      </c>
      <c r="L119" s="52">
        <f t="shared" si="62"/>
        <v>-87193</v>
      </c>
      <c r="M119" s="30">
        <f t="shared" si="63"/>
        <v>-1823</v>
      </c>
      <c r="N119" s="30">
        <f t="shared" si="64"/>
        <v>8243</v>
      </c>
      <c r="O119" s="52">
        <f t="shared" si="65"/>
        <v>-36443</v>
      </c>
      <c r="P119" s="30">
        <f t="shared" si="66"/>
        <v>-762</v>
      </c>
      <c r="Q119" s="30">
        <f t="shared" si="67"/>
        <v>7182</v>
      </c>
      <c r="R119" s="33">
        <v>48462</v>
      </c>
      <c r="S119" s="40">
        <f t="shared" si="68"/>
        <v>50288</v>
      </c>
    </row>
    <row r="120" spans="1:19" x14ac:dyDescent="0.3">
      <c r="A120" s="34">
        <v>111</v>
      </c>
      <c r="B120" s="33">
        <v>48492</v>
      </c>
      <c r="C120" s="30">
        <f t="shared" si="56"/>
        <v>6000</v>
      </c>
      <c r="D120" s="30">
        <f t="shared" si="48"/>
        <v>420</v>
      </c>
      <c r="E120" s="30">
        <v>0</v>
      </c>
      <c r="F120" s="10">
        <f t="shared" si="69"/>
        <v>6420</v>
      </c>
      <c r="G120" s="30">
        <f t="shared" si="55"/>
        <v>1500</v>
      </c>
      <c r="H120" s="30">
        <f t="shared" si="53"/>
        <v>1800</v>
      </c>
      <c r="I120" s="32">
        <f t="shared" si="70"/>
        <v>3300</v>
      </c>
      <c r="J120" s="50">
        <f t="shared" si="61"/>
        <v>3120</v>
      </c>
      <c r="K120" s="11">
        <f>SUM($J$10:J120)</f>
        <v>367250</v>
      </c>
      <c r="L120" s="52">
        <f t="shared" si="62"/>
        <v>-90313</v>
      </c>
      <c r="M120" s="30">
        <f t="shared" si="63"/>
        <v>-1888</v>
      </c>
      <c r="N120" s="30">
        <f t="shared" si="64"/>
        <v>8308</v>
      </c>
      <c r="O120" s="52">
        <f t="shared" si="65"/>
        <v>-39563</v>
      </c>
      <c r="P120" s="30">
        <f t="shared" si="66"/>
        <v>-827</v>
      </c>
      <c r="Q120" s="30">
        <f t="shared" si="67"/>
        <v>7247</v>
      </c>
      <c r="R120" s="33">
        <v>48492</v>
      </c>
      <c r="S120" s="40">
        <f t="shared" si="68"/>
        <v>50318</v>
      </c>
    </row>
    <row r="121" spans="1:19" x14ac:dyDescent="0.3">
      <c r="A121" s="34">
        <v>112</v>
      </c>
      <c r="B121" s="33">
        <v>48523</v>
      </c>
      <c r="C121" s="30">
        <f t="shared" si="56"/>
        <v>6000</v>
      </c>
      <c r="D121" s="30">
        <f t="shared" si="48"/>
        <v>420</v>
      </c>
      <c r="E121" s="30">
        <v>0</v>
      </c>
      <c r="F121" s="10">
        <f t="shared" si="69"/>
        <v>6420</v>
      </c>
      <c r="G121" s="30">
        <f t="shared" si="55"/>
        <v>1500</v>
      </c>
      <c r="H121" s="30">
        <f t="shared" si="53"/>
        <v>1800</v>
      </c>
      <c r="I121" s="32">
        <f t="shared" si="70"/>
        <v>3300</v>
      </c>
      <c r="J121" s="50">
        <f t="shared" si="61"/>
        <v>3120</v>
      </c>
      <c r="K121" s="11">
        <f>SUM($J$10:J121)</f>
        <v>370370</v>
      </c>
      <c r="L121" s="52">
        <f t="shared" si="62"/>
        <v>-93433</v>
      </c>
      <c r="M121" s="30">
        <f t="shared" si="63"/>
        <v>-1953</v>
      </c>
      <c r="N121" s="30">
        <f t="shared" si="64"/>
        <v>8373</v>
      </c>
      <c r="O121" s="52">
        <f t="shared" si="65"/>
        <v>-42683</v>
      </c>
      <c r="P121" s="30">
        <f t="shared" si="66"/>
        <v>-892</v>
      </c>
      <c r="Q121" s="30">
        <f t="shared" si="67"/>
        <v>7312</v>
      </c>
      <c r="R121" s="33">
        <v>48523</v>
      </c>
      <c r="S121" s="40">
        <f t="shared" si="68"/>
        <v>50349</v>
      </c>
    </row>
    <row r="122" spans="1:19" x14ac:dyDescent="0.3">
      <c r="A122" s="41">
        <v>113</v>
      </c>
      <c r="B122" s="42">
        <v>48553</v>
      </c>
      <c r="C122" s="41">
        <f t="shared" si="56"/>
        <v>6000</v>
      </c>
      <c r="D122" s="41">
        <f t="shared" si="48"/>
        <v>420</v>
      </c>
      <c r="E122" s="41">
        <v>0</v>
      </c>
      <c r="F122" s="41">
        <f t="shared" si="69"/>
        <v>6420</v>
      </c>
      <c r="G122" s="41">
        <f t="shared" si="55"/>
        <v>1500</v>
      </c>
      <c r="H122" s="41">
        <f t="shared" si="53"/>
        <v>1800</v>
      </c>
      <c r="I122" s="41">
        <f t="shared" si="70"/>
        <v>3300</v>
      </c>
      <c r="J122" s="43">
        <f t="shared" si="61"/>
        <v>3120</v>
      </c>
      <c r="K122" s="41">
        <f>SUM($J$10:J122)</f>
        <v>373490</v>
      </c>
      <c r="L122" s="44">
        <f t="shared" si="62"/>
        <v>-96553</v>
      </c>
      <c r="M122" s="41">
        <f t="shared" si="63"/>
        <v>-2018</v>
      </c>
      <c r="N122" s="41">
        <f t="shared" si="64"/>
        <v>8438</v>
      </c>
      <c r="O122" s="44">
        <f t="shared" si="65"/>
        <v>-45803</v>
      </c>
      <c r="P122" s="41">
        <f t="shared" si="66"/>
        <v>-957</v>
      </c>
      <c r="Q122" s="41">
        <f t="shared" si="67"/>
        <v>7377</v>
      </c>
      <c r="R122" s="42">
        <v>48553</v>
      </c>
      <c r="S122" s="45">
        <f t="shared" si="68"/>
        <v>50379</v>
      </c>
    </row>
    <row r="123" spans="1:19" x14ac:dyDescent="0.3">
      <c r="A123" s="34">
        <v>114</v>
      </c>
      <c r="B123" s="33">
        <v>48584</v>
      </c>
      <c r="C123" s="30">
        <f t="shared" si="56"/>
        <v>6000</v>
      </c>
      <c r="D123" s="30">
        <f t="shared" si="48"/>
        <v>420</v>
      </c>
      <c r="E123" s="30">
        <v>0</v>
      </c>
      <c r="F123" s="10">
        <f t="shared" si="69"/>
        <v>6420</v>
      </c>
      <c r="G123" s="30">
        <f t="shared" si="55"/>
        <v>1500</v>
      </c>
      <c r="H123" s="30">
        <f t="shared" si="53"/>
        <v>1800</v>
      </c>
      <c r="I123" s="32">
        <f t="shared" si="70"/>
        <v>3300</v>
      </c>
      <c r="J123" s="50">
        <f t="shared" si="61"/>
        <v>3120</v>
      </c>
      <c r="K123" s="11">
        <f>SUM($J$10:J123)</f>
        <v>376610</v>
      </c>
      <c r="L123" s="52">
        <f t="shared" si="62"/>
        <v>-99673</v>
      </c>
      <c r="M123" s="30">
        <f t="shared" si="63"/>
        <v>-2084</v>
      </c>
      <c r="N123" s="30">
        <f t="shared" si="64"/>
        <v>8504</v>
      </c>
      <c r="O123" s="52">
        <f t="shared" si="65"/>
        <v>-48923</v>
      </c>
      <c r="P123" s="30">
        <f t="shared" si="66"/>
        <v>-1023</v>
      </c>
      <c r="Q123" s="30">
        <f t="shared" si="67"/>
        <v>7443</v>
      </c>
      <c r="R123" s="33">
        <v>48584</v>
      </c>
      <c r="S123" s="40">
        <f t="shared" si="68"/>
        <v>50410</v>
      </c>
    </row>
    <row r="124" spans="1:19" x14ac:dyDescent="0.3">
      <c r="A124" s="34">
        <v>115</v>
      </c>
      <c r="B124" s="33">
        <v>48615</v>
      </c>
      <c r="C124" s="30">
        <f t="shared" si="56"/>
        <v>6000</v>
      </c>
      <c r="D124" s="30">
        <f t="shared" si="48"/>
        <v>420</v>
      </c>
      <c r="E124" s="30">
        <v>0</v>
      </c>
      <c r="F124" s="10">
        <f t="shared" si="69"/>
        <v>6420</v>
      </c>
      <c r="G124" s="30">
        <f t="shared" si="55"/>
        <v>1500</v>
      </c>
      <c r="H124" s="30">
        <f t="shared" si="53"/>
        <v>1800</v>
      </c>
      <c r="I124" s="32">
        <f t="shared" si="70"/>
        <v>3300</v>
      </c>
      <c r="J124" s="50">
        <f t="shared" si="61"/>
        <v>3120</v>
      </c>
      <c r="K124" s="11">
        <f>SUM($J$10:J124)</f>
        <v>379730</v>
      </c>
      <c r="L124" s="52">
        <f t="shared" si="62"/>
        <v>-102793</v>
      </c>
      <c r="M124" s="30">
        <f t="shared" si="63"/>
        <v>-2149</v>
      </c>
      <c r="N124" s="30">
        <f t="shared" si="64"/>
        <v>8569</v>
      </c>
      <c r="O124" s="52">
        <f t="shared" si="65"/>
        <v>-52043</v>
      </c>
      <c r="P124" s="30">
        <f t="shared" si="66"/>
        <v>-1088</v>
      </c>
      <c r="Q124" s="30">
        <f t="shared" si="67"/>
        <v>7508</v>
      </c>
      <c r="R124" s="33">
        <v>48615</v>
      </c>
      <c r="S124" s="40">
        <f t="shared" si="68"/>
        <v>50441</v>
      </c>
    </row>
    <row r="125" spans="1:19" x14ac:dyDescent="0.3">
      <c r="A125" s="34">
        <v>116</v>
      </c>
      <c r="B125" s="33">
        <v>48643</v>
      </c>
      <c r="C125" s="48">
        <f t="shared" si="56"/>
        <v>6000</v>
      </c>
      <c r="D125" s="30">
        <f t="shared" si="48"/>
        <v>420</v>
      </c>
      <c r="E125" s="30">
        <v>0</v>
      </c>
      <c r="F125" s="10">
        <f t="shared" si="69"/>
        <v>6420</v>
      </c>
      <c r="G125" s="30">
        <f t="shared" si="55"/>
        <v>1500</v>
      </c>
      <c r="H125" s="30">
        <f t="shared" si="53"/>
        <v>1800</v>
      </c>
      <c r="I125" s="32">
        <f t="shared" si="70"/>
        <v>3300</v>
      </c>
      <c r="J125" s="50">
        <f t="shared" si="61"/>
        <v>3120</v>
      </c>
      <c r="K125" s="11">
        <f>SUM($J$10:J125)</f>
        <v>382850</v>
      </c>
      <c r="L125" s="52">
        <f t="shared" si="62"/>
        <v>-105913</v>
      </c>
      <c r="M125" s="30">
        <f t="shared" si="63"/>
        <v>-2214</v>
      </c>
      <c r="N125" s="30">
        <f t="shared" si="64"/>
        <v>8634</v>
      </c>
      <c r="O125" s="52">
        <f t="shared" si="65"/>
        <v>-55163</v>
      </c>
      <c r="P125" s="30">
        <f t="shared" si="66"/>
        <v>-1153</v>
      </c>
      <c r="Q125" s="30">
        <f t="shared" si="67"/>
        <v>7573</v>
      </c>
      <c r="R125" s="33">
        <v>48643</v>
      </c>
      <c r="S125" s="40">
        <f t="shared" si="68"/>
        <v>50469</v>
      </c>
    </row>
    <row r="126" spans="1:19" x14ac:dyDescent="0.3">
      <c r="A126" s="34">
        <v>117</v>
      </c>
      <c r="B126" s="33">
        <v>48674</v>
      </c>
      <c r="C126" s="30">
        <f t="shared" si="56"/>
        <v>6000</v>
      </c>
      <c r="D126" s="30">
        <f t="shared" si="48"/>
        <v>420</v>
      </c>
      <c r="E126" s="30">
        <v>0</v>
      </c>
      <c r="F126" s="10">
        <f t="shared" si="69"/>
        <v>6420</v>
      </c>
      <c r="G126" s="30">
        <f t="shared" si="55"/>
        <v>1500</v>
      </c>
      <c r="H126" s="30">
        <f t="shared" si="53"/>
        <v>1800</v>
      </c>
      <c r="I126" s="32">
        <f t="shared" si="70"/>
        <v>3300</v>
      </c>
      <c r="J126" s="50">
        <f t="shared" si="61"/>
        <v>3120</v>
      </c>
      <c r="K126" s="11">
        <f>SUM($J$10:J126)</f>
        <v>385970</v>
      </c>
      <c r="L126" s="52">
        <f t="shared" si="62"/>
        <v>-109033</v>
      </c>
      <c r="M126" s="30">
        <f t="shared" si="63"/>
        <v>-2279</v>
      </c>
      <c r="N126" s="30">
        <f t="shared" si="64"/>
        <v>8699</v>
      </c>
      <c r="O126" s="52">
        <f t="shared" si="65"/>
        <v>-58283</v>
      </c>
      <c r="P126" s="30">
        <f t="shared" si="66"/>
        <v>-1218</v>
      </c>
      <c r="Q126" s="30">
        <f t="shared" si="67"/>
        <v>7638</v>
      </c>
      <c r="R126" s="33">
        <v>48674</v>
      </c>
      <c r="S126" s="40">
        <f t="shared" si="68"/>
        <v>50500</v>
      </c>
    </row>
    <row r="127" spans="1:19" x14ac:dyDescent="0.3">
      <c r="A127" s="34">
        <v>118</v>
      </c>
      <c r="B127" s="33">
        <v>48704</v>
      </c>
      <c r="C127" s="30">
        <f t="shared" si="56"/>
        <v>6000</v>
      </c>
      <c r="D127" s="30">
        <f t="shared" si="48"/>
        <v>420</v>
      </c>
      <c r="E127" s="30">
        <v>0</v>
      </c>
      <c r="F127" s="10">
        <f t="shared" si="69"/>
        <v>6420</v>
      </c>
      <c r="G127" s="30">
        <f t="shared" si="55"/>
        <v>1500</v>
      </c>
      <c r="H127" s="30">
        <f t="shared" si="53"/>
        <v>1800</v>
      </c>
      <c r="I127" s="32">
        <f t="shared" si="70"/>
        <v>3300</v>
      </c>
      <c r="J127" s="50">
        <f t="shared" si="61"/>
        <v>3120</v>
      </c>
      <c r="K127" s="11">
        <f>SUM($J$10:J127)</f>
        <v>389090</v>
      </c>
      <c r="L127" s="52">
        <f t="shared" si="62"/>
        <v>-112153</v>
      </c>
      <c r="M127" s="30">
        <f t="shared" si="63"/>
        <v>-2344</v>
      </c>
      <c r="N127" s="30">
        <f t="shared" si="64"/>
        <v>8764</v>
      </c>
      <c r="O127" s="52">
        <f t="shared" si="65"/>
        <v>-61403</v>
      </c>
      <c r="P127" s="30">
        <f t="shared" si="66"/>
        <v>-1284</v>
      </c>
      <c r="Q127" s="30">
        <f t="shared" si="67"/>
        <v>7704</v>
      </c>
      <c r="R127" s="33">
        <v>48704</v>
      </c>
      <c r="S127" s="40">
        <f t="shared" si="68"/>
        <v>50530</v>
      </c>
    </row>
    <row r="128" spans="1:19" x14ac:dyDescent="0.3">
      <c r="A128" s="34">
        <v>119</v>
      </c>
      <c r="B128" s="33">
        <v>48735</v>
      </c>
      <c r="C128" s="30">
        <f t="shared" si="56"/>
        <v>6000</v>
      </c>
      <c r="D128" s="30">
        <f t="shared" si="48"/>
        <v>420</v>
      </c>
      <c r="E128" s="30">
        <v>0</v>
      </c>
      <c r="F128" s="10">
        <f t="shared" si="69"/>
        <v>6420</v>
      </c>
      <c r="G128" s="30">
        <f t="shared" si="55"/>
        <v>1500</v>
      </c>
      <c r="H128" s="30">
        <f t="shared" si="53"/>
        <v>1800</v>
      </c>
      <c r="I128" s="32">
        <f t="shared" si="70"/>
        <v>3300</v>
      </c>
      <c r="J128" s="50">
        <f t="shared" si="61"/>
        <v>3120</v>
      </c>
      <c r="K128" s="11">
        <f>SUM($J$10:J128)</f>
        <v>392210</v>
      </c>
      <c r="L128" s="52">
        <f t="shared" si="62"/>
        <v>-115273</v>
      </c>
      <c r="M128" s="30">
        <f t="shared" si="63"/>
        <v>-2410</v>
      </c>
      <c r="N128" s="30">
        <f t="shared" si="64"/>
        <v>8830</v>
      </c>
      <c r="O128" s="52">
        <f t="shared" si="65"/>
        <v>-64523</v>
      </c>
      <c r="P128" s="30">
        <f t="shared" si="66"/>
        <v>-1349</v>
      </c>
      <c r="Q128" s="30">
        <f t="shared" si="67"/>
        <v>7769</v>
      </c>
      <c r="R128" s="33">
        <v>48735</v>
      </c>
      <c r="S128" s="40">
        <f t="shared" si="68"/>
        <v>50561</v>
      </c>
    </row>
    <row r="129" spans="1:19" x14ac:dyDescent="0.3">
      <c r="A129" s="34">
        <v>120</v>
      </c>
      <c r="B129" s="33">
        <v>48765</v>
      </c>
      <c r="C129" s="30">
        <f t="shared" si="56"/>
        <v>6000</v>
      </c>
      <c r="D129" s="30">
        <f t="shared" si="48"/>
        <v>420</v>
      </c>
      <c r="E129" s="30">
        <v>0</v>
      </c>
      <c r="F129" s="10">
        <f t="shared" si="69"/>
        <v>6420</v>
      </c>
      <c r="G129" s="30">
        <f t="shared" si="55"/>
        <v>1500</v>
      </c>
      <c r="H129" s="30">
        <f t="shared" si="53"/>
        <v>1800</v>
      </c>
      <c r="I129" s="32">
        <f t="shared" si="70"/>
        <v>3300</v>
      </c>
      <c r="J129" s="50">
        <f t="shared" si="61"/>
        <v>3120</v>
      </c>
      <c r="K129" s="11">
        <f>SUM($J$10:J129)</f>
        <v>395330</v>
      </c>
      <c r="L129" s="52">
        <f t="shared" si="62"/>
        <v>-118393</v>
      </c>
      <c r="M129" s="30">
        <f t="shared" si="63"/>
        <v>-2475</v>
      </c>
      <c r="N129" s="30">
        <f t="shared" si="64"/>
        <v>8895</v>
      </c>
      <c r="O129" s="52">
        <f t="shared" si="65"/>
        <v>-67643</v>
      </c>
      <c r="P129" s="30">
        <f t="shared" si="66"/>
        <v>-1414</v>
      </c>
      <c r="Q129" s="30">
        <f t="shared" si="67"/>
        <v>7834</v>
      </c>
      <c r="R129" s="33">
        <v>48765</v>
      </c>
      <c r="S129" s="40">
        <f t="shared" si="68"/>
        <v>50591</v>
      </c>
    </row>
    <row r="130" spans="1:19" x14ac:dyDescent="0.3">
      <c r="A130" s="34">
        <v>121</v>
      </c>
      <c r="B130" s="33">
        <v>48796</v>
      </c>
      <c r="C130" s="30">
        <f t="shared" si="56"/>
        <v>6000</v>
      </c>
      <c r="D130" s="30">
        <f t="shared" si="48"/>
        <v>420</v>
      </c>
      <c r="E130" s="30">
        <v>0</v>
      </c>
      <c r="F130" s="10">
        <f t="shared" si="69"/>
        <v>6420</v>
      </c>
      <c r="G130" s="30">
        <f t="shared" si="55"/>
        <v>1500</v>
      </c>
      <c r="H130" s="30">
        <f t="shared" si="53"/>
        <v>1800</v>
      </c>
      <c r="I130" s="32">
        <f t="shared" si="70"/>
        <v>3300</v>
      </c>
      <c r="J130" s="50">
        <f t="shared" si="61"/>
        <v>3120</v>
      </c>
      <c r="K130" s="11">
        <f>SUM($J$10:J130)</f>
        <v>398450</v>
      </c>
      <c r="L130" s="52">
        <f t="shared" si="62"/>
        <v>-121513</v>
      </c>
      <c r="M130" s="30">
        <f t="shared" si="63"/>
        <v>-2540</v>
      </c>
      <c r="N130" s="30">
        <f t="shared" si="64"/>
        <v>8960</v>
      </c>
      <c r="O130" s="52">
        <f t="shared" si="65"/>
        <v>-70763</v>
      </c>
      <c r="P130" s="30">
        <f t="shared" si="66"/>
        <v>-1479</v>
      </c>
      <c r="Q130" s="30">
        <f t="shared" si="67"/>
        <v>7899</v>
      </c>
      <c r="R130" s="33">
        <v>48796</v>
      </c>
      <c r="S130" s="40">
        <f t="shared" si="68"/>
        <v>50622</v>
      </c>
    </row>
    <row r="131" spans="1:19" x14ac:dyDescent="0.3">
      <c r="A131" s="34">
        <v>122</v>
      </c>
      <c r="B131" s="33">
        <v>48827</v>
      </c>
      <c r="C131" s="30">
        <f t="shared" si="56"/>
        <v>6000</v>
      </c>
      <c r="D131" s="30">
        <f t="shared" si="48"/>
        <v>420</v>
      </c>
      <c r="E131" s="30">
        <v>0</v>
      </c>
      <c r="F131" s="10">
        <f t="shared" si="69"/>
        <v>6420</v>
      </c>
      <c r="G131" s="30">
        <f t="shared" si="55"/>
        <v>1500</v>
      </c>
      <c r="H131" s="30">
        <f t="shared" si="53"/>
        <v>1800</v>
      </c>
      <c r="I131" s="32">
        <f t="shared" si="70"/>
        <v>3300</v>
      </c>
      <c r="J131" s="50">
        <f t="shared" si="61"/>
        <v>3120</v>
      </c>
      <c r="K131" s="11">
        <f>SUM($J$10:J131)</f>
        <v>401570</v>
      </c>
      <c r="L131" s="52">
        <f t="shared" si="62"/>
        <v>-124633</v>
      </c>
      <c r="M131" s="30">
        <f t="shared" si="63"/>
        <v>-2605</v>
      </c>
      <c r="N131" s="30">
        <f t="shared" si="64"/>
        <v>9025</v>
      </c>
      <c r="O131" s="52">
        <f t="shared" si="65"/>
        <v>-73883</v>
      </c>
      <c r="P131" s="30">
        <f t="shared" si="66"/>
        <v>-1544</v>
      </c>
      <c r="Q131" s="30">
        <f t="shared" si="67"/>
        <v>7964</v>
      </c>
      <c r="R131" s="33">
        <v>48827</v>
      </c>
      <c r="S131" s="40">
        <f t="shared" si="68"/>
        <v>50653</v>
      </c>
    </row>
    <row r="132" spans="1:19" x14ac:dyDescent="0.3">
      <c r="A132" s="34">
        <v>123</v>
      </c>
      <c r="B132" s="33">
        <v>48857</v>
      </c>
      <c r="C132" s="30">
        <f t="shared" si="56"/>
        <v>6000</v>
      </c>
      <c r="D132" s="30">
        <f t="shared" si="48"/>
        <v>420</v>
      </c>
      <c r="E132" s="30">
        <v>0</v>
      </c>
      <c r="F132" s="10">
        <f t="shared" si="69"/>
        <v>6420</v>
      </c>
      <c r="G132" s="30">
        <f t="shared" si="55"/>
        <v>1500</v>
      </c>
      <c r="H132" s="30">
        <f t="shared" si="53"/>
        <v>1800</v>
      </c>
      <c r="I132" s="32">
        <f t="shared" si="70"/>
        <v>3300</v>
      </c>
      <c r="J132" s="50">
        <f t="shared" si="61"/>
        <v>3120</v>
      </c>
      <c r="K132" s="11">
        <f>SUM($J$10:J132)</f>
        <v>404690</v>
      </c>
      <c r="L132" s="52">
        <f t="shared" si="62"/>
        <v>-127753</v>
      </c>
      <c r="M132" s="30">
        <f t="shared" si="63"/>
        <v>-2671</v>
      </c>
      <c r="N132" s="30">
        <f t="shared" si="64"/>
        <v>9091</v>
      </c>
      <c r="O132" s="52">
        <f t="shared" si="65"/>
        <v>-77003</v>
      </c>
      <c r="P132" s="30">
        <f t="shared" si="66"/>
        <v>-1610</v>
      </c>
      <c r="Q132" s="30">
        <f t="shared" si="67"/>
        <v>8030</v>
      </c>
      <c r="R132" s="33">
        <v>48857</v>
      </c>
      <c r="S132" s="40">
        <f t="shared" si="68"/>
        <v>50683</v>
      </c>
    </row>
    <row r="133" spans="1:19" x14ac:dyDescent="0.3">
      <c r="A133" s="34">
        <v>124</v>
      </c>
      <c r="B133" s="33">
        <v>48888</v>
      </c>
      <c r="C133" s="30">
        <f t="shared" si="56"/>
        <v>6000</v>
      </c>
      <c r="D133" s="30">
        <f t="shared" si="48"/>
        <v>420</v>
      </c>
      <c r="E133" s="30">
        <v>0</v>
      </c>
      <c r="F133" s="10">
        <f t="shared" si="69"/>
        <v>6420</v>
      </c>
      <c r="G133" s="30">
        <f t="shared" si="55"/>
        <v>1500</v>
      </c>
      <c r="H133" s="30">
        <f t="shared" si="53"/>
        <v>1800</v>
      </c>
      <c r="I133" s="32">
        <f t="shared" si="70"/>
        <v>3300</v>
      </c>
      <c r="J133" s="50">
        <f t="shared" si="61"/>
        <v>3120</v>
      </c>
      <c r="K133" s="11">
        <f>SUM($J$10:J133)</f>
        <v>407810</v>
      </c>
      <c r="L133" s="52">
        <f t="shared" si="62"/>
        <v>-130873</v>
      </c>
      <c r="M133" s="30">
        <f t="shared" si="63"/>
        <v>-2736</v>
      </c>
      <c r="N133" s="30">
        <f t="shared" si="64"/>
        <v>9156</v>
      </c>
      <c r="O133" s="52">
        <f t="shared" si="65"/>
        <v>-80123</v>
      </c>
      <c r="P133" s="30">
        <f t="shared" si="66"/>
        <v>-1675</v>
      </c>
      <c r="Q133" s="30">
        <f t="shared" si="67"/>
        <v>8095</v>
      </c>
      <c r="R133" s="33">
        <v>48888</v>
      </c>
      <c r="S133" s="40">
        <f t="shared" si="68"/>
        <v>50714</v>
      </c>
    </row>
    <row r="134" spans="1:19" x14ac:dyDescent="0.3">
      <c r="A134" s="41">
        <v>125</v>
      </c>
      <c r="B134" s="42">
        <v>48918</v>
      </c>
      <c r="C134" s="41">
        <f t="shared" si="56"/>
        <v>6000</v>
      </c>
      <c r="D134" s="41">
        <f t="shared" si="48"/>
        <v>420</v>
      </c>
      <c r="E134" s="41">
        <v>0</v>
      </c>
      <c r="F134" s="41">
        <f t="shared" si="69"/>
        <v>6420</v>
      </c>
      <c r="G134" s="41">
        <f t="shared" si="55"/>
        <v>1500</v>
      </c>
      <c r="H134" s="41">
        <f t="shared" si="53"/>
        <v>1800</v>
      </c>
      <c r="I134" s="41">
        <f t="shared" si="70"/>
        <v>3300</v>
      </c>
      <c r="J134" s="43">
        <f t="shared" si="61"/>
        <v>3120</v>
      </c>
      <c r="K134" s="41">
        <f>SUM($J$10:J134)</f>
        <v>410930</v>
      </c>
      <c r="L134" s="44">
        <f t="shared" si="62"/>
        <v>-133993</v>
      </c>
      <c r="M134" s="41">
        <f t="shared" si="63"/>
        <v>-2801</v>
      </c>
      <c r="N134" s="41">
        <f t="shared" si="64"/>
        <v>9221</v>
      </c>
      <c r="O134" s="44">
        <f t="shared" si="65"/>
        <v>-83243</v>
      </c>
      <c r="P134" s="41">
        <f t="shared" si="66"/>
        <v>-1740</v>
      </c>
      <c r="Q134" s="41">
        <f t="shared" si="67"/>
        <v>8160</v>
      </c>
      <c r="R134" s="42">
        <v>48918</v>
      </c>
      <c r="S134" s="45">
        <f t="shared" si="68"/>
        <v>50744</v>
      </c>
    </row>
    <row r="135" spans="1:19" x14ac:dyDescent="0.3">
      <c r="A135" s="34">
        <v>126</v>
      </c>
      <c r="B135" s="33">
        <v>48949</v>
      </c>
      <c r="C135" s="30">
        <f t="shared" si="56"/>
        <v>6000</v>
      </c>
      <c r="D135" s="30">
        <f t="shared" si="48"/>
        <v>420</v>
      </c>
      <c r="E135" s="30">
        <v>0</v>
      </c>
      <c r="F135" s="10">
        <f t="shared" si="69"/>
        <v>6420</v>
      </c>
      <c r="G135" s="30">
        <f t="shared" si="55"/>
        <v>1500</v>
      </c>
      <c r="H135" s="30">
        <f t="shared" si="53"/>
        <v>1800</v>
      </c>
      <c r="I135" s="32">
        <f t="shared" si="70"/>
        <v>3300</v>
      </c>
      <c r="J135" s="50">
        <f t="shared" si="61"/>
        <v>3120</v>
      </c>
      <c r="K135" s="11">
        <f>SUM($J$10:J135)</f>
        <v>414050</v>
      </c>
      <c r="L135" s="52">
        <f t="shared" si="62"/>
        <v>-137113</v>
      </c>
      <c r="M135" s="30">
        <f t="shared" si="63"/>
        <v>-2866</v>
      </c>
      <c r="N135" s="30">
        <f t="shared" si="64"/>
        <v>9286</v>
      </c>
      <c r="O135" s="52">
        <f t="shared" si="65"/>
        <v>-86363</v>
      </c>
      <c r="P135" s="30">
        <f t="shared" si="66"/>
        <v>-1805</v>
      </c>
      <c r="Q135" s="30">
        <f t="shared" si="67"/>
        <v>8225</v>
      </c>
      <c r="R135" s="33">
        <v>48949</v>
      </c>
      <c r="S135" s="40">
        <f t="shared" si="68"/>
        <v>50775</v>
      </c>
    </row>
    <row r="136" spans="1:19" x14ac:dyDescent="0.3">
      <c r="A136" s="34">
        <v>127</v>
      </c>
      <c r="B136" s="33">
        <v>48980</v>
      </c>
      <c r="C136" s="30">
        <f t="shared" si="56"/>
        <v>6000</v>
      </c>
      <c r="D136" s="30">
        <f t="shared" si="48"/>
        <v>420</v>
      </c>
      <c r="E136" s="30">
        <v>0</v>
      </c>
      <c r="F136" s="10">
        <f t="shared" si="69"/>
        <v>6420</v>
      </c>
      <c r="G136" s="30">
        <f t="shared" si="55"/>
        <v>1500</v>
      </c>
      <c r="H136" s="30">
        <f t="shared" si="53"/>
        <v>1800</v>
      </c>
      <c r="I136" s="32">
        <f t="shared" si="70"/>
        <v>3300</v>
      </c>
      <c r="J136" s="50">
        <f t="shared" si="61"/>
        <v>3120</v>
      </c>
      <c r="K136" s="11">
        <f>SUM($J$10:J136)</f>
        <v>417170</v>
      </c>
      <c r="L136" s="52">
        <f t="shared" si="62"/>
        <v>-140233</v>
      </c>
      <c r="M136" s="30">
        <f t="shared" si="63"/>
        <v>-2931</v>
      </c>
      <c r="N136" s="30">
        <f t="shared" si="64"/>
        <v>9351</v>
      </c>
      <c r="O136" s="52">
        <f t="shared" si="65"/>
        <v>-89483</v>
      </c>
      <c r="P136" s="30">
        <f t="shared" si="66"/>
        <v>-1871</v>
      </c>
      <c r="Q136" s="30">
        <f t="shared" si="67"/>
        <v>8291</v>
      </c>
      <c r="R136" s="33">
        <v>48980</v>
      </c>
      <c r="S136" s="40">
        <f t="shared" si="68"/>
        <v>50806</v>
      </c>
    </row>
    <row r="137" spans="1:19" x14ac:dyDescent="0.3">
      <c r="A137" s="34">
        <v>128</v>
      </c>
      <c r="B137" s="33">
        <v>49008</v>
      </c>
      <c r="C137" s="48">
        <f t="shared" si="56"/>
        <v>6000</v>
      </c>
      <c r="D137" s="30">
        <f t="shared" si="48"/>
        <v>420</v>
      </c>
      <c r="E137" s="30">
        <v>0</v>
      </c>
      <c r="F137" s="10">
        <f t="shared" si="69"/>
        <v>6420</v>
      </c>
      <c r="G137" s="30">
        <f t="shared" si="55"/>
        <v>1500</v>
      </c>
      <c r="H137" s="30">
        <f t="shared" si="53"/>
        <v>1800</v>
      </c>
      <c r="I137" s="32">
        <f t="shared" si="70"/>
        <v>3300</v>
      </c>
      <c r="J137" s="50">
        <f t="shared" si="61"/>
        <v>3120</v>
      </c>
      <c r="K137" s="11">
        <f>SUM($J$10:J137)</f>
        <v>420290</v>
      </c>
      <c r="L137" s="52">
        <f t="shared" si="62"/>
        <v>-143353</v>
      </c>
      <c r="M137" s="30">
        <f t="shared" si="63"/>
        <v>-2997</v>
      </c>
      <c r="N137" s="30">
        <f t="shared" si="64"/>
        <v>9417</v>
      </c>
      <c r="O137" s="52">
        <f t="shared" si="65"/>
        <v>-92603</v>
      </c>
      <c r="P137" s="30">
        <f t="shared" si="66"/>
        <v>-1936</v>
      </c>
      <c r="Q137" s="30">
        <f t="shared" si="67"/>
        <v>8356</v>
      </c>
      <c r="R137" s="33">
        <v>49008</v>
      </c>
      <c r="S137" s="40">
        <f t="shared" si="68"/>
        <v>50834</v>
      </c>
    </row>
    <row r="138" spans="1:19" x14ac:dyDescent="0.3">
      <c r="A138" s="34">
        <v>129</v>
      </c>
      <c r="B138" s="33">
        <v>49039</v>
      </c>
      <c r="C138" s="30">
        <f t="shared" si="56"/>
        <v>6000</v>
      </c>
      <c r="D138" s="30">
        <f t="shared" si="48"/>
        <v>420</v>
      </c>
      <c r="E138" s="30">
        <v>0</v>
      </c>
      <c r="F138" s="10">
        <f t="shared" si="69"/>
        <v>6420</v>
      </c>
      <c r="G138" s="30">
        <f t="shared" si="55"/>
        <v>1500</v>
      </c>
      <c r="H138" s="30">
        <f t="shared" si="53"/>
        <v>1800</v>
      </c>
      <c r="I138" s="32">
        <f t="shared" si="70"/>
        <v>3300</v>
      </c>
      <c r="J138" s="50">
        <f t="shared" si="61"/>
        <v>3120</v>
      </c>
      <c r="K138" s="11">
        <f>SUM($J$10:J138)</f>
        <v>423410</v>
      </c>
      <c r="L138" s="52">
        <f t="shared" si="62"/>
        <v>-146473</v>
      </c>
      <c r="M138" s="30">
        <f t="shared" si="63"/>
        <v>-3062</v>
      </c>
      <c r="N138" s="30">
        <f t="shared" si="64"/>
        <v>9482</v>
      </c>
      <c r="O138" s="52">
        <f t="shared" si="65"/>
        <v>-95723</v>
      </c>
      <c r="P138" s="30">
        <f t="shared" si="66"/>
        <v>-2001</v>
      </c>
      <c r="Q138" s="30">
        <f t="shared" si="67"/>
        <v>8421</v>
      </c>
      <c r="R138" s="33">
        <v>49039</v>
      </c>
      <c r="S138" s="40">
        <f t="shared" si="68"/>
        <v>50865</v>
      </c>
    </row>
    <row r="139" spans="1:19" x14ac:dyDescent="0.3">
      <c r="A139" s="34">
        <v>130</v>
      </c>
      <c r="B139" s="33">
        <v>49069</v>
      </c>
      <c r="C139" s="30">
        <f t="shared" si="56"/>
        <v>6000</v>
      </c>
      <c r="D139" s="30">
        <f t="shared" si="48"/>
        <v>420</v>
      </c>
      <c r="E139" s="30">
        <v>0</v>
      </c>
      <c r="F139" s="10">
        <f t="shared" si="69"/>
        <v>6420</v>
      </c>
      <c r="G139" s="30">
        <f t="shared" si="55"/>
        <v>1500</v>
      </c>
      <c r="H139" s="30">
        <f t="shared" si="53"/>
        <v>1800</v>
      </c>
      <c r="I139" s="32">
        <f t="shared" si="70"/>
        <v>3300</v>
      </c>
      <c r="J139" s="50">
        <f t="shared" si="61"/>
        <v>3120</v>
      </c>
      <c r="K139" s="11">
        <f>SUM($J$10:J139)</f>
        <v>426530</v>
      </c>
      <c r="L139" s="52">
        <f t="shared" si="62"/>
        <v>-149593</v>
      </c>
      <c r="M139" s="30">
        <f t="shared" si="63"/>
        <v>-3127</v>
      </c>
      <c r="N139" s="30">
        <f t="shared" si="64"/>
        <v>9547</v>
      </c>
      <c r="O139" s="52">
        <f t="shared" si="65"/>
        <v>-98843</v>
      </c>
      <c r="P139" s="30">
        <f t="shared" si="66"/>
        <v>-2066</v>
      </c>
      <c r="Q139" s="30">
        <f t="shared" si="67"/>
        <v>8486</v>
      </c>
      <c r="R139" s="33">
        <v>49069</v>
      </c>
      <c r="S139" s="40">
        <f t="shared" si="68"/>
        <v>50895</v>
      </c>
    </row>
    <row r="140" spans="1:19" x14ac:dyDescent="0.3">
      <c r="A140" s="34">
        <v>131</v>
      </c>
      <c r="B140" s="33">
        <v>49100</v>
      </c>
      <c r="C140" s="30">
        <f t="shared" si="56"/>
        <v>6000</v>
      </c>
      <c r="D140" s="30">
        <f t="shared" ref="D140:D156" si="71">$I$1</f>
        <v>420</v>
      </c>
      <c r="E140" s="30">
        <v>0</v>
      </c>
      <c r="F140" s="10">
        <f t="shared" si="69"/>
        <v>6420</v>
      </c>
      <c r="G140" s="30">
        <f t="shared" si="55"/>
        <v>1500</v>
      </c>
      <c r="H140" s="30">
        <f t="shared" si="53"/>
        <v>1800</v>
      </c>
      <c r="I140" s="32">
        <f t="shared" si="70"/>
        <v>3300</v>
      </c>
      <c r="J140" s="50">
        <f t="shared" si="61"/>
        <v>3120</v>
      </c>
      <c r="K140" s="11">
        <f>SUM($J$10:J140)</f>
        <v>429650</v>
      </c>
      <c r="L140" s="52">
        <f t="shared" si="62"/>
        <v>-152713</v>
      </c>
      <c r="M140" s="30">
        <f t="shared" si="63"/>
        <v>-3192</v>
      </c>
      <c r="N140" s="30">
        <f t="shared" si="64"/>
        <v>9612</v>
      </c>
      <c r="O140" s="52">
        <f t="shared" si="65"/>
        <v>-101963</v>
      </c>
      <c r="P140" s="30">
        <f t="shared" si="66"/>
        <v>-2131</v>
      </c>
      <c r="Q140" s="30">
        <f t="shared" si="67"/>
        <v>8551</v>
      </c>
      <c r="R140" s="33">
        <v>49100</v>
      </c>
      <c r="S140" s="40">
        <f t="shared" si="68"/>
        <v>50926</v>
      </c>
    </row>
    <row r="141" spans="1:19" x14ac:dyDescent="0.3">
      <c r="A141" s="34">
        <v>132</v>
      </c>
      <c r="B141" s="33">
        <v>49130</v>
      </c>
      <c r="C141" s="30">
        <f t="shared" si="56"/>
        <v>6000</v>
      </c>
      <c r="D141" s="30">
        <f t="shared" si="71"/>
        <v>420</v>
      </c>
      <c r="E141" s="30">
        <v>0</v>
      </c>
      <c r="F141" s="10">
        <f t="shared" si="69"/>
        <v>6420</v>
      </c>
      <c r="G141" s="30">
        <f t="shared" si="55"/>
        <v>1500</v>
      </c>
      <c r="H141" s="30">
        <f t="shared" si="53"/>
        <v>1800</v>
      </c>
      <c r="I141" s="32">
        <f t="shared" si="70"/>
        <v>3300</v>
      </c>
      <c r="J141" s="50">
        <f t="shared" si="61"/>
        <v>3120</v>
      </c>
      <c r="K141" s="11">
        <f>SUM($J$10:J141)</f>
        <v>432770</v>
      </c>
      <c r="L141" s="52">
        <f t="shared" si="62"/>
        <v>-155833</v>
      </c>
      <c r="M141" s="30">
        <f t="shared" si="63"/>
        <v>-3258</v>
      </c>
      <c r="N141" s="30">
        <f t="shared" si="64"/>
        <v>9678</v>
      </c>
      <c r="O141" s="52">
        <f t="shared" si="65"/>
        <v>-105083</v>
      </c>
      <c r="P141" s="30">
        <f t="shared" si="66"/>
        <v>-2197</v>
      </c>
      <c r="Q141" s="30">
        <f t="shared" si="67"/>
        <v>8617</v>
      </c>
      <c r="R141" s="33">
        <v>49130</v>
      </c>
      <c r="S141" s="40">
        <f t="shared" si="68"/>
        <v>50956</v>
      </c>
    </row>
    <row r="142" spans="1:19" x14ac:dyDescent="0.3">
      <c r="A142" s="34">
        <v>133</v>
      </c>
      <c r="B142" s="33">
        <v>49161</v>
      </c>
      <c r="C142" s="30">
        <f t="shared" si="56"/>
        <v>6000</v>
      </c>
      <c r="D142" s="30">
        <f t="shared" si="71"/>
        <v>420</v>
      </c>
      <c r="E142" s="30">
        <v>0</v>
      </c>
      <c r="F142" s="10">
        <f t="shared" si="69"/>
        <v>6420</v>
      </c>
      <c r="G142" s="30">
        <f t="shared" si="55"/>
        <v>1500</v>
      </c>
      <c r="H142" s="30">
        <f t="shared" si="53"/>
        <v>1800</v>
      </c>
      <c r="I142" s="32">
        <f t="shared" si="70"/>
        <v>3300</v>
      </c>
      <c r="J142" s="50">
        <f t="shared" si="61"/>
        <v>3120</v>
      </c>
      <c r="K142" s="11">
        <f>SUM($J$10:J142)</f>
        <v>435890</v>
      </c>
      <c r="L142" s="52">
        <f t="shared" si="62"/>
        <v>-158953</v>
      </c>
      <c r="M142" s="30">
        <f t="shared" si="63"/>
        <v>-3323</v>
      </c>
      <c r="N142" s="30">
        <f t="shared" si="64"/>
        <v>9743</v>
      </c>
      <c r="O142" s="52">
        <f t="shared" si="65"/>
        <v>-108203</v>
      </c>
      <c r="P142" s="30">
        <f t="shared" si="66"/>
        <v>-2262</v>
      </c>
      <c r="Q142" s="30">
        <f t="shared" si="67"/>
        <v>8682</v>
      </c>
      <c r="R142" s="33">
        <v>49161</v>
      </c>
      <c r="S142" s="40">
        <f t="shared" si="68"/>
        <v>50987</v>
      </c>
    </row>
    <row r="143" spans="1:19" x14ac:dyDescent="0.3">
      <c r="A143" s="34">
        <v>134</v>
      </c>
      <c r="B143" s="33">
        <v>49192</v>
      </c>
      <c r="C143" s="30">
        <f t="shared" si="56"/>
        <v>6000</v>
      </c>
      <c r="D143" s="30">
        <f t="shared" si="71"/>
        <v>420</v>
      </c>
      <c r="E143" s="30">
        <v>0</v>
      </c>
      <c r="F143" s="10">
        <f t="shared" si="69"/>
        <v>6420</v>
      </c>
      <c r="G143" s="30">
        <f t="shared" si="55"/>
        <v>1500</v>
      </c>
      <c r="H143" s="30">
        <f t="shared" si="53"/>
        <v>1800</v>
      </c>
      <c r="I143" s="32">
        <f t="shared" si="70"/>
        <v>3300</v>
      </c>
      <c r="J143" s="50">
        <f t="shared" si="61"/>
        <v>3120</v>
      </c>
      <c r="K143" s="11">
        <f>SUM($J$10:J143)</f>
        <v>439010</v>
      </c>
      <c r="L143" s="52">
        <f t="shared" si="62"/>
        <v>-162073</v>
      </c>
      <c r="M143" s="30">
        <f t="shared" si="63"/>
        <v>-3388</v>
      </c>
      <c r="N143" s="30">
        <f t="shared" si="64"/>
        <v>9808</v>
      </c>
      <c r="O143" s="52">
        <f t="shared" si="65"/>
        <v>-111323</v>
      </c>
      <c r="P143" s="30">
        <f t="shared" si="66"/>
        <v>-2327</v>
      </c>
      <c r="Q143" s="30">
        <f t="shared" si="67"/>
        <v>8747</v>
      </c>
      <c r="R143" s="33">
        <v>49192</v>
      </c>
      <c r="S143" s="40">
        <f t="shared" si="68"/>
        <v>51018</v>
      </c>
    </row>
    <row r="144" spans="1:19" x14ac:dyDescent="0.3">
      <c r="A144" s="34">
        <v>135</v>
      </c>
      <c r="B144" s="33">
        <v>49222</v>
      </c>
      <c r="C144" s="30">
        <f t="shared" si="56"/>
        <v>6000</v>
      </c>
      <c r="D144" s="30">
        <f t="shared" si="71"/>
        <v>420</v>
      </c>
      <c r="E144" s="30">
        <v>0</v>
      </c>
      <c r="F144" s="10">
        <f t="shared" si="69"/>
        <v>6420</v>
      </c>
      <c r="G144" s="30">
        <f t="shared" si="55"/>
        <v>1500</v>
      </c>
      <c r="H144" s="30">
        <f t="shared" si="53"/>
        <v>1800</v>
      </c>
      <c r="I144" s="32">
        <f t="shared" si="70"/>
        <v>3300</v>
      </c>
      <c r="J144" s="50">
        <f t="shared" si="61"/>
        <v>3120</v>
      </c>
      <c r="K144" s="11">
        <f>SUM($J$10:J144)</f>
        <v>442130</v>
      </c>
      <c r="L144" s="52">
        <f t="shared" si="62"/>
        <v>-165193</v>
      </c>
      <c r="M144" s="30">
        <f t="shared" si="63"/>
        <v>-3453</v>
      </c>
      <c r="N144" s="30">
        <f t="shared" si="64"/>
        <v>9873</v>
      </c>
      <c r="O144" s="52">
        <f t="shared" si="65"/>
        <v>-114443</v>
      </c>
      <c r="P144" s="30">
        <f t="shared" si="66"/>
        <v>-2392</v>
      </c>
      <c r="Q144" s="30">
        <f t="shared" si="67"/>
        <v>8812</v>
      </c>
      <c r="R144" s="33">
        <v>49222</v>
      </c>
      <c r="S144" s="40">
        <f t="shared" si="68"/>
        <v>51048</v>
      </c>
    </row>
    <row r="145" spans="1:19" x14ac:dyDescent="0.3">
      <c r="A145" s="34">
        <v>136</v>
      </c>
      <c r="B145" s="33">
        <v>49253</v>
      </c>
      <c r="C145" s="30">
        <f t="shared" si="56"/>
        <v>6000</v>
      </c>
      <c r="D145" s="30">
        <f t="shared" si="71"/>
        <v>420</v>
      </c>
      <c r="E145" s="30">
        <v>0</v>
      </c>
      <c r="F145" s="10">
        <f t="shared" si="69"/>
        <v>6420</v>
      </c>
      <c r="G145" s="30">
        <f t="shared" si="55"/>
        <v>1500</v>
      </c>
      <c r="H145" s="30">
        <f t="shared" si="53"/>
        <v>1800</v>
      </c>
      <c r="I145" s="32">
        <f t="shared" si="70"/>
        <v>3300</v>
      </c>
      <c r="J145" s="50">
        <f t="shared" si="61"/>
        <v>3120</v>
      </c>
      <c r="K145" s="11">
        <f>SUM($J$10:J145)</f>
        <v>445250</v>
      </c>
      <c r="L145" s="52">
        <f t="shared" si="62"/>
        <v>-168313</v>
      </c>
      <c r="M145" s="30">
        <f t="shared" si="63"/>
        <v>-3518</v>
      </c>
      <c r="N145" s="30">
        <f t="shared" si="64"/>
        <v>9938</v>
      </c>
      <c r="O145" s="52">
        <f t="shared" si="65"/>
        <v>-117563</v>
      </c>
      <c r="P145" s="30">
        <f t="shared" si="66"/>
        <v>-2458</v>
      </c>
      <c r="Q145" s="30">
        <f t="shared" si="67"/>
        <v>8878</v>
      </c>
      <c r="R145" s="33">
        <v>49253</v>
      </c>
      <c r="S145" s="40">
        <f t="shared" si="68"/>
        <v>51079</v>
      </c>
    </row>
    <row r="146" spans="1:19" x14ac:dyDescent="0.3">
      <c r="A146" s="41">
        <v>137</v>
      </c>
      <c r="B146" s="42">
        <v>49283</v>
      </c>
      <c r="C146" s="41">
        <f t="shared" si="56"/>
        <v>6000</v>
      </c>
      <c r="D146" s="41">
        <f t="shared" si="71"/>
        <v>420</v>
      </c>
      <c r="E146" s="41">
        <v>0</v>
      </c>
      <c r="F146" s="41">
        <f t="shared" si="69"/>
        <v>6420</v>
      </c>
      <c r="G146" s="41">
        <f t="shared" si="55"/>
        <v>1500</v>
      </c>
      <c r="H146" s="41">
        <f t="shared" si="53"/>
        <v>1800</v>
      </c>
      <c r="I146" s="41">
        <f t="shared" si="70"/>
        <v>3300</v>
      </c>
      <c r="J146" s="43">
        <f t="shared" si="61"/>
        <v>3120</v>
      </c>
      <c r="K146" s="41">
        <f>SUM($J$10:J146)</f>
        <v>448370</v>
      </c>
      <c r="L146" s="44">
        <f t="shared" si="62"/>
        <v>-171433</v>
      </c>
      <c r="M146" s="41">
        <f t="shared" si="63"/>
        <v>-3584</v>
      </c>
      <c r="N146" s="41">
        <f t="shared" si="64"/>
        <v>10004</v>
      </c>
      <c r="O146" s="44">
        <f t="shared" si="65"/>
        <v>-120683</v>
      </c>
      <c r="P146" s="41">
        <f t="shared" si="66"/>
        <v>-2523</v>
      </c>
      <c r="Q146" s="41">
        <f t="shared" si="67"/>
        <v>8943</v>
      </c>
      <c r="R146" s="42">
        <v>49283</v>
      </c>
      <c r="S146" s="45">
        <f t="shared" si="68"/>
        <v>51109</v>
      </c>
    </row>
    <row r="147" spans="1:19" x14ac:dyDescent="0.3">
      <c r="A147" s="34">
        <v>138</v>
      </c>
      <c r="B147" s="33">
        <v>49314</v>
      </c>
      <c r="C147" s="30">
        <f t="shared" si="56"/>
        <v>6000</v>
      </c>
      <c r="D147" s="30">
        <f t="shared" si="71"/>
        <v>420</v>
      </c>
      <c r="E147" s="30">
        <v>0</v>
      </c>
      <c r="F147" s="10">
        <f t="shared" si="69"/>
        <v>6420</v>
      </c>
      <c r="G147" s="30">
        <f t="shared" si="55"/>
        <v>1500</v>
      </c>
      <c r="H147" s="30">
        <f t="shared" si="53"/>
        <v>1800</v>
      </c>
      <c r="I147" s="32">
        <f t="shared" si="70"/>
        <v>3300</v>
      </c>
      <c r="J147" s="50">
        <f t="shared" si="61"/>
        <v>3120</v>
      </c>
      <c r="K147" s="11">
        <f>SUM($J$10:J147)</f>
        <v>451490</v>
      </c>
      <c r="L147" s="52">
        <f t="shared" si="62"/>
        <v>-174553</v>
      </c>
      <c r="M147" s="30">
        <f t="shared" si="63"/>
        <v>-3649</v>
      </c>
      <c r="N147" s="30">
        <f t="shared" si="64"/>
        <v>10069</v>
      </c>
      <c r="O147" s="52">
        <f t="shared" si="65"/>
        <v>-123803</v>
      </c>
      <c r="P147" s="30">
        <f t="shared" si="66"/>
        <v>-2588</v>
      </c>
      <c r="Q147" s="30">
        <f t="shared" si="67"/>
        <v>9008</v>
      </c>
      <c r="R147" s="33">
        <v>49314</v>
      </c>
      <c r="S147" s="40">
        <f t="shared" si="68"/>
        <v>51140</v>
      </c>
    </row>
    <row r="148" spans="1:19" x14ac:dyDescent="0.3">
      <c r="A148" s="34">
        <v>139</v>
      </c>
      <c r="B148" s="33">
        <v>49345</v>
      </c>
      <c r="C148" s="30">
        <f t="shared" si="56"/>
        <v>6000</v>
      </c>
      <c r="D148" s="30">
        <f t="shared" si="71"/>
        <v>420</v>
      </c>
      <c r="E148" s="30">
        <v>0</v>
      </c>
      <c r="F148" s="10">
        <f t="shared" si="69"/>
        <v>6420</v>
      </c>
      <c r="G148" s="30">
        <f t="shared" si="55"/>
        <v>1500</v>
      </c>
      <c r="H148" s="30">
        <f t="shared" si="53"/>
        <v>1800</v>
      </c>
      <c r="I148" s="32">
        <f t="shared" si="70"/>
        <v>3300</v>
      </c>
      <c r="J148" s="50">
        <f t="shared" si="61"/>
        <v>3120</v>
      </c>
      <c r="K148" s="11">
        <f>SUM($J$10:J148)</f>
        <v>454610</v>
      </c>
      <c r="L148" s="52">
        <f t="shared" si="62"/>
        <v>-177673</v>
      </c>
      <c r="M148" s="30">
        <f t="shared" si="63"/>
        <v>-3714</v>
      </c>
      <c r="N148" s="30">
        <f t="shared" si="64"/>
        <v>10134</v>
      </c>
      <c r="O148" s="52">
        <f t="shared" si="65"/>
        <v>-126923</v>
      </c>
      <c r="P148" s="30">
        <f t="shared" si="66"/>
        <v>-2653</v>
      </c>
      <c r="Q148" s="30">
        <f t="shared" si="67"/>
        <v>9073</v>
      </c>
      <c r="R148" s="33">
        <v>49345</v>
      </c>
      <c r="S148" s="40">
        <f t="shared" si="68"/>
        <v>51171</v>
      </c>
    </row>
    <row r="149" spans="1:19" x14ac:dyDescent="0.3">
      <c r="A149" s="34">
        <v>140</v>
      </c>
      <c r="B149" s="33">
        <v>49373</v>
      </c>
      <c r="C149" s="48">
        <f t="shared" si="56"/>
        <v>6000</v>
      </c>
      <c r="D149" s="30">
        <f t="shared" si="71"/>
        <v>420</v>
      </c>
      <c r="E149" s="30">
        <v>0</v>
      </c>
      <c r="F149" s="10">
        <f t="shared" si="69"/>
        <v>6420</v>
      </c>
      <c r="G149" s="30">
        <f t="shared" si="55"/>
        <v>1500</v>
      </c>
      <c r="H149" s="30">
        <f t="shared" si="53"/>
        <v>1800</v>
      </c>
      <c r="I149" s="32">
        <f t="shared" si="70"/>
        <v>3300</v>
      </c>
      <c r="J149" s="50">
        <f t="shared" si="61"/>
        <v>3120</v>
      </c>
      <c r="K149" s="11">
        <f>SUM($J$10:J149)</f>
        <v>457730</v>
      </c>
      <c r="L149" s="52">
        <f t="shared" si="62"/>
        <v>-180793</v>
      </c>
      <c r="M149" s="30">
        <f t="shared" si="63"/>
        <v>-3779</v>
      </c>
      <c r="N149" s="30">
        <f t="shared" si="64"/>
        <v>10199</v>
      </c>
      <c r="O149" s="52">
        <f t="shared" si="65"/>
        <v>-130043</v>
      </c>
      <c r="P149" s="30">
        <f t="shared" si="66"/>
        <v>-2718</v>
      </c>
      <c r="Q149" s="30">
        <f t="shared" si="67"/>
        <v>9138</v>
      </c>
      <c r="R149" s="33">
        <v>49373</v>
      </c>
      <c r="S149" s="40">
        <f t="shared" si="68"/>
        <v>51200</v>
      </c>
    </row>
    <row r="150" spans="1:19" x14ac:dyDescent="0.3">
      <c r="A150" s="34">
        <v>141</v>
      </c>
      <c r="B150" s="33">
        <v>49404</v>
      </c>
      <c r="C150" s="30">
        <f t="shared" si="56"/>
        <v>6000</v>
      </c>
      <c r="D150" s="30">
        <f t="shared" si="71"/>
        <v>420</v>
      </c>
      <c r="E150" s="30">
        <v>0</v>
      </c>
      <c r="F150" s="10">
        <f t="shared" si="69"/>
        <v>6420</v>
      </c>
      <c r="G150" s="30">
        <f t="shared" si="55"/>
        <v>1500</v>
      </c>
      <c r="H150" s="30">
        <f t="shared" ref="H150:H156" si="72">$P$2</f>
        <v>1800</v>
      </c>
      <c r="I150" s="32">
        <f t="shared" si="70"/>
        <v>3300</v>
      </c>
      <c r="J150" s="50">
        <f t="shared" si="61"/>
        <v>3120</v>
      </c>
      <c r="K150" s="11">
        <f>SUM($J$10:J150)</f>
        <v>460850</v>
      </c>
      <c r="L150" s="52">
        <f t="shared" si="62"/>
        <v>-183913</v>
      </c>
      <c r="M150" s="30">
        <f t="shared" si="63"/>
        <v>-3845</v>
      </c>
      <c r="N150" s="30">
        <f t="shared" si="64"/>
        <v>10265</v>
      </c>
      <c r="O150" s="52">
        <f t="shared" si="65"/>
        <v>-133163</v>
      </c>
      <c r="P150" s="30">
        <f t="shared" si="66"/>
        <v>-2784</v>
      </c>
      <c r="Q150" s="30">
        <f t="shared" si="67"/>
        <v>9204</v>
      </c>
      <c r="R150" s="33">
        <v>49404</v>
      </c>
      <c r="S150" s="40">
        <f t="shared" si="68"/>
        <v>51231</v>
      </c>
    </row>
    <row r="151" spans="1:19" x14ac:dyDescent="0.3">
      <c r="A151" s="34">
        <v>142</v>
      </c>
      <c r="B151" s="33">
        <v>49434</v>
      </c>
      <c r="C151" s="30">
        <f t="shared" si="56"/>
        <v>6000</v>
      </c>
      <c r="D151" s="30">
        <f t="shared" si="71"/>
        <v>420</v>
      </c>
      <c r="E151" s="30">
        <v>0</v>
      </c>
      <c r="F151" s="10">
        <f t="shared" si="69"/>
        <v>6420</v>
      </c>
      <c r="G151" s="30">
        <f t="shared" ref="G151:G156" si="73">$P$1</f>
        <v>1500</v>
      </c>
      <c r="H151" s="30">
        <f t="shared" si="72"/>
        <v>1800</v>
      </c>
      <c r="I151" s="32">
        <f t="shared" si="70"/>
        <v>3300</v>
      </c>
      <c r="J151" s="50">
        <f t="shared" si="61"/>
        <v>3120</v>
      </c>
      <c r="K151" s="11">
        <f>SUM($J$10:J151)</f>
        <v>463970</v>
      </c>
      <c r="L151" s="52">
        <f t="shared" si="62"/>
        <v>-187033</v>
      </c>
      <c r="M151" s="30">
        <f t="shared" si="63"/>
        <v>-3910</v>
      </c>
      <c r="N151" s="30">
        <f t="shared" si="64"/>
        <v>10330</v>
      </c>
      <c r="O151" s="52">
        <f t="shared" si="65"/>
        <v>-136283</v>
      </c>
      <c r="P151" s="30">
        <f t="shared" si="66"/>
        <v>-2849</v>
      </c>
      <c r="Q151" s="30">
        <f t="shared" si="67"/>
        <v>9269</v>
      </c>
      <c r="R151" s="33">
        <v>49434</v>
      </c>
      <c r="S151" s="40">
        <f t="shared" si="68"/>
        <v>51261</v>
      </c>
    </row>
    <row r="152" spans="1:19" x14ac:dyDescent="0.3">
      <c r="A152" s="34">
        <v>143</v>
      </c>
      <c r="B152" s="33">
        <v>49465</v>
      </c>
      <c r="C152" s="30">
        <f t="shared" si="56"/>
        <v>6000</v>
      </c>
      <c r="D152" s="30">
        <f t="shared" si="71"/>
        <v>420</v>
      </c>
      <c r="E152" s="30">
        <v>0</v>
      </c>
      <c r="F152" s="10">
        <f t="shared" si="69"/>
        <v>6420</v>
      </c>
      <c r="G152" s="30">
        <f t="shared" si="73"/>
        <v>1500</v>
      </c>
      <c r="H152" s="30">
        <f t="shared" si="72"/>
        <v>1800</v>
      </c>
      <c r="I152" s="32">
        <f t="shared" si="70"/>
        <v>3300</v>
      </c>
      <c r="J152" s="50">
        <f t="shared" si="61"/>
        <v>3120</v>
      </c>
      <c r="K152" s="11">
        <f>SUM($J$10:J152)</f>
        <v>467090</v>
      </c>
      <c r="L152" s="52">
        <f t="shared" si="62"/>
        <v>-190153</v>
      </c>
      <c r="M152" s="30">
        <f t="shared" si="63"/>
        <v>-3975</v>
      </c>
      <c r="N152" s="30">
        <f t="shared" si="64"/>
        <v>10395</v>
      </c>
      <c r="O152" s="52">
        <f t="shared" si="65"/>
        <v>-139403</v>
      </c>
      <c r="P152" s="30">
        <f t="shared" si="66"/>
        <v>-2914</v>
      </c>
      <c r="Q152" s="30">
        <f t="shared" si="67"/>
        <v>9334</v>
      </c>
      <c r="R152" s="33">
        <v>49465</v>
      </c>
      <c r="S152" s="40">
        <f t="shared" si="68"/>
        <v>51292</v>
      </c>
    </row>
    <row r="153" spans="1:19" x14ac:dyDescent="0.3">
      <c r="A153" s="34">
        <v>144</v>
      </c>
      <c r="B153" s="33">
        <v>49495</v>
      </c>
      <c r="C153" s="30">
        <f t="shared" ref="C153:C156" si="74">$E$3</f>
        <v>6000</v>
      </c>
      <c r="D153" s="30">
        <f t="shared" si="71"/>
        <v>420</v>
      </c>
      <c r="E153" s="30">
        <v>0</v>
      </c>
      <c r="F153" s="10">
        <f t="shared" si="69"/>
        <v>6420</v>
      </c>
      <c r="G153" s="30">
        <f t="shared" si="73"/>
        <v>1500</v>
      </c>
      <c r="H153" s="30">
        <f t="shared" si="72"/>
        <v>1800</v>
      </c>
      <c r="I153" s="32">
        <f t="shared" si="70"/>
        <v>3300</v>
      </c>
      <c r="J153" s="50">
        <f t="shared" si="61"/>
        <v>3120</v>
      </c>
      <c r="K153" s="11">
        <f>SUM($J$10:J153)</f>
        <v>470210</v>
      </c>
      <c r="L153" s="52">
        <f t="shared" si="62"/>
        <v>-193273</v>
      </c>
      <c r="M153" s="30">
        <f t="shared" si="63"/>
        <v>-4040</v>
      </c>
      <c r="N153" s="30">
        <f t="shared" si="64"/>
        <v>10460</v>
      </c>
      <c r="O153" s="52">
        <f t="shared" si="65"/>
        <v>-142523</v>
      </c>
      <c r="P153" s="30">
        <f t="shared" si="66"/>
        <v>-2979</v>
      </c>
      <c r="Q153" s="30">
        <f t="shared" si="67"/>
        <v>9399</v>
      </c>
      <c r="R153" s="33">
        <v>49495</v>
      </c>
      <c r="S153" s="40">
        <f t="shared" si="68"/>
        <v>51322</v>
      </c>
    </row>
    <row r="154" spans="1:19" x14ac:dyDescent="0.3">
      <c r="A154" s="34">
        <v>145</v>
      </c>
      <c r="B154" s="33">
        <v>49526</v>
      </c>
      <c r="C154" s="30">
        <f t="shared" si="74"/>
        <v>6000</v>
      </c>
      <c r="D154" s="30">
        <f t="shared" si="71"/>
        <v>420</v>
      </c>
      <c r="E154" s="30">
        <v>0</v>
      </c>
      <c r="F154" s="10">
        <f t="shared" si="69"/>
        <v>6420</v>
      </c>
      <c r="G154" s="30">
        <f t="shared" si="73"/>
        <v>1500</v>
      </c>
      <c r="H154" s="30">
        <f t="shared" si="72"/>
        <v>1800</v>
      </c>
      <c r="I154" s="32">
        <f t="shared" si="70"/>
        <v>3300</v>
      </c>
      <c r="J154" s="50">
        <f t="shared" si="61"/>
        <v>3120</v>
      </c>
      <c r="K154" s="11">
        <f>SUM($J$10:J154)</f>
        <v>473330</v>
      </c>
      <c r="L154" s="52">
        <f t="shared" si="62"/>
        <v>-196393</v>
      </c>
      <c r="M154" s="30">
        <f t="shared" si="63"/>
        <v>-4105</v>
      </c>
      <c r="N154" s="30">
        <f t="shared" si="64"/>
        <v>10525</v>
      </c>
      <c r="O154" s="52">
        <f t="shared" si="65"/>
        <v>-145643</v>
      </c>
      <c r="P154" s="30">
        <f t="shared" si="66"/>
        <v>-3045</v>
      </c>
      <c r="Q154" s="30">
        <f t="shared" si="67"/>
        <v>9465</v>
      </c>
      <c r="R154" s="33">
        <v>49526</v>
      </c>
      <c r="S154" s="40">
        <f t="shared" si="68"/>
        <v>51353</v>
      </c>
    </row>
    <row r="155" spans="1:19" x14ac:dyDescent="0.3">
      <c r="A155" s="34">
        <v>146</v>
      </c>
      <c r="B155" s="33">
        <v>49557</v>
      </c>
      <c r="C155" s="30">
        <f t="shared" si="74"/>
        <v>6000</v>
      </c>
      <c r="D155" s="30">
        <f t="shared" si="71"/>
        <v>420</v>
      </c>
      <c r="E155" s="30">
        <v>0</v>
      </c>
      <c r="F155" s="10">
        <f t="shared" si="69"/>
        <v>6420</v>
      </c>
      <c r="G155" s="30">
        <f t="shared" si="73"/>
        <v>1500</v>
      </c>
      <c r="H155" s="30">
        <f t="shared" si="72"/>
        <v>1800</v>
      </c>
      <c r="I155" s="32">
        <f t="shared" si="70"/>
        <v>3300</v>
      </c>
      <c r="J155" s="50">
        <f t="shared" si="61"/>
        <v>3120</v>
      </c>
      <c r="K155" s="11">
        <f>SUM($J$10:J155)</f>
        <v>476450</v>
      </c>
      <c r="L155" s="52">
        <f t="shared" si="62"/>
        <v>-199513</v>
      </c>
      <c r="M155" s="30">
        <f t="shared" si="63"/>
        <v>-4171</v>
      </c>
      <c r="N155" s="30">
        <f t="shared" si="64"/>
        <v>10591</v>
      </c>
      <c r="O155" s="52">
        <f t="shared" si="65"/>
        <v>-148763</v>
      </c>
      <c r="P155" s="30">
        <f t="shared" si="66"/>
        <v>-3110</v>
      </c>
      <c r="Q155" s="30">
        <f t="shared" si="67"/>
        <v>9530</v>
      </c>
      <c r="R155" s="33">
        <v>49557</v>
      </c>
      <c r="S155" s="40">
        <f t="shared" si="68"/>
        <v>51384</v>
      </c>
    </row>
    <row r="156" spans="1:19" x14ac:dyDescent="0.3">
      <c r="A156" s="34">
        <v>147</v>
      </c>
      <c r="B156" s="33">
        <v>49587</v>
      </c>
      <c r="C156" s="30">
        <f t="shared" si="74"/>
        <v>6000</v>
      </c>
      <c r="D156" s="30">
        <f t="shared" si="71"/>
        <v>420</v>
      </c>
      <c r="E156" s="30">
        <v>0</v>
      </c>
      <c r="F156" s="10">
        <f t="shared" si="69"/>
        <v>6420</v>
      </c>
      <c r="G156" s="30">
        <f t="shared" si="73"/>
        <v>1500</v>
      </c>
      <c r="H156" s="30">
        <f t="shared" si="72"/>
        <v>1800</v>
      </c>
      <c r="I156" s="32">
        <f t="shared" si="70"/>
        <v>3300</v>
      </c>
      <c r="J156" s="50">
        <f t="shared" si="61"/>
        <v>3120</v>
      </c>
      <c r="K156" s="11">
        <f>SUM($J$10:J156)</f>
        <v>479570</v>
      </c>
      <c r="L156" s="52">
        <f t="shared" si="62"/>
        <v>-202633</v>
      </c>
      <c r="M156" s="30">
        <f t="shared" si="63"/>
        <v>-4236</v>
      </c>
      <c r="N156" s="30">
        <f t="shared" si="64"/>
        <v>10656</v>
      </c>
      <c r="O156" s="52">
        <f t="shared" si="65"/>
        <v>-151883</v>
      </c>
      <c r="P156" s="30">
        <f t="shared" si="66"/>
        <v>-3175</v>
      </c>
      <c r="Q156" s="30">
        <f t="shared" si="67"/>
        <v>9595</v>
      </c>
      <c r="R156" s="33">
        <v>49587</v>
      </c>
      <c r="S156" s="40">
        <f t="shared" si="68"/>
        <v>51414</v>
      </c>
    </row>
  </sheetData>
  <mergeCells count="27"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  <mergeCell ref="M8:M9"/>
    <mergeCell ref="F8:F9"/>
    <mergeCell ref="G8:G9"/>
    <mergeCell ref="H8:H9"/>
    <mergeCell ref="I8:I9"/>
    <mergeCell ref="J8:J9"/>
    <mergeCell ref="B7:B9"/>
    <mergeCell ref="A7:A9"/>
    <mergeCell ref="J7:K7"/>
    <mergeCell ref="K8:K9"/>
    <mergeCell ref="L8:L9"/>
  </mergeCells>
  <conditionalFormatting sqref="M7:M1048576">
    <cfRule type="cellIs" dxfId="4" priority="5" operator="lessThan">
      <formula>$R$4</formula>
    </cfRule>
  </conditionalFormatting>
  <conditionalFormatting sqref="P7:P1048576">
    <cfRule type="cellIs" dxfId="3" priority="4" operator="lessThan">
      <formula>$R$4</formula>
    </cfRule>
  </conditionalFormatting>
  <conditionalFormatting sqref="K10:K1048576">
    <cfRule type="cellIs" dxfId="2" priority="3" operator="greaterThan">
      <formula>$H$5</formula>
    </cfRule>
    <cfRule type="cellIs" dxfId="1" priority="2" operator="greaterThan">
      <formula>$P$5</formula>
    </cfRule>
  </conditionalFormatting>
  <conditionalFormatting sqref="A10:S156 A7:I9 L7:S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8"/>
  <sheetViews>
    <sheetView workbookViewId="0">
      <selection activeCell="I14" sqref="I14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122</v>
      </c>
      <c r="C1" s="8" t="s">
        <v>65</v>
      </c>
      <c r="D1" s="8" t="s">
        <v>4</v>
      </c>
      <c r="E1" t="s">
        <v>4</v>
      </c>
      <c r="F1">
        <f>SUM(D2:D48)</f>
        <v>50750</v>
      </c>
      <c r="G1" s="39" t="s">
        <v>116</v>
      </c>
      <c r="I1">
        <f>F1/'Plan garsoniera'!B3</f>
        <v>10211.267605633804</v>
      </c>
      <c r="J1" s="39" t="s">
        <v>117</v>
      </c>
    </row>
    <row r="2" spans="1:10" x14ac:dyDescent="0.3">
      <c r="A2" s="115" t="s">
        <v>72</v>
      </c>
      <c r="B2" s="4" t="s">
        <v>67</v>
      </c>
      <c r="C2" s="4">
        <v>1500</v>
      </c>
      <c r="D2" s="115">
        <f>SUM(C2:C8)</f>
        <v>8800</v>
      </c>
      <c r="F2">
        <f>F1</f>
        <v>50750</v>
      </c>
      <c r="G2" t="s">
        <v>116</v>
      </c>
    </row>
    <row r="3" spans="1:10" x14ac:dyDescent="0.3">
      <c r="A3" s="115"/>
      <c r="B3" s="4" t="s">
        <v>102</v>
      </c>
      <c r="C3" s="4">
        <v>2000</v>
      </c>
      <c r="D3" s="115"/>
    </row>
    <row r="4" spans="1:10" x14ac:dyDescent="0.3">
      <c r="A4" s="115"/>
      <c r="B4" s="4" t="s">
        <v>74</v>
      </c>
      <c r="C4" s="4">
        <v>2500</v>
      </c>
      <c r="D4" s="115"/>
    </row>
    <row r="5" spans="1:10" x14ac:dyDescent="0.3">
      <c r="A5" s="115"/>
      <c r="B5" s="4" t="s">
        <v>103</v>
      </c>
      <c r="C5" s="4">
        <v>1500</v>
      </c>
      <c r="D5" s="115"/>
    </row>
    <row r="6" spans="1:10" x14ac:dyDescent="0.3">
      <c r="A6" s="115"/>
      <c r="B6" s="4" t="s">
        <v>89</v>
      </c>
      <c r="C6" s="4">
        <v>500</v>
      </c>
      <c r="D6" s="115"/>
    </row>
    <row r="7" spans="1:10" x14ac:dyDescent="0.3">
      <c r="A7" s="115"/>
      <c r="B7" s="4" t="s">
        <v>90</v>
      </c>
      <c r="C7" s="4">
        <v>200</v>
      </c>
      <c r="D7" s="115"/>
    </row>
    <row r="8" spans="1:10" x14ac:dyDescent="0.3">
      <c r="A8" s="115"/>
      <c r="B8" s="4" t="s">
        <v>104</v>
      </c>
      <c r="C8" s="4">
        <v>600</v>
      </c>
      <c r="D8" s="115"/>
    </row>
    <row r="9" spans="1:10" x14ac:dyDescent="0.3">
      <c r="A9" s="119" t="s">
        <v>68</v>
      </c>
      <c r="B9" s="11" t="s">
        <v>68</v>
      </c>
      <c r="C9" s="11">
        <v>800</v>
      </c>
      <c r="D9" s="119">
        <f>SUM(C9:C12)</f>
        <v>2300</v>
      </c>
    </row>
    <row r="10" spans="1:10" x14ac:dyDescent="0.3">
      <c r="A10" s="119"/>
      <c r="B10" s="11" t="s">
        <v>69</v>
      </c>
      <c r="C10" s="11">
        <v>300</v>
      </c>
      <c r="D10" s="119"/>
    </row>
    <row r="11" spans="1:10" x14ac:dyDescent="0.3">
      <c r="A11" s="119"/>
      <c r="B11" s="11" t="s">
        <v>100</v>
      </c>
      <c r="C11" s="11">
        <v>1200</v>
      </c>
      <c r="D11" s="119"/>
    </row>
    <row r="12" spans="1:10" x14ac:dyDescent="0.3">
      <c r="A12" s="119"/>
      <c r="B12" s="11" t="s">
        <v>70</v>
      </c>
      <c r="C12" s="11"/>
      <c r="D12" s="119"/>
    </row>
    <row r="13" spans="1:10" x14ac:dyDescent="0.3">
      <c r="A13" s="120" t="s">
        <v>73</v>
      </c>
      <c r="B13" s="31" t="s">
        <v>66</v>
      </c>
      <c r="C13" s="31">
        <v>1000</v>
      </c>
      <c r="D13" s="120">
        <f>SUM(C13:C17)</f>
        <v>6500</v>
      </c>
    </row>
    <row r="14" spans="1:10" x14ac:dyDescent="0.3">
      <c r="A14" s="120"/>
      <c r="B14" s="31" t="s">
        <v>105</v>
      </c>
      <c r="C14" s="31">
        <v>2000</v>
      </c>
      <c r="D14" s="120"/>
    </row>
    <row r="15" spans="1:10" x14ac:dyDescent="0.3">
      <c r="A15" s="120"/>
      <c r="B15" s="31" t="s">
        <v>71</v>
      </c>
      <c r="C15" s="31">
        <v>2500</v>
      </c>
      <c r="D15" s="120"/>
    </row>
    <row r="16" spans="1:10" x14ac:dyDescent="0.3">
      <c r="A16" s="120"/>
      <c r="B16" s="31" t="s">
        <v>90</v>
      </c>
      <c r="C16" s="31">
        <v>200</v>
      </c>
      <c r="D16" s="120"/>
    </row>
    <row r="17" spans="1:4" x14ac:dyDescent="0.3">
      <c r="A17" s="120"/>
      <c r="B17" s="31" t="s">
        <v>106</v>
      </c>
      <c r="C17" s="31">
        <v>800</v>
      </c>
      <c r="D17" s="120"/>
    </row>
    <row r="18" spans="1:4" x14ac:dyDescent="0.3">
      <c r="A18" s="115" t="s">
        <v>75</v>
      </c>
      <c r="B18" s="4" t="s">
        <v>107</v>
      </c>
      <c r="C18" s="4">
        <v>1500</v>
      </c>
      <c r="D18" s="115">
        <f>SUM(C18:C19)</f>
        <v>1700</v>
      </c>
    </row>
    <row r="19" spans="1:4" x14ac:dyDescent="0.3">
      <c r="A19" s="115"/>
      <c r="B19" s="4" t="s">
        <v>90</v>
      </c>
      <c r="C19" s="4">
        <v>200</v>
      </c>
      <c r="D19" s="115"/>
    </row>
    <row r="20" spans="1:4" x14ac:dyDescent="0.3">
      <c r="A20" s="122" t="s">
        <v>77</v>
      </c>
      <c r="B20" s="10" t="s">
        <v>78</v>
      </c>
      <c r="C20" s="10">
        <v>4000</v>
      </c>
      <c r="D20" s="121">
        <f>SUM(C20:C37)</f>
        <v>14250</v>
      </c>
    </row>
    <row r="21" spans="1:4" x14ac:dyDescent="0.3">
      <c r="A21" s="123"/>
      <c r="B21" s="10" t="s">
        <v>101</v>
      </c>
      <c r="C21" s="10">
        <v>1000</v>
      </c>
      <c r="D21" s="121"/>
    </row>
    <row r="22" spans="1:4" x14ac:dyDescent="0.3">
      <c r="A22" s="123"/>
      <c r="B22" s="10" t="s">
        <v>79</v>
      </c>
      <c r="C22" s="10">
        <v>600</v>
      </c>
      <c r="D22" s="121"/>
    </row>
    <row r="23" spans="1:4" x14ac:dyDescent="0.3">
      <c r="A23" s="123"/>
      <c r="B23" s="10" t="s">
        <v>80</v>
      </c>
      <c r="C23" s="10">
        <v>1000</v>
      </c>
      <c r="D23" s="121"/>
    </row>
    <row r="24" spans="1:4" x14ac:dyDescent="0.3">
      <c r="A24" s="123"/>
      <c r="B24" s="10" t="s">
        <v>81</v>
      </c>
      <c r="C24" s="10">
        <v>2000</v>
      </c>
      <c r="D24" s="121"/>
    </row>
    <row r="25" spans="1:4" x14ac:dyDescent="0.3">
      <c r="A25" s="123"/>
      <c r="B25" s="10" t="s">
        <v>82</v>
      </c>
      <c r="C25" s="10">
        <v>1000</v>
      </c>
      <c r="D25" s="121"/>
    </row>
    <row r="26" spans="1:4" x14ac:dyDescent="0.3">
      <c r="A26" s="123"/>
      <c r="B26" s="10" t="s">
        <v>93</v>
      </c>
      <c r="C26" s="10">
        <v>1500</v>
      </c>
      <c r="D26" s="121"/>
    </row>
    <row r="27" spans="1:4" x14ac:dyDescent="0.3">
      <c r="A27" s="123"/>
      <c r="B27" s="10" t="s">
        <v>94</v>
      </c>
      <c r="C27" s="10">
        <v>500</v>
      </c>
      <c r="D27" s="121"/>
    </row>
    <row r="28" spans="1:4" x14ac:dyDescent="0.3">
      <c r="A28" s="123"/>
      <c r="B28" s="10" t="s">
        <v>95</v>
      </c>
      <c r="C28" s="10">
        <v>150</v>
      </c>
      <c r="D28" s="121"/>
    </row>
    <row r="29" spans="1:4" x14ac:dyDescent="0.3">
      <c r="A29" s="123"/>
      <c r="B29" s="10"/>
      <c r="C29" s="10"/>
      <c r="D29" s="121"/>
    </row>
    <row r="30" spans="1:4" x14ac:dyDescent="0.3">
      <c r="A30" s="123"/>
      <c r="B30" s="10" t="s">
        <v>83</v>
      </c>
      <c r="C30" s="116">
        <v>100</v>
      </c>
      <c r="D30" s="121"/>
    </row>
    <row r="31" spans="1:4" x14ac:dyDescent="0.3">
      <c r="A31" s="123"/>
      <c r="B31" s="10" t="s">
        <v>84</v>
      </c>
      <c r="C31" s="117"/>
      <c r="D31" s="121"/>
    </row>
    <row r="32" spans="1:4" x14ac:dyDescent="0.3">
      <c r="A32" s="123"/>
      <c r="B32" s="10" t="s">
        <v>85</v>
      </c>
      <c r="C32" s="117"/>
      <c r="D32" s="121"/>
    </row>
    <row r="33" spans="1:4" x14ac:dyDescent="0.3">
      <c r="A33" s="123"/>
      <c r="B33" s="10" t="s">
        <v>86</v>
      </c>
      <c r="C33" s="117"/>
      <c r="D33" s="121"/>
    </row>
    <row r="34" spans="1:4" x14ac:dyDescent="0.3">
      <c r="A34" s="123"/>
      <c r="B34" s="10" t="s">
        <v>87</v>
      </c>
      <c r="C34" s="118"/>
      <c r="D34" s="121"/>
    </row>
    <row r="35" spans="1:4" x14ac:dyDescent="0.3">
      <c r="A35" s="123"/>
      <c r="B35" s="10"/>
      <c r="C35" s="10"/>
      <c r="D35" s="121"/>
    </row>
    <row r="36" spans="1:4" x14ac:dyDescent="0.3">
      <c r="A36" s="123"/>
      <c r="B36" s="10" t="s">
        <v>108</v>
      </c>
      <c r="C36" s="10">
        <v>400</v>
      </c>
      <c r="D36" s="121"/>
    </row>
    <row r="37" spans="1:4" x14ac:dyDescent="0.3">
      <c r="A37" s="123"/>
      <c r="B37" s="10" t="s">
        <v>103</v>
      </c>
      <c r="C37" s="10">
        <v>2000</v>
      </c>
      <c r="D37" s="121"/>
    </row>
    <row r="38" spans="1:4" x14ac:dyDescent="0.3">
      <c r="A38" s="119" t="s">
        <v>76</v>
      </c>
      <c r="B38" s="11" t="s">
        <v>91</v>
      </c>
      <c r="C38" s="11">
        <v>100</v>
      </c>
      <c r="D38" s="119">
        <f>SUM(C38:C39)</f>
        <v>2100</v>
      </c>
    </row>
    <row r="39" spans="1:4" x14ac:dyDescent="0.3">
      <c r="A39" s="119"/>
      <c r="B39" s="11" t="s">
        <v>92</v>
      </c>
      <c r="C39" s="11">
        <v>2000</v>
      </c>
      <c r="D39" s="119"/>
    </row>
    <row r="40" spans="1:4" x14ac:dyDescent="0.3">
      <c r="A40" s="115" t="s">
        <v>88</v>
      </c>
      <c r="B40" s="4" t="s">
        <v>96</v>
      </c>
      <c r="C40" s="4">
        <v>300</v>
      </c>
      <c r="D40" s="115">
        <f>SUM(C40:C48)</f>
        <v>15100</v>
      </c>
    </row>
    <row r="41" spans="1:4" x14ac:dyDescent="0.3">
      <c r="A41" s="115"/>
      <c r="B41" s="4" t="s">
        <v>98</v>
      </c>
      <c r="C41" s="4">
        <v>200</v>
      </c>
      <c r="D41" s="115"/>
    </row>
    <row r="42" spans="1:4" x14ac:dyDescent="0.3">
      <c r="A42" s="115"/>
      <c r="B42" s="4" t="s">
        <v>97</v>
      </c>
      <c r="C42" s="4">
        <v>400</v>
      </c>
      <c r="D42" s="115"/>
    </row>
    <row r="43" spans="1:4" x14ac:dyDescent="0.3">
      <c r="A43" s="115"/>
      <c r="B43" s="4" t="s">
        <v>99</v>
      </c>
      <c r="C43" s="4">
        <v>200</v>
      </c>
      <c r="D43" s="115"/>
    </row>
    <row r="44" spans="1:4" x14ac:dyDescent="0.3">
      <c r="A44" s="115"/>
      <c r="B44" s="4" t="s">
        <v>118</v>
      </c>
      <c r="C44" s="4">
        <v>1500</v>
      </c>
      <c r="D44" s="115"/>
    </row>
    <row r="45" spans="1:4" x14ac:dyDescent="0.3">
      <c r="A45" s="115"/>
      <c r="B45" s="4" t="s">
        <v>119</v>
      </c>
      <c r="C45" s="4">
        <v>800</v>
      </c>
      <c r="D45" s="115"/>
    </row>
    <row r="46" spans="1:4" x14ac:dyDescent="0.3">
      <c r="A46" s="115"/>
      <c r="B46" s="4" t="s">
        <v>120</v>
      </c>
      <c r="C46" s="4">
        <v>700</v>
      </c>
      <c r="D46" s="115"/>
    </row>
    <row r="47" spans="1:4" x14ac:dyDescent="0.3">
      <c r="A47" s="115"/>
      <c r="B47" s="4" t="s">
        <v>121</v>
      </c>
      <c r="C47" s="4">
        <v>1000</v>
      </c>
      <c r="D47" s="115"/>
    </row>
    <row r="48" spans="1:4" x14ac:dyDescent="0.3">
      <c r="A48" s="115"/>
      <c r="B48" s="4" t="s">
        <v>123</v>
      </c>
      <c r="C48" s="4">
        <v>10000</v>
      </c>
      <c r="D48" s="115"/>
    </row>
  </sheetData>
  <mergeCells count="15">
    <mergeCell ref="A40:A48"/>
    <mergeCell ref="A38:A39"/>
    <mergeCell ref="A20:A37"/>
    <mergeCell ref="A13:A17"/>
    <mergeCell ref="A2:A8"/>
    <mergeCell ref="A9:A12"/>
    <mergeCell ref="A18:A19"/>
    <mergeCell ref="D40:D48"/>
    <mergeCell ref="C30:C34"/>
    <mergeCell ref="D2:D8"/>
    <mergeCell ref="D9:D12"/>
    <mergeCell ref="D13:D17"/>
    <mergeCell ref="D18:D19"/>
    <mergeCell ref="D20:D37"/>
    <mergeCell ref="D38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106" t="s">
        <v>0</v>
      </c>
      <c r="L1" s="10">
        <v>200</v>
      </c>
      <c r="N1" s="95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107"/>
      <c r="L2" s="10">
        <v>300</v>
      </c>
      <c r="N2" s="96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127" t="s">
        <v>18</v>
      </c>
      <c r="D7" s="127"/>
      <c r="E7" s="127"/>
      <c r="F7" s="127"/>
      <c r="G7" s="128" t="s">
        <v>17</v>
      </c>
      <c r="H7" s="128"/>
      <c r="I7" s="128"/>
      <c r="J7" s="15" t="s">
        <v>5</v>
      </c>
      <c r="K7" s="129" t="s">
        <v>19</v>
      </c>
    </row>
    <row r="8" spans="1:16" ht="14.4" customHeight="1" x14ac:dyDescent="0.3">
      <c r="A8" s="124" t="s">
        <v>3</v>
      </c>
      <c r="B8" s="124" t="s">
        <v>2</v>
      </c>
      <c r="C8" s="125" t="s">
        <v>1</v>
      </c>
      <c r="D8" s="126" t="s">
        <v>14</v>
      </c>
      <c r="E8" s="126" t="s">
        <v>15</v>
      </c>
      <c r="F8" s="126" t="s">
        <v>4</v>
      </c>
      <c r="G8" s="130" t="s">
        <v>0</v>
      </c>
      <c r="H8" s="130" t="s">
        <v>16</v>
      </c>
      <c r="I8" s="87" t="s">
        <v>4</v>
      </c>
      <c r="J8" s="131" t="s">
        <v>4</v>
      </c>
      <c r="K8" s="129"/>
    </row>
    <row r="9" spans="1:16" x14ac:dyDescent="0.3">
      <c r="A9" s="124"/>
      <c r="B9" s="124"/>
      <c r="C9" s="125"/>
      <c r="D9" s="126"/>
      <c r="E9" s="119"/>
      <c r="F9" s="119"/>
      <c r="G9" s="130"/>
      <c r="H9" s="130"/>
      <c r="I9" s="121"/>
      <c r="J9" s="132"/>
      <c r="K9" s="129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33" t="s">
        <v>50</v>
      </c>
      <c r="B1" s="133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delegeanu i a alexandrugabriel</cp:lastModifiedBy>
  <dcterms:created xsi:type="dcterms:W3CDTF">2023-05-20T09:58:10Z</dcterms:created>
  <dcterms:modified xsi:type="dcterms:W3CDTF">2023-10-07T07:55:09Z</dcterms:modified>
</cp:coreProperties>
</file>