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631CAABD-AC6E-4CA3-B6E8-2162D7319C8D}" xr6:coauthVersionLast="47" xr6:coauthVersionMax="47" xr10:uidLastSave="{00000000-0000-0000-0000-000000000000}"/>
  <bookViews>
    <workbookView xWindow="-108" yWindow="-108" windowWidth="23256" windowHeight="12456" xr2:uid="{F762C5AB-E878-4D42-A6F3-9B1185CC87EF}"/>
  </bookViews>
  <sheets>
    <sheet name="Plan garsoniera" sheetId="10" r:id="rId1"/>
    <sheet name="Mobilier + Electrocasnice" sheetId="11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garsoniera'!$K$1:$K$47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0" l="1"/>
  <c r="G25" i="10"/>
  <c r="G26" i="10"/>
  <c r="H22" i="10"/>
  <c r="S156" i="10"/>
  <c r="H156" i="10"/>
  <c r="G156" i="10"/>
  <c r="D156" i="10"/>
  <c r="C156" i="10"/>
  <c r="F156" i="10" s="1"/>
  <c r="S155" i="10"/>
  <c r="H155" i="10"/>
  <c r="G155" i="10"/>
  <c r="I155" i="10" s="1"/>
  <c r="D155" i="10"/>
  <c r="C155" i="10"/>
  <c r="F155" i="10" s="1"/>
  <c r="S154" i="10"/>
  <c r="H154" i="10"/>
  <c r="G154" i="10"/>
  <c r="D154" i="10"/>
  <c r="C154" i="10"/>
  <c r="F154" i="10" s="1"/>
  <c r="S153" i="10"/>
  <c r="H153" i="10"/>
  <c r="G153" i="10"/>
  <c r="I153" i="10" s="1"/>
  <c r="D153" i="10"/>
  <c r="C153" i="10"/>
  <c r="F153" i="10" s="1"/>
  <c r="S152" i="10"/>
  <c r="H152" i="10"/>
  <c r="G152" i="10"/>
  <c r="D152" i="10"/>
  <c r="C152" i="10"/>
  <c r="F152" i="10" s="1"/>
  <c r="S151" i="10"/>
  <c r="H151" i="10"/>
  <c r="G151" i="10"/>
  <c r="I151" i="10" s="1"/>
  <c r="D151" i="10"/>
  <c r="C151" i="10"/>
  <c r="F151" i="10" s="1"/>
  <c r="S150" i="10"/>
  <c r="H150" i="10"/>
  <c r="G150" i="10"/>
  <c r="D150" i="10"/>
  <c r="C150" i="10"/>
  <c r="F150" i="10" s="1"/>
  <c r="S149" i="10"/>
  <c r="H149" i="10"/>
  <c r="G149" i="10"/>
  <c r="D149" i="10"/>
  <c r="C149" i="10"/>
  <c r="F149" i="10" s="1"/>
  <c r="S148" i="10"/>
  <c r="H148" i="10"/>
  <c r="G148" i="10"/>
  <c r="I148" i="10" s="1"/>
  <c r="D148" i="10"/>
  <c r="C148" i="10"/>
  <c r="F148" i="10" s="1"/>
  <c r="S147" i="10"/>
  <c r="H147" i="10"/>
  <c r="G147" i="10"/>
  <c r="D147" i="10"/>
  <c r="C147" i="10"/>
  <c r="F147" i="10" s="1"/>
  <c r="S146" i="10"/>
  <c r="H146" i="10"/>
  <c r="G146" i="10"/>
  <c r="I146" i="10" s="1"/>
  <c r="D146" i="10"/>
  <c r="C146" i="10"/>
  <c r="F146" i="10" s="1"/>
  <c r="S145" i="10"/>
  <c r="H145" i="10"/>
  <c r="G145" i="10"/>
  <c r="D145" i="10"/>
  <c r="C145" i="10"/>
  <c r="F145" i="10" s="1"/>
  <c r="S144" i="10"/>
  <c r="H144" i="10"/>
  <c r="G144" i="10"/>
  <c r="I144" i="10" s="1"/>
  <c r="D144" i="10"/>
  <c r="C144" i="10"/>
  <c r="F144" i="10" s="1"/>
  <c r="S143" i="10"/>
  <c r="H143" i="10"/>
  <c r="G143" i="10"/>
  <c r="I143" i="10" s="1"/>
  <c r="D143" i="10"/>
  <c r="C143" i="10"/>
  <c r="F143" i="10" s="1"/>
  <c r="S142" i="10"/>
  <c r="H142" i="10"/>
  <c r="G142" i="10"/>
  <c r="D142" i="10"/>
  <c r="C142" i="10"/>
  <c r="S141" i="10"/>
  <c r="H141" i="10"/>
  <c r="G141" i="10"/>
  <c r="D141" i="10"/>
  <c r="C141" i="10"/>
  <c r="F141" i="10" s="1"/>
  <c r="S140" i="10"/>
  <c r="H140" i="10"/>
  <c r="G140" i="10"/>
  <c r="I140" i="10" s="1"/>
  <c r="D140" i="10"/>
  <c r="C140" i="10"/>
  <c r="F140" i="10" s="1"/>
  <c r="S139" i="10"/>
  <c r="H139" i="10"/>
  <c r="G139" i="10"/>
  <c r="I139" i="10" s="1"/>
  <c r="D139" i="10"/>
  <c r="C139" i="10"/>
  <c r="F139" i="10" s="1"/>
  <c r="S138" i="10"/>
  <c r="H138" i="10"/>
  <c r="G138" i="10"/>
  <c r="D138" i="10"/>
  <c r="C138" i="10"/>
  <c r="S137" i="10"/>
  <c r="H137" i="10"/>
  <c r="G137" i="10"/>
  <c r="D137" i="10"/>
  <c r="C137" i="10"/>
  <c r="F137" i="10" s="1"/>
  <c r="S136" i="10"/>
  <c r="H136" i="10"/>
  <c r="G136" i="10"/>
  <c r="D136" i="10"/>
  <c r="C136" i="10"/>
  <c r="F136" i="10" s="1"/>
  <c r="S135" i="10"/>
  <c r="H135" i="10"/>
  <c r="G135" i="10"/>
  <c r="D135" i="10"/>
  <c r="C135" i="10"/>
  <c r="F135" i="10" s="1"/>
  <c r="S134" i="10"/>
  <c r="H134" i="10"/>
  <c r="G134" i="10"/>
  <c r="I134" i="10" s="1"/>
  <c r="D134" i="10"/>
  <c r="C134" i="10"/>
  <c r="F134" i="10" s="1"/>
  <c r="S133" i="10"/>
  <c r="H133" i="10"/>
  <c r="G133" i="10"/>
  <c r="D133" i="10"/>
  <c r="C133" i="10"/>
  <c r="F133" i="10" s="1"/>
  <c r="S132" i="10"/>
  <c r="H132" i="10"/>
  <c r="G132" i="10"/>
  <c r="I132" i="10" s="1"/>
  <c r="D132" i="10"/>
  <c r="C132" i="10"/>
  <c r="F132" i="10" s="1"/>
  <c r="S131" i="10"/>
  <c r="H131" i="10"/>
  <c r="G131" i="10"/>
  <c r="D131" i="10"/>
  <c r="C131" i="10"/>
  <c r="S130" i="10"/>
  <c r="H130" i="10"/>
  <c r="G130" i="10"/>
  <c r="D130" i="10"/>
  <c r="C130" i="10"/>
  <c r="S129" i="10"/>
  <c r="H129" i="10"/>
  <c r="G129" i="10"/>
  <c r="D129" i="10"/>
  <c r="C129" i="10"/>
  <c r="F129" i="10" s="1"/>
  <c r="S128" i="10"/>
  <c r="H128" i="10"/>
  <c r="G128" i="10"/>
  <c r="I128" i="10" s="1"/>
  <c r="D128" i="10"/>
  <c r="C128" i="10"/>
  <c r="F128" i="10" s="1"/>
  <c r="S127" i="10"/>
  <c r="H127" i="10"/>
  <c r="G127" i="10"/>
  <c r="I127" i="10" s="1"/>
  <c r="D127" i="10"/>
  <c r="C127" i="10"/>
  <c r="F127" i="10" s="1"/>
  <c r="S126" i="10"/>
  <c r="H126" i="10"/>
  <c r="G126" i="10"/>
  <c r="D126" i="10"/>
  <c r="C126" i="10"/>
  <c r="S125" i="10"/>
  <c r="H125" i="10"/>
  <c r="G125" i="10"/>
  <c r="D125" i="10"/>
  <c r="C125" i="10"/>
  <c r="S124" i="10"/>
  <c r="H124" i="10"/>
  <c r="G124" i="10"/>
  <c r="D124" i="10"/>
  <c r="C124" i="10"/>
  <c r="F124" i="10" s="1"/>
  <c r="S123" i="10"/>
  <c r="H123" i="10"/>
  <c r="G123" i="10"/>
  <c r="D123" i="10"/>
  <c r="C123" i="10"/>
  <c r="F123" i="10" s="1"/>
  <c r="S122" i="10"/>
  <c r="H122" i="10"/>
  <c r="G122" i="10"/>
  <c r="D122" i="10"/>
  <c r="C122" i="10"/>
  <c r="F122" i="10" s="1"/>
  <c r="S121" i="10"/>
  <c r="H121" i="10"/>
  <c r="G121" i="10"/>
  <c r="D121" i="10"/>
  <c r="C121" i="10"/>
  <c r="F121" i="10" s="1"/>
  <c r="S120" i="10"/>
  <c r="H120" i="10"/>
  <c r="G120" i="10"/>
  <c r="I120" i="10" s="1"/>
  <c r="D120" i="10"/>
  <c r="C120" i="10"/>
  <c r="S119" i="10"/>
  <c r="H119" i="10"/>
  <c r="G119" i="10"/>
  <c r="I119" i="10" s="1"/>
  <c r="D119" i="10"/>
  <c r="C119" i="10"/>
  <c r="F119" i="10" s="1"/>
  <c r="S118" i="10"/>
  <c r="H118" i="10"/>
  <c r="G118" i="10"/>
  <c r="D118" i="10"/>
  <c r="C118" i="10"/>
  <c r="F118" i="10" s="1"/>
  <c r="S117" i="10"/>
  <c r="H117" i="10"/>
  <c r="G117" i="10"/>
  <c r="D117" i="10"/>
  <c r="C117" i="10"/>
  <c r="F117" i="10" s="1"/>
  <c r="S116" i="10"/>
  <c r="H116" i="10"/>
  <c r="G116" i="10"/>
  <c r="I116" i="10" s="1"/>
  <c r="D116" i="10"/>
  <c r="C116" i="10"/>
  <c r="F116" i="10" s="1"/>
  <c r="S115" i="10"/>
  <c r="H115" i="10"/>
  <c r="G115" i="10"/>
  <c r="D115" i="10"/>
  <c r="C115" i="10"/>
  <c r="F115" i="10" s="1"/>
  <c r="S114" i="10"/>
  <c r="H114" i="10"/>
  <c r="G114" i="10"/>
  <c r="D114" i="10"/>
  <c r="C114" i="10"/>
  <c r="F114" i="10" s="1"/>
  <c r="S113" i="10"/>
  <c r="H113" i="10"/>
  <c r="G113" i="10"/>
  <c r="D113" i="10"/>
  <c r="C113" i="10"/>
  <c r="F113" i="10" s="1"/>
  <c r="S112" i="10"/>
  <c r="H112" i="10"/>
  <c r="G112" i="10"/>
  <c r="I112" i="10" s="1"/>
  <c r="D112" i="10"/>
  <c r="C112" i="10"/>
  <c r="F112" i="10" s="1"/>
  <c r="S111" i="10"/>
  <c r="H111" i="10"/>
  <c r="G111" i="10"/>
  <c r="D111" i="10"/>
  <c r="C111" i="10"/>
  <c r="F111" i="10" s="1"/>
  <c r="S110" i="10"/>
  <c r="H110" i="10"/>
  <c r="G110" i="10"/>
  <c r="D110" i="10"/>
  <c r="C110" i="10"/>
  <c r="F110" i="10" s="1"/>
  <c r="S109" i="10"/>
  <c r="H109" i="10"/>
  <c r="G109" i="10"/>
  <c r="D109" i="10"/>
  <c r="C109" i="10"/>
  <c r="F109" i="10" s="1"/>
  <c r="S108" i="10"/>
  <c r="H108" i="10"/>
  <c r="G108" i="10"/>
  <c r="I108" i="10" s="1"/>
  <c r="D108" i="10"/>
  <c r="C108" i="10"/>
  <c r="S107" i="10"/>
  <c r="H107" i="10"/>
  <c r="G107" i="10"/>
  <c r="I107" i="10" s="1"/>
  <c r="D107" i="10"/>
  <c r="C107" i="10"/>
  <c r="F107" i="10" s="1"/>
  <c r="S106" i="10"/>
  <c r="H106" i="10"/>
  <c r="G106" i="10"/>
  <c r="D106" i="10"/>
  <c r="C106" i="10"/>
  <c r="F106" i="10" s="1"/>
  <c r="S105" i="10"/>
  <c r="H105" i="10"/>
  <c r="G105" i="10"/>
  <c r="I105" i="10" s="1"/>
  <c r="D105" i="10"/>
  <c r="C105" i="10"/>
  <c r="S104" i="10"/>
  <c r="H104" i="10"/>
  <c r="G104" i="10"/>
  <c r="I104" i="10" s="1"/>
  <c r="D104" i="10"/>
  <c r="C104" i="10"/>
  <c r="F104" i="10" s="1"/>
  <c r="S103" i="10"/>
  <c r="H103" i="10"/>
  <c r="G103" i="10"/>
  <c r="I103" i="10" s="1"/>
  <c r="D103" i="10"/>
  <c r="C103" i="10"/>
  <c r="F103" i="10" s="1"/>
  <c r="J103" i="10" s="1"/>
  <c r="S102" i="10"/>
  <c r="H102" i="10"/>
  <c r="G102" i="10"/>
  <c r="D102" i="10"/>
  <c r="C102" i="10"/>
  <c r="S101" i="10"/>
  <c r="H101" i="10"/>
  <c r="G101" i="10"/>
  <c r="D101" i="10"/>
  <c r="C101" i="10"/>
  <c r="F101" i="10" s="1"/>
  <c r="S100" i="10"/>
  <c r="H100" i="10"/>
  <c r="G100" i="10"/>
  <c r="I100" i="10" s="1"/>
  <c r="D100" i="10"/>
  <c r="C100" i="10"/>
  <c r="F100" i="10" s="1"/>
  <c r="S99" i="10"/>
  <c r="H99" i="10"/>
  <c r="G99" i="10"/>
  <c r="D99" i="10"/>
  <c r="C99" i="10"/>
  <c r="F99" i="10" s="1"/>
  <c r="S98" i="10"/>
  <c r="H98" i="10"/>
  <c r="G98" i="10"/>
  <c r="I98" i="10" s="1"/>
  <c r="D98" i="10"/>
  <c r="C9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F50" i="10" s="1"/>
  <c r="C51" i="10"/>
  <c r="F51" i="10" s="1"/>
  <c r="C52" i="10"/>
  <c r="F52" i="10" s="1"/>
  <c r="C53" i="10"/>
  <c r="F53" i="10" s="1"/>
  <c r="C54" i="10"/>
  <c r="C55" i="10"/>
  <c r="F55" i="10" s="1"/>
  <c r="C56" i="10"/>
  <c r="F56" i="10" s="1"/>
  <c r="C57" i="10"/>
  <c r="C58" i="10"/>
  <c r="F58" i="10" s="1"/>
  <c r="C59" i="10"/>
  <c r="F59" i="10" s="1"/>
  <c r="C60" i="10"/>
  <c r="F60" i="10" s="1"/>
  <c r="C61" i="10"/>
  <c r="F61" i="10" s="1"/>
  <c r="C62" i="10"/>
  <c r="F62" i="10" s="1"/>
  <c r="C63" i="10"/>
  <c r="F63" i="10" s="1"/>
  <c r="C64" i="10"/>
  <c r="F64" i="10" s="1"/>
  <c r="C65" i="10"/>
  <c r="F65" i="10" s="1"/>
  <c r="C66" i="10"/>
  <c r="F66" i="10" s="1"/>
  <c r="C67" i="10"/>
  <c r="F67" i="10" s="1"/>
  <c r="C68" i="10"/>
  <c r="F68" i="10" s="1"/>
  <c r="C69" i="10"/>
  <c r="F69" i="10" s="1"/>
  <c r="C70" i="10"/>
  <c r="F70" i="10" s="1"/>
  <c r="C71" i="10"/>
  <c r="F71" i="10" s="1"/>
  <c r="C72" i="10"/>
  <c r="F72" i="10" s="1"/>
  <c r="C73" i="10"/>
  <c r="F73" i="10" s="1"/>
  <c r="C74" i="10"/>
  <c r="F74" i="10" s="1"/>
  <c r="C75" i="10"/>
  <c r="F75" i="10" s="1"/>
  <c r="C76" i="10"/>
  <c r="F76" i="10" s="1"/>
  <c r="C77" i="10"/>
  <c r="F77" i="10" s="1"/>
  <c r="C78" i="10"/>
  <c r="F78" i="10" s="1"/>
  <c r="C79" i="10"/>
  <c r="F79" i="10" s="1"/>
  <c r="C80" i="10"/>
  <c r="F80" i="10" s="1"/>
  <c r="C81" i="10"/>
  <c r="F81" i="10" s="1"/>
  <c r="C82" i="10"/>
  <c r="F82" i="10" s="1"/>
  <c r="C83" i="10"/>
  <c r="F83" i="10" s="1"/>
  <c r="C84" i="10"/>
  <c r="F84" i="10" s="1"/>
  <c r="C85" i="10"/>
  <c r="F85" i="10" s="1"/>
  <c r="C86" i="10"/>
  <c r="F86" i="10" s="1"/>
  <c r="C87" i="10"/>
  <c r="F87" i="10" s="1"/>
  <c r="C88" i="10"/>
  <c r="F88" i="10" s="1"/>
  <c r="C89" i="10"/>
  <c r="F89" i="10" s="1"/>
  <c r="C90" i="10"/>
  <c r="F90" i="10" s="1"/>
  <c r="C91" i="10"/>
  <c r="F91" i="10" s="1"/>
  <c r="C92" i="10"/>
  <c r="F92" i="10" s="1"/>
  <c r="C93" i="10"/>
  <c r="F93" i="10" s="1"/>
  <c r="C94" i="10"/>
  <c r="F94" i="10" s="1"/>
  <c r="C95" i="10"/>
  <c r="F95" i="10" s="1"/>
  <c r="C96" i="10"/>
  <c r="F96" i="10" s="1"/>
  <c r="C97" i="10"/>
  <c r="F97" i="10" s="1"/>
  <c r="D40" i="11"/>
  <c r="F1" i="11" s="1"/>
  <c r="F2" i="11" s="1"/>
  <c r="D51" i="10"/>
  <c r="G51" i="10"/>
  <c r="H51" i="10"/>
  <c r="S51" i="10"/>
  <c r="D52" i="10"/>
  <c r="G52" i="10"/>
  <c r="H52" i="10"/>
  <c r="S52" i="10"/>
  <c r="D53" i="10"/>
  <c r="G53" i="10"/>
  <c r="H53" i="10"/>
  <c r="S53" i="10"/>
  <c r="D54" i="10"/>
  <c r="G54" i="10"/>
  <c r="H54" i="10"/>
  <c r="S54" i="10"/>
  <c r="D55" i="10"/>
  <c r="G55" i="10"/>
  <c r="H55" i="10"/>
  <c r="S55" i="10"/>
  <c r="D56" i="10"/>
  <c r="G56" i="10"/>
  <c r="H56" i="10"/>
  <c r="S56" i="10"/>
  <c r="D57" i="10"/>
  <c r="G57" i="10"/>
  <c r="H57" i="10"/>
  <c r="S57" i="10"/>
  <c r="D58" i="10"/>
  <c r="G58" i="10"/>
  <c r="H58" i="10"/>
  <c r="S58" i="10"/>
  <c r="D59" i="10"/>
  <c r="G59" i="10"/>
  <c r="H59" i="10"/>
  <c r="S59" i="10"/>
  <c r="D60" i="10"/>
  <c r="G60" i="10"/>
  <c r="H60" i="10"/>
  <c r="S60" i="10"/>
  <c r="D61" i="10"/>
  <c r="G61" i="10"/>
  <c r="H61" i="10"/>
  <c r="S61" i="10"/>
  <c r="D62" i="10"/>
  <c r="G62" i="10"/>
  <c r="H62" i="10"/>
  <c r="S62" i="10"/>
  <c r="D63" i="10"/>
  <c r="G63" i="10"/>
  <c r="H63" i="10"/>
  <c r="S63" i="10"/>
  <c r="D64" i="10"/>
  <c r="G64" i="10"/>
  <c r="H64" i="10"/>
  <c r="S64" i="10"/>
  <c r="D65" i="10"/>
  <c r="G65" i="10"/>
  <c r="H65" i="10"/>
  <c r="S65" i="10"/>
  <c r="D66" i="10"/>
  <c r="G66" i="10"/>
  <c r="H66" i="10"/>
  <c r="S66" i="10"/>
  <c r="D67" i="10"/>
  <c r="G67" i="10"/>
  <c r="H67" i="10"/>
  <c r="S67" i="10"/>
  <c r="D68" i="10"/>
  <c r="G68" i="10"/>
  <c r="H68" i="10"/>
  <c r="S68" i="10"/>
  <c r="D69" i="10"/>
  <c r="G69" i="10"/>
  <c r="H69" i="10"/>
  <c r="S69" i="10"/>
  <c r="D70" i="10"/>
  <c r="G70" i="10"/>
  <c r="H70" i="10"/>
  <c r="S70" i="10"/>
  <c r="D71" i="10"/>
  <c r="G71" i="10"/>
  <c r="H71" i="10"/>
  <c r="I71" i="10" s="1"/>
  <c r="S71" i="10"/>
  <c r="D72" i="10"/>
  <c r="G72" i="10"/>
  <c r="H72" i="10"/>
  <c r="S72" i="10"/>
  <c r="D73" i="10"/>
  <c r="G73" i="10"/>
  <c r="H73" i="10"/>
  <c r="S73" i="10"/>
  <c r="D74" i="10"/>
  <c r="G74" i="10"/>
  <c r="H74" i="10"/>
  <c r="S74" i="10"/>
  <c r="D75" i="10"/>
  <c r="G75" i="10"/>
  <c r="H75" i="10"/>
  <c r="S75" i="10"/>
  <c r="D76" i="10"/>
  <c r="G76" i="10"/>
  <c r="H76" i="10"/>
  <c r="S76" i="10"/>
  <c r="D77" i="10"/>
  <c r="G77" i="10"/>
  <c r="H77" i="10"/>
  <c r="S77" i="10"/>
  <c r="D78" i="10"/>
  <c r="G78" i="10"/>
  <c r="H78" i="10"/>
  <c r="S78" i="10"/>
  <c r="D79" i="10"/>
  <c r="G79" i="10"/>
  <c r="H79" i="10"/>
  <c r="S79" i="10"/>
  <c r="D80" i="10"/>
  <c r="G80" i="10"/>
  <c r="H80" i="10"/>
  <c r="S80" i="10"/>
  <c r="D81" i="10"/>
  <c r="G81" i="10"/>
  <c r="H81" i="10"/>
  <c r="S81" i="10"/>
  <c r="D82" i="10"/>
  <c r="G82" i="10"/>
  <c r="H82" i="10"/>
  <c r="S82" i="10"/>
  <c r="D83" i="10"/>
  <c r="G83" i="10"/>
  <c r="H83" i="10"/>
  <c r="S83" i="10"/>
  <c r="D84" i="10"/>
  <c r="G84" i="10"/>
  <c r="H84" i="10"/>
  <c r="S84" i="10"/>
  <c r="D85" i="10"/>
  <c r="G85" i="10"/>
  <c r="H85" i="10"/>
  <c r="S85" i="10"/>
  <c r="D86" i="10"/>
  <c r="G86" i="10"/>
  <c r="H86" i="10"/>
  <c r="S86" i="10"/>
  <c r="D87" i="10"/>
  <c r="G87" i="10"/>
  <c r="H87" i="10"/>
  <c r="S87" i="10"/>
  <c r="D88" i="10"/>
  <c r="G88" i="10"/>
  <c r="H88" i="10"/>
  <c r="S88" i="10"/>
  <c r="D89" i="10"/>
  <c r="G89" i="10"/>
  <c r="H89" i="10"/>
  <c r="S89" i="10"/>
  <c r="D90" i="10"/>
  <c r="G90" i="10"/>
  <c r="H90" i="10"/>
  <c r="S90" i="10"/>
  <c r="D91" i="10"/>
  <c r="G91" i="10"/>
  <c r="H91" i="10"/>
  <c r="S91" i="10"/>
  <c r="D92" i="10"/>
  <c r="G92" i="10"/>
  <c r="H92" i="10"/>
  <c r="S92" i="10"/>
  <c r="D93" i="10"/>
  <c r="G93" i="10"/>
  <c r="H93" i="10"/>
  <c r="S93" i="10"/>
  <c r="D94" i="10"/>
  <c r="G94" i="10"/>
  <c r="H94" i="10"/>
  <c r="S94" i="10"/>
  <c r="D95" i="10"/>
  <c r="G95" i="10"/>
  <c r="H95" i="10"/>
  <c r="S95" i="10"/>
  <c r="D96" i="10"/>
  <c r="G96" i="10"/>
  <c r="H96" i="10"/>
  <c r="S96" i="10"/>
  <c r="D97" i="10"/>
  <c r="G97" i="10"/>
  <c r="H97" i="10"/>
  <c r="S97" i="10"/>
  <c r="D50" i="10"/>
  <c r="G50" i="10"/>
  <c r="H50" i="10"/>
  <c r="S50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G23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22" i="10"/>
  <c r="H12" i="10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11" i="10"/>
  <c r="C12" i="10"/>
  <c r="D12" i="10"/>
  <c r="E12" i="10"/>
  <c r="F12" i="10"/>
  <c r="S12" i="10"/>
  <c r="C13" i="10"/>
  <c r="D13" i="10"/>
  <c r="E13" i="10"/>
  <c r="S10" i="10"/>
  <c r="S11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D5" i="10"/>
  <c r="D46" i="10"/>
  <c r="D47" i="10"/>
  <c r="D48" i="10"/>
  <c r="D49" i="10"/>
  <c r="D2" i="11"/>
  <c r="D38" i="11"/>
  <c r="D20" i="11"/>
  <c r="D18" i="11"/>
  <c r="D13" i="11"/>
  <c r="D9" i="11"/>
  <c r="B1" i="10"/>
  <c r="U5" i="10"/>
  <c r="C25" i="10"/>
  <c r="C26" i="10"/>
  <c r="C24" i="10"/>
  <c r="C23" i="10"/>
  <c r="C22" i="10"/>
  <c r="C21" i="10"/>
  <c r="C20" i="10"/>
  <c r="C19" i="10"/>
  <c r="C18" i="10"/>
  <c r="C17" i="10"/>
  <c r="C16" i="10"/>
  <c r="C15" i="10"/>
  <c r="D42" i="10"/>
  <c r="D43" i="10"/>
  <c r="D44" i="10"/>
  <c r="D45" i="10"/>
  <c r="D36" i="10"/>
  <c r="D37" i="10"/>
  <c r="D38" i="10"/>
  <c r="D39" i="10"/>
  <c r="D40" i="10"/>
  <c r="D41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D11" i="10"/>
  <c r="D10" i="10"/>
  <c r="F10" i="10" s="1"/>
  <c r="F1" i="10"/>
  <c r="F2" i="10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J12" i="10" l="1"/>
  <c r="I101" i="10"/>
  <c r="J101" i="10" s="1"/>
  <c r="H5" i="10"/>
  <c r="I121" i="10"/>
  <c r="J121" i="10" s="1"/>
  <c r="I133" i="10"/>
  <c r="J133" i="10" s="1"/>
  <c r="I123" i="10"/>
  <c r="J123" i="10" s="1"/>
  <c r="I135" i="10"/>
  <c r="J135" i="10" s="1"/>
  <c r="I147" i="10"/>
  <c r="J147" i="10" s="1"/>
  <c r="I114" i="10"/>
  <c r="I150" i="10"/>
  <c r="J150" i="10" s="1"/>
  <c r="I85" i="10"/>
  <c r="J85" i="10" s="1"/>
  <c r="I67" i="10"/>
  <c r="J67" i="10" s="1"/>
  <c r="F138" i="10"/>
  <c r="I125" i="10"/>
  <c r="I137" i="10"/>
  <c r="J137" i="10" s="1"/>
  <c r="I118" i="10"/>
  <c r="J118" i="10" s="1"/>
  <c r="I130" i="10"/>
  <c r="I142" i="10"/>
  <c r="I154" i="10"/>
  <c r="J154" i="10" s="1"/>
  <c r="J127" i="10"/>
  <c r="J134" i="10"/>
  <c r="F125" i="10"/>
  <c r="J132" i="10"/>
  <c r="J148" i="10"/>
  <c r="J116" i="10"/>
  <c r="F130" i="10"/>
  <c r="J144" i="10"/>
  <c r="J128" i="10"/>
  <c r="F102" i="10"/>
  <c r="J155" i="10"/>
  <c r="J146" i="10"/>
  <c r="J153" i="10"/>
  <c r="F98" i="10"/>
  <c r="J98" i="10" s="1"/>
  <c r="F142" i="10"/>
  <c r="F131" i="10"/>
  <c r="J140" i="10"/>
  <c r="I84" i="10"/>
  <c r="J84" i="10" s="1"/>
  <c r="I106" i="10"/>
  <c r="J106" i="10" s="1"/>
  <c r="I78" i="10"/>
  <c r="J78" i="10" s="1"/>
  <c r="I129" i="10"/>
  <c r="I115" i="10"/>
  <c r="J115" i="10" s="1"/>
  <c r="I124" i="10"/>
  <c r="J124" i="10" s="1"/>
  <c r="I138" i="10"/>
  <c r="J138" i="10" s="1"/>
  <c r="I152" i="10"/>
  <c r="J152" i="10" s="1"/>
  <c r="I141" i="10"/>
  <c r="J141" i="10" s="1"/>
  <c r="I110" i="10"/>
  <c r="J110" i="10" s="1"/>
  <c r="I99" i="10"/>
  <c r="J99" i="10" s="1"/>
  <c r="I117" i="10"/>
  <c r="J117" i="10" s="1"/>
  <c r="I131" i="10"/>
  <c r="I149" i="10"/>
  <c r="J149" i="10" s="1"/>
  <c r="I51" i="10"/>
  <c r="J51" i="10" s="1"/>
  <c r="I122" i="10"/>
  <c r="J122" i="10" s="1"/>
  <c r="I113" i="10"/>
  <c r="J113" i="10" s="1"/>
  <c r="I102" i="10"/>
  <c r="J102" i="10" s="1"/>
  <c r="J143" i="10"/>
  <c r="I145" i="10"/>
  <c r="J145" i="10" s="1"/>
  <c r="I126" i="10"/>
  <c r="I109" i="10"/>
  <c r="J109" i="10" s="1"/>
  <c r="I94" i="10"/>
  <c r="J94" i="10" s="1"/>
  <c r="I156" i="10"/>
  <c r="J156" i="10" s="1"/>
  <c r="I136" i="10"/>
  <c r="J136" i="10" s="1"/>
  <c r="I91" i="10"/>
  <c r="J91" i="10" s="1"/>
  <c r="J104" i="10"/>
  <c r="J129" i="10"/>
  <c r="J139" i="10"/>
  <c r="J119" i="10"/>
  <c r="J107" i="10"/>
  <c r="J100" i="10"/>
  <c r="J112" i="10"/>
  <c r="J151" i="10"/>
  <c r="J114" i="10"/>
  <c r="F105" i="10"/>
  <c r="F126" i="10"/>
  <c r="I111" i="10"/>
  <c r="J111" i="10" s="1"/>
  <c r="F108" i="10"/>
  <c r="F120" i="10"/>
  <c r="I53" i="10"/>
  <c r="J53" i="10" s="1"/>
  <c r="I60" i="10"/>
  <c r="J60" i="10" s="1"/>
  <c r="I80" i="10"/>
  <c r="J80" i="10" s="1"/>
  <c r="I59" i="10"/>
  <c r="J59" i="10" s="1"/>
  <c r="I86" i="10"/>
  <c r="J86" i="10" s="1"/>
  <c r="I93" i="10"/>
  <c r="J93" i="10" s="1"/>
  <c r="I56" i="10"/>
  <c r="J56" i="10" s="1"/>
  <c r="I65" i="10"/>
  <c r="J65" i="10" s="1"/>
  <c r="I70" i="10"/>
  <c r="J70" i="10" s="1"/>
  <c r="I63" i="10"/>
  <c r="J63" i="10" s="1"/>
  <c r="I49" i="10"/>
  <c r="I96" i="10"/>
  <c r="J96" i="10" s="1"/>
  <c r="I58" i="10"/>
  <c r="J58" i="10" s="1"/>
  <c r="I66" i="10"/>
  <c r="J66" i="10" s="1"/>
  <c r="I68" i="10"/>
  <c r="J68" i="10" s="1"/>
  <c r="I81" i="10"/>
  <c r="J81" i="10" s="1"/>
  <c r="I76" i="10"/>
  <c r="J76" i="10" s="1"/>
  <c r="I92" i="10"/>
  <c r="J92" i="10" s="1"/>
  <c r="I75" i="10"/>
  <c r="J75" i="10" s="1"/>
  <c r="I88" i="10"/>
  <c r="J88" i="10" s="1"/>
  <c r="I73" i="10"/>
  <c r="J73" i="10" s="1"/>
  <c r="I69" i="10"/>
  <c r="J69" i="10" s="1"/>
  <c r="P5" i="10"/>
  <c r="J71" i="10"/>
  <c r="I54" i="10"/>
  <c r="I52" i="10"/>
  <c r="J52" i="10" s="1"/>
  <c r="I97" i="10"/>
  <c r="J97" i="10" s="1"/>
  <c r="I57" i="10"/>
  <c r="I82" i="10"/>
  <c r="J82" i="10" s="1"/>
  <c r="I90" i="10"/>
  <c r="J90" i="10" s="1"/>
  <c r="I83" i="10"/>
  <c r="J83" i="10" s="1"/>
  <c r="I48" i="10"/>
  <c r="I95" i="10"/>
  <c r="J95" i="10" s="1"/>
  <c r="I50" i="10"/>
  <c r="J50" i="10" s="1"/>
  <c r="I62" i="10"/>
  <c r="J62" i="10" s="1"/>
  <c r="I74" i="10"/>
  <c r="J74" i="10" s="1"/>
  <c r="I79" i="10"/>
  <c r="J79" i="10" s="1"/>
  <c r="I72" i="10"/>
  <c r="J72" i="10" s="1"/>
  <c r="I77" i="10"/>
  <c r="J77" i="10" s="1"/>
  <c r="I89" i="10"/>
  <c r="J89" i="10" s="1"/>
  <c r="I55" i="10"/>
  <c r="J55" i="10" s="1"/>
  <c r="I87" i="10"/>
  <c r="J87" i="10" s="1"/>
  <c r="I61" i="10"/>
  <c r="J61" i="10" s="1"/>
  <c r="F57" i="10"/>
  <c r="F54" i="10"/>
  <c r="I64" i="10"/>
  <c r="J64" i="10" s="1"/>
  <c r="F47" i="10"/>
  <c r="I1" i="11"/>
  <c r="I46" i="10"/>
  <c r="F46" i="10"/>
  <c r="F49" i="10"/>
  <c r="I47" i="10"/>
  <c r="F48" i="10"/>
  <c r="I36" i="10"/>
  <c r="F44" i="10"/>
  <c r="F43" i="10"/>
  <c r="F39" i="10"/>
  <c r="F38" i="10"/>
  <c r="F37" i="10"/>
  <c r="F42" i="10"/>
  <c r="F45" i="10"/>
  <c r="F41" i="10"/>
  <c r="F40" i="10"/>
  <c r="F36" i="10"/>
  <c r="I28" i="10"/>
  <c r="I23" i="10"/>
  <c r="I24" i="10"/>
  <c r="I33" i="10"/>
  <c r="I30" i="10"/>
  <c r="I41" i="10"/>
  <c r="I40" i="10"/>
  <c r="I39" i="10"/>
  <c r="I38" i="10"/>
  <c r="I37" i="10"/>
  <c r="I35" i="10"/>
  <c r="I34" i="10"/>
  <c r="I32" i="10"/>
  <c r="I31" i="10"/>
  <c r="I29" i="10"/>
  <c r="I27" i="10"/>
  <c r="I26" i="10"/>
  <c r="I22" i="10"/>
  <c r="I25" i="10"/>
  <c r="F19" i="10"/>
  <c r="C11" i="10"/>
  <c r="F11" i="10" s="1"/>
  <c r="J11" i="10" s="1"/>
  <c r="F15" i="10"/>
  <c r="J15" i="10" s="1"/>
  <c r="F21" i="10"/>
  <c r="F35" i="10"/>
  <c r="F32" i="10"/>
  <c r="F29" i="10"/>
  <c r="F26" i="10"/>
  <c r="F23" i="10"/>
  <c r="F20" i="10"/>
  <c r="F16" i="10"/>
  <c r="J16" i="10" s="1"/>
  <c r="F17" i="10"/>
  <c r="F13" i="10"/>
  <c r="J13" i="10" s="1"/>
  <c r="F34" i="10"/>
  <c r="F31" i="10"/>
  <c r="F28" i="10"/>
  <c r="F25" i="10"/>
  <c r="F22" i="10"/>
  <c r="F18" i="10"/>
  <c r="C14" i="10"/>
  <c r="F14" i="10" s="1"/>
  <c r="J14" i="10" s="1"/>
  <c r="F33" i="10"/>
  <c r="F30" i="10"/>
  <c r="F27" i="10"/>
  <c r="F24" i="10"/>
  <c r="J10" i="10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125" i="10" l="1"/>
  <c r="J142" i="10"/>
  <c r="J131" i="10"/>
  <c r="J130" i="10"/>
  <c r="J120" i="10"/>
  <c r="J108" i="10"/>
  <c r="J126" i="10"/>
  <c r="J105" i="10"/>
  <c r="J49" i="10"/>
  <c r="I5" i="10"/>
  <c r="J48" i="10"/>
  <c r="J54" i="10"/>
  <c r="J57" i="10"/>
  <c r="K12" i="10"/>
  <c r="J47" i="10"/>
  <c r="J21" i="10"/>
  <c r="J17" i="10"/>
  <c r="K17" i="10" s="1"/>
  <c r="L17" i="10" s="1"/>
  <c r="J19" i="10"/>
  <c r="J20" i="10"/>
  <c r="J18" i="10"/>
  <c r="J46" i="10"/>
  <c r="J36" i="10"/>
  <c r="J37" i="10"/>
  <c r="J38" i="10"/>
  <c r="J41" i="10"/>
  <c r="J39" i="10"/>
  <c r="J40" i="10"/>
  <c r="J34" i="10"/>
  <c r="J24" i="10"/>
  <c r="J27" i="10"/>
  <c r="J30" i="10"/>
  <c r="J33" i="10"/>
  <c r="J23" i="10"/>
  <c r="J26" i="10"/>
  <c r="J29" i="10"/>
  <c r="J22" i="10"/>
  <c r="J32" i="10"/>
  <c r="J28" i="10"/>
  <c r="J35" i="10"/>
  <c r="J31" i="10"/>
  <c r="J25" i="10"/>
  <c r="K10" i="10"/>
  <c r="L10" i="10" s="1"/>
  <c r="K14" i="10"/>
  <c r="L14" i="10" s="1"/>
  <c r="K15" i="10"/>
  <c r="L15" i="10" s="1"/>
  <c r="K11" i="10"/>
  <c r="L11" i="10" s="1"/>
  <c r="K16" i="10"/>
  <c r="L16" i="10" s="1"/>
  <c r="K13" i="10"/>
  <c r="L13" i="10" s="1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O13" i="10" l="1"/>
  <c r="P13" i="10" s="1"/>
  <c r="Q13" i="10" s="1"/>
  <c r="O10" i="10"/>
  <c r="O11" i="10"/>
  <c r="O14" i="10"/>
  <c r="L12" i="10"/>
  <c r="M12" i="10" s="1"/>
  <c r="N12" i="10" s="1"/>
  <c r="O12" i="10"/>
  <c r="O15" i="10"/>
  <c r="P15" i="10" s="1"/>
  <c r="Q15" i="10" s="1"/>
  <c r="O16" i="10"/>
  <c r="P16" i="10" s="1"/>
  <c r="Q16" i="10" s="1"/>
  <c r="O17" i="10"/>
  <c r="P17" i="10" s="1"/>
  <c r="Q17" i="10" s="1"/>
  <c r="P12" i="10"/>
  <c r="Q12" i="10" s="1"/>
  <c r="K21" i="10"/>
  <c r="K20" i="10"/>
  <c r="K19" i="10"/>
  <c r="K18" i="10"/>
  <c r="P10" i="10"/>
  <c r="Q10" i="10" s="1"/>
  <c r="P11" i="10"/>
  <c r="Q11" i="10" s="1"/>
  <c r="M16" i="10"/>
  <c r="N16" i="10" s="1"/>
  <c r="M15" i="10"/>
  <c r="N15" i="10" s="1"/>
  <c r="P14" i="10"/>
  <c r="Q14" i="10" s="1"/>
  <c r="M14" i="10"/>
  <c r="N14" i="10" s="1"/>
  <c r="M13" i="10"/>
  <c r="N13" i="10" s="1"/>
  <c r="M17" i="10"/>
  <c r="N17" i="10" s="1"/>
  <c r="K23" i="10"/>
  <c r="M10" i="10"/>
  <c r="N10" i="10" s="1"/>
  <c r="M11" i="10"/>
  <c r="N11" i="10" s="1"/>
  <c r="I42" i="10"/>
  <c r="K22" i="10"/>
  <c r="K39" i="10"/>
  <c r="K24" i="10"/>
  <c r="K41" i="10"/>
  <c r="K33" i="10"/>
  <c r="K38" i="10"/>
  <c r="K37" i="10"/>
  <c r="K40" i="10"/>
  <c r="K25" i="10"/>
  <c r="K28" i="10"/>
  <c r="K31" i="10"/>
  <c r="K27" i="10"/>
  <c r="K30" i="10"/>
  <c r="K26" i="10"/>
  <c r="K35" i="10"/>
  <c r="K29" i="10"/>
  <c r="K34" i="10"/>
  <c r="K32" i="10"/>
  <c r="K36" i="10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  <c r="L18" i="10" l="1"/>
  <c r="O18" i="10"/>
  <c r="P18" i="10" s="1"/>
  <c r="Q18" i="10" s="1"/>
  <c r="L19" i="10"/>
  <c r="M19" i="10" s="1"/>
  <c r="N19" i="10" s="1"/>
  <c r="O19" i="10"/>
  <c r="P19" i="10" s="1"/>
  <c r="Q19" i="10" s="1"/>
  <c r="L20" i="10"/>
  <c r="M20" i="10" s="1"/>
  <c r="N20" i="10" s="1"/>
  <c r="O20" i="10"/>
  <c r="P20" i="10" s="1"/>
  <c r="Q20" i="10" s="1"/>
  <c r="L21" i="10"/>
  <c r="M21" i="10" s="1"/>
  <c r="N21" i="10" s="1"/>
  <c r="O21" i="10"/>
  <c r="P21" i="10" s="1"/>
  <c r="Q21" i="10" s="1"/>
  <c r="L24" i="10"/>
  <c r="M24" i="10" s="1"/>
  <c r="N24" i="10" s="1"/>
  <c r="O24" i="10"/>
  <c r="P24" i="10" s="1"/>
  <c r="Q24" i="10" s="1"/>
  <c r="L39" i="10"/>
  <c r="M39" i="10" s="1"/>
  <c r="N39" i="10" s="1"/>
  <c r="O39" i="10"/>
  <c r="P39" i="10" s="1"/>
  <c r="Q39" i="10" s="1"/>
  <c r="L22" i="10"/>
  <c r="M22" i="10" s="1"/>
  <c r="N22" i="10" s="1"/>
  <c r="O22" i="10"/>
  <c r="P22" i="10" s="1"/>
  <c r="Q22" i="10" s="1"/>
  <c r="L27" i="10"/>
  <c r="M27" i="10" s="1"/>
  <c r="N27" i="10" s="1"/>
  <c r="O27" i="10"/>
  <c r="P27" i="10" s="1"/>
  <c r="Q27" i="10" s="1"/>
  <c r="L28" i="10"/>
  <c r="M28" i="10" s="1"/>
  <c r="N28" i="10" s="1"/>
  <c r="O28" i="10"/>
  <c r="P28" i="10" s="1"/>
  <c r="Q28" i="10" s="1"/>
  <c r="L25" i="10"/>
  <c r="M25" i="10" s="1"/>
  <c r="N25" i="10" s="1"/>
  <c r="O25" i="10"/>
  <c r="P25" i="10" s="1"/>
  <c r="Q25" i="10" s="1"/>
  <c r="L40" i="10"/>
  <c r="M40" i="10" s="1"/>
  <c r="N40" i="10" s="1"/>
  <c r="O40" i="10"/>
  <c r="P40" i="10" s="1"/>
  <c r="Q40" i="10" s="1"/>
  <c r="L37" i="10"/>
  <c r="M37" i="10" s="1"/>
  <c r="N37" i="10" s="1"/>
  <c r="O37" i="10"/>
  <c r="P37" i="10" s="1"/>
  <c r="Q37" i="10" s="1"/>
  <c r="L32" i="10"/>
  <c r="M32" i="10" s="1"/>
  <c r="N32" i="10" s="1"/>
  <c r="O32" i="10"/>
  <c r="P32" i="10" s="1"/>
  <c r="Q32" i="10" s="1"/>
  <c r="L38" i="10"/>
  <c r="M38" i="10" s="1"/>
  <c r="N38" i="10" s="1"/>
  <c r="O38" i="10"/>
  <c r="P38" i="10" s="1"/>
  <c r="Q38" i="10" s="1"/>
  <c r="L34" i="10"/>
  <c r="M34" i="10" s="1"/>
  <c r="N34" i="10" s="1"/>
  <c r="O34" i="10"/>
  <c r="P34" i="10" s="1"/>
  <c r="Q34" i="10" s="1"/>
  <c r="L33" i="10"/>
  <c r="M33" i="10" s="1"/>
  <c r="N33" i="10" s="1"/>
  <c r="O33" i="10"/>
  <c r="P33" i="10" s="1"/>
  <c r="Q33" i="10" s="1"/>
  <c r="L35" i="10"/>
  <c r="M35" i="10" s="1"/>
  <c r="N35" i="10" s="1"/>
  <c r="O35" i="10"/>
  <c r="P35" i="10" s="1"/>
  <c r="Q35" i="10" s="1"/>
  <c r="L26" i="10"/>
  <c r="M26" i="10" s="1"/>
  <c r="N26" i="10" s="1"/>
  <c r="O26" i="10"/>
  <c r="P26" i="10" s="1"/>
  <c r="Q26" i="10" s="1"/>
  <c r="L30" i="10"/>
  <c r="M30" i="10" s="1"/>
  <c r="N30" i="10" s="1"/>
  <c r="O30" i="10"/>
  <c r="P30" i="10" s="1"/>
  <c r="Q30" i="10" s="1"/>
  <c r="L31" i="10"/>
  <c r="M31" i="10" s="1"/>
  <c r="N31" i="10" s="1"/>
  <c r="O31" i="10"/>
  <c r="P31" i="10" s="1"/>
  <c r="Q31" i="10" s="1"/>
  <c r="L23" i="10"/>
  <c r="M23" i="10" s="1"/>
  <c r="N23" i="10" s="1"/>
  <c r="O23" i="10"/>
  <c r="P23" i="10" s="1"/>
  <c r="Q23" i="10" s="1"/>
  <c r="L36" i="10"/>
  <c r="M36" i="10" s="1"/>
  <c r="N36" i="10" s="1"/>
  <c r="O36" i="10"/>
  <c r="P36" i="10" s="1"/>
  <c r="Q36" i="10" s="1"/>
  <c r="L29" i="10"/>
  <c r="M29" i="10" s="1"/>
  <c r="N29" i="10" s="1"/>
  <c r="O29" i="10"/>
  <c r="P29" i="10" s="1"/>
  <c r="Q29" i="10" s="1"/>
  <c r="L41" i="10"/>
  <c r="M41" i="10" s="1"/>
  <c r="N41" i="10" s="1"/>
  <c r="O41" i="10"/>
  <c r="P41" i="10" s="1"/>
  <c r="Q41" i="10" s="1"/>
  <c r="M18" i="10"/>
  <c r="N18" i="10" s="1"/>
  <c r="J42" i="10"/>
  <c r="I43" i="10"/>
  <c r="I45" i="10"/>
  <c r="I44" i="10"/>
  <c r="K42" i="10" l="1"/>
  <c r="O42" i="10" s="1"/>
  <c r="J44" i="10"/>
  <c r="J45" i="10"/>
  <c r="J43" i="10"/>
  <c r="K105" i="10" l="1"/>
  <c r="O105" i="10" s="1"/>
  <c r="P105" i="10" s="1"/>
  <c r="Q105" i="10" s="1"/>
  <c r="K118" i="10"/>
  <c r="L118" i="10" s="1"/>
  <c r="M118" i="10" s="1"/>
  <c r="N118" i="10" s="1"/>
  <c r="K125" i="10"/>
  <c r="O125" i="10" s="1"/>
  <c r="P125" i="10" s="1"/>
  <c r="Q125" i="10" s="1"/>
  <c r="K141" i="10"/>
  <c r="O141" i="10" s="1"/>
  <c r="P141" i="10" s="1"/>
  <c r="Q141" i="10" s="1"/>
  <c r="K149" i="10"/>
  <c r="O149" i="10" s="1"/>
  <c r="P149" i="10" s="1"/>
  <c r="Q149" i="10" s="1"/>
  <c r="K136" i="10"/>
  <c r="O136" i="10" s="1"/>
  <c r="P136" i="10" s="1"/>
  <c r="Q136" i="10" s="1"/>
  <c r="K101" i="10"/>
  <c r="O101" i="10" s="1"/>
  <c r="P101" i="10" s="1"/>
  <c r="Q101" i="10" s="1"/>
  <c r="K126" i="10"/>
  <c r="L126" i="10" s="1"/>
  <c r="M126" i="10" s="1"/>
  <c r="N126" i="10" s="1"/>
  <c r="K129" i="10"/>
  <c r="O129" i="10" s="1"/>
  <c r="P129" i="10" s="1"/>
  <c r="Q129" i="10" s="1"/>
  <c r="K146" i="10"/>
  <c r="L146" i="10" s="1"/>
  <c r="M146" i="10" s="1"/>
  <c r="N146" i="10" s="1"/>
  <c r="K107" i="10"/>
  <c r="L107" i="10" s="1"/>
  <c r="M107" i="10" s="1"/>
  <c r="N107" i="10" s="1"/>
  <c r="K137" i="10"/>
  <c r="O137" i="10" s="1"/>
  <c r="P137" i="10" s="1"/>
  <c r="Q137" i="10" s="1"/>
  <c r="K148" i="10"/>
  <c r="L148" i="10" s="1"/>
  <c r="M148" i="10" s="1"/>
  <c r="N148" i="10" s="1"/>
  <c r="K155" i="10"/>
  <c r="O155" i="10" s="1"/>
  <c r="P155" i="10" s="1"/>
  <c r="Q155" i="10" s="1"/>
  <c r="K124" i="10"/>
  <c r="O124" i="10" s="1"/>
  <c r="P124" i="10" s="1"/>
  <c r="Q124" i="10" s="1"/>
  <c r="K133" i="10"/>
  <c r="O133" i="10" s="1"/>
  <c r="P133" i="10" s="1"/>
  <c r="Q133" i="10" s="1"/>
  <c r="K145" i="10"/>
  <c r="O145" i="10" s="1"/>
  <c r="P145" i="10" s="1"/>
  <c r="Q145" i="10" s="1"/>
  <c r="K154" i="10"/>
  <c r="L154" i="10" s="1"/>
  <c r="M154" i="10" s="1"/>
  <c r="N154" i="10" s="1"/>
  <c r="K99" i="10"/>
  <c r="L99" i="10" s="1"/>
  <c r="M99" i="10" s="1"/>
  <c r="N99" i="10" s="1"/>
  <c r="K142" i="10"/>
  <c r="L142" i="10" s="1"/>
  <c r="M142" i="10" s="1"/>
  <c r="N142" i="10" s="1"/>
  <c r="K128" i="10"/>
  <c r="O128" i="10" s="1"/>
  <c r="P128" i="10" s="1"/>
  <c r="Q128" i="10" s="1"/>
  <c r="K132" i="10"/>
  <c r="L132" i="10" s="1"/>
  <c r="M132" i="10" s="1"/>
  <c r="N132" i="10" s="1"/>
  <c r="K147" i="10"/>
  <c r="L147" i="10" s="1"/>
  <c r="M147" i="10" s="1"/>
  <c r="N147" i="10" s="1"/>
  <c r="K103" i="10"/>
  <c r="O103" i="10" s="1"/>
  <c r="P103" i="10" s="1"/>
  <c r="Q103" i="10" s="1"/>
  <c r="K113" i="10"/>
  <c r="L113" i="10" s="1"/>
  <c r="M113" i="10" s="1"/>
  <c r="N113" i="10" s="1"/>
  <c r="K109" i="10"/>
  <c r="O109" i="10" s="1"/>
  <c r="P109" i="10" s="1"/>
  <c r="Q109" i="10" s="1"/>
  <c r="K134" i="10"/>
  <c r="L134" i="10" s="1"/>
  <c r="M134" i="10" s="1"/>
  <c r="N134" i="10" s="1"/>
  <c r="K140" i="10"/>
  <c r="O140" i="10" s="1"/>
  <c r="P140" i="10" s="1"/>
  <c r="Q140" i="10" s="1"/>
  <c r="K127" i="10"/>
  <c r="O127" i="10" s="1"/>
  <c r="P127" i="10" s="1"/>
  <c r="Q127" i="10" s="1"/>
  <c r="K120" i="10"/>
  <c r="O120" i="10" s="1"/>
  <c r="P120" i="10" s="1"/>
  <c r="Q120" i="10" s="1"/>
  <c r="K104" i="10"/>
  <c r="L104" i="10" s="1"/>
  <c r="M104" i="10" s="1"/>
  <c r="N104" i="10" s="1"/>
  <c r="K123" i="10"/>
  <c r="L123" i="10" s="1"/>
  <c r="M123" i="10" s="1"/>
  <c r="N123" i="10" s="1"/>
  <c r="K130" i="10"/>
  <c r="L130" i="10" s="1"/>
  <c r="M130" i="10" s="1"/>
  <c r="N130" i="10" s="1"/>
  <c r="K112" i="10"/>
  <c r="O112" i="10" s="1"/>
  <c r="P112" i="10" s="1"/>
  <c r="Q112" i="10" s="1"/>
  <c r="K117" i="10"/>
  <c r="L117" i="10" s="1"/>
  <c r="M117" i="10" s="1"/>
  <c r="N117" i="10" s="1"/>
  <c r="K114" i="10"/>
  <c r="O114" i="10" s="1"/>
  <c r="P114" i="10" s="1"/>
  <c r="Q114" i="10" s="1"/>
  <c r="K100" i="10"/>
  <c r="L100" i="10" s="1"/>
  <c r="M100" i="10" s="1"/>
  <c r="N100" i="10" s="1"/>
  <c r="K98" i="10"/>
  <c r="L98" i="10" s="1"/>
  <c r="M98" i="10" s="1"/>
  <c r="N98" i="10" s="1"/>
  <c r="K156" i="10"/>
  <c r="O156" i="10" s="1"/>
  <c r="P156" i="10" s="1"/>
  <c r="Q156" i="10" s="1"/>
  <c r="K151" i="10"/>
  <c r="L151" i="10" s="1"/>
  <c r="M151" i="10" s="1"/>
  <c r="N151" i="10" s="1"/>
  <c r="K121" i="10"/>
  <c r="O121" i="10" s="1"/>
  <c r="P121" i="10" s="1"/>
  <c r="Q121" i="10" s="1"/>
  <c r="K152" i="10"/>
  <c r="L152" i="10" s="1"/>
  <c r="M152" i="10" s="1"/>
  <c r="N152" i="10" s="1"/>
  <c r="K150" i="10"/>
  <c r="L150" i="10" s="1"/>
  <c r="M150" i="10" s="1"/>
  <c r="N150" i="10" s="1"/>
  <c r="K111" i="10"/>
  <c r="O111" i="10" s="1"/>
  <c r="P111" i="10" s="1"/>
  <c r="Q111" i="10" s="1"/>
  <c r="K138" i="10"/>
  <c r="L138" i="10" s="1"/>
  <c r="M138" i="10" s="1"/>
  <c r="N138" i="10" s="1"/>
  <c r="K139" i="10"/>
  <c r="O139" i="10" s="1"/>
  <c r="P139" i="10" s="1"/>
  <c r="Q139" i="10" s="1"/>
  <c r="K116" i="10"/>
  <c r="K122" i="10"/>
  <c r="K110" i="10"/>
  <c r="K153" i="10"/>
  <c r="K108" i="10"/>
  <c r="K143" i="10"/>
  <c r="K106" i="10"/>
  <c r="K144" i="10"/>
  <c r="K135" i="10"/>
  <c r="K102" i="10"/>
  <c r="K131" i="10"/>
  <c r="K119" i="10"/>
  <c r="K115" i="10"/>
  <c r="K57" i="10"/>
  <c r="O57" i="10" s="1"/>
  <c r="P57" i="10" s="1"/>
  <c r="Q57" i="10" s="1"/>
  <c r="K55" i="10"/>
  <c r="O55" i="10" s="1"/>
  <c r="P55" i="10" s="1"/>
  <c r="Q55" i="10" s="1"/>
  <c r="K67" i="10"/>
  <c r="O67" i="10" s="1"/>
  <c r="P67" i="10" s="1"/>
  <c r="Q67" i="10" s="1"/>
  <c r="K89" i="10"/>
  <c r="O89" i="10" s="1"/>
  <c r="P89" i="10" s="1"/>
  <c r="Q89" i="10" s="1"/>
  <c r="K96" i="10"/>
  <c r="O96" i="10" s="1"/>
  <c r="P96" i="10" s="1"/>
  <c r="Q96" i="10" s="1"/>
  <c r="K62" i="10"/>
  <c r="O62" i="10" s="1"/>
  <c r="P62" i="10" s="1"/>
  <c r="Q62" i="10" s="1"/>
  <c r="K92" i="10"/>
  <c r="O92" i="10" s="1"/>
  <c r="P92" i="10" s="1"/>
  <c r="Q92" i="10" s="1"/>
  <c r="K68" i="10"/>
  <c r="K80" i="10"/>
  <c r="K56" i="10"/>
  <c r="K69" i="10"/>
  <c r="K88" i="10"/>
  <c r="K70" i="10"/>
  <c r="K73" i="10"/>
  <c r="O73" i="10" s="1"/>
  <c r="P73" i="10" s="1"/>
  <c r="Q73" i="10" s="1"/>
  <c r="K61" i="10"/>
  <c r="O61" i="10" s="1"/>
  <c r="P61" i="10" s="1"/>
  <c r="Q61" i="10" s="1"/>
  <c r="K77" i="10"/>
  <c r="O77" i="10" s="1"/>
  <c r="P77" i="10" s="1"/>
  <c r="Q77" i="10" s="1"/>
  <c r="K60" i="10"/>
  <c r="O60" i="10" s="1"/>
  <c r="P60" i="10" s="1"/>
  <c r="Q60" i="10" s="1"/>
  <c r="K65" i="10"/>
  <c r="O65" i="10" s="1"/>
  <c r="P65" i="10" s="1"/>
  <c r="Q65" i="10" s="1"/>
  <c r="K81" i="10"/>
  <c r="K76" i="10"/>
  <c r="K64" i="10"/>
  <c r="K91" i="10"/>
  <c r="L91" i="10" s="1"/>
  <c r="M91" i="10" s="1"/>
  <c r="N91" i="10" s="1"/>
  <c r="K87" i="10"/>
  <c r="O87" i="10" s="1"/>
  <c r="P87" i="10" s="1"/>
  <c r="Q87" i="10" s="1"/>
  <c r="K51" i="10"/>
  <c r="K90" i="10"/>
  <c r="O90" i="10" s="1"/>
  <c r="P90" i="10" s="1"/>
  <c r="Q90" i="10" s="1"/>
  <c r="K54" i="10"/>
  <c r="O54" i="10" s="1"/>
  <c r="P54" i="10" s="1"/>
  <c r="Q54" i="10" s="1"/>
  <c r="K53" i="10"/>
  <c r="O53" i="10" s="1"/>
  <c r="P53" i="10" s="1"/>
  <c r="Q53" i="10" s="1"/>
  <c r="K97" i="10"/>
  <c r="K52" i="10"/>
  <c r="K58" i="10"/>
  <c r="K63" i="10"/>
  <c r="O63" i="10" s="1"/>
  <c r="K83" i="10"/>
  <c r="O83" i="10" s="1"/>
  <c r="K85" i="10"/>
  <c r="O85" i="10" s="1"/>
  <c r="K79" i="10"/>
  <c r="O79" i="10" s="1"/>
  <c r="K93" i="10"/>
  <c r="O93" i="10" s="1"/>
  <c r="K66" i="10"/>
  <c r="O66" i="10" s="1"/>
  <c r="K78" i="10"/>
  <c r="O78" i="10" s="1"/>
  <c r="K94" i="10"/>
  <c r="O94" i="10" s="1"/>
  <c r="K59" i="10"/>
  <c r="O59" i="10" s="1"/>
  <c r="K86" i="10"/>
  <c r="O86" i="10" s="1"/>
  <c r="K75" i="10"/>
  <c r="O75" i="10" s="1"/>
  <c r="K74" i="10"/>
  <c r="O74" i="10" s="1"/>
  <c r="P42" i="10"/>
  <c r="Q42" i="10" s="1"/>
  <c r="L42" i="10"/>
  <c r="M42" i="10" s="1"/>
  <c r="N42" i="10" s="1"/>
  <c r="K72" i="10"/>
  <c r="O72" i="10" s="1"/>
  <c r="K84" i="10"/>
  <c r="O84" i="10" s="1"/>
  <c r="K95" i="10"/>
  <c r="O95" i="10" s="1"/>
  <c r="K50" i="10"/>
  <c r="O50" i="10" s="1"/>
  <c r="K82" i="10"/>
  <c r="O82" i="10" s="1"/>
  <c r="K71" i="10"/>
  <c r="O71" i="10" s="1"/>
  <c r="K45" i="10"/>
  <c r="O45" i="10" s="1"/>
  <c r="K48" i="10"/>
  <c r="O48" i="10" s="1"/>
  <c r="K46" i="10"/>
  <c r="O46" i="10" s="1"/>
  <c r="K47" i="10"/>
  <c r="O47" i="10" s="1"/>
  <c r="K43" i="10"/>
  <c r="O43" i="10" s="1"/>
  <c r="K49" i="10"/>
  <c r="O49" i="10" s="1"/>
  <c r="K44" i="10"/>
  <c r="O44" i="10" s="1"/>
  <c r="L137" i="10" l="1"/>
  <c r="M137" i="10" s="1"/>
  <c r="N137" i="10" s="1"/>
  <c r="O100" i="10"/>
  <c r="P100" i="10" s="1"/>
  <c r="Q100" i="10" s="1"/>
  <c r="L124" i="10"/>
  <c r="M124" i="10" s="1"/>
  <c r="N124" i="10" s="1"/>
  <c r="L140" i="10"/>
  <c r="M140" i="10" s="1"/>
  <c r="N140" i="10" s="1"/>
  <c r="O98" i="10"/>
  <c r="P98" i="10" s="1"/>
  <c r="Q98" i="10" s="1"/>
  <c r="O148" i="10"/>
  <c r="P148" i="10" s="1"/>
  <c r="Q148" i="10" s="1"/>
  <c r="L145" i="10"/>
  <c r="M145" i="10" s="1"/>
  <c r="N145" i="10" s="1"/>
  <c r="L141" i="10"/>
  <c r="M141" i="10" s="1"/>
  <c r="N141" i="10" s="1"/>
  <c r="L105" i="10"/>
  <c r="M105" i="10" s="1"/>
  <c r="N105" i="10" s="1"/>
  <c r="O113" i="10"/>
  <c r="P113" i="10" s="1"/>
  <c r="Q113" i="10" s="1"/>
  <c r="O126" i="10"/>
  <c r="P126" i="10" s="1"/>
  <c r="Q126" i="10" s="1"/>
  <c r="O154" i="10"/>
  <c r="P154" i="10" s="1"/>
  <c r="Q154" i="10" s="1"/>
  <c r="L155" i="10"/>
  <c r="M155" i="10" s="1"/>
  <c r="N155" i="10" s="1"/>
  <c r="O151" i="10"/>
  <c r="P151" i="10" s="1"/>
  <c r="Q151" i="10" s="1"/>
  <c r="O132" i="10"/>
  <c r="P132" i="10" s="1"/>
  <c r="Q132" i="10" s="1"/>
  <c r="L111" i="10"/>
  <c r="M111" i="10" s="1"/>
  <c r="N111" i="10" s="1"/>
  <c r="O138" i="10"/>
  <c r="P138" i="10" s="1"/>
  <c r="Q138" i="10" s="1"/>
  <c r="O142" i="10"/>
  <c r="P142" i="10" s="1"/>
  <c r="Q142" i="10" s="1"/>
  <c r="L121" i="10"/>
  <c r="M121" i="10" s="1"/>
  <c r="N121" i="10" s="1"/>
  <c r="L120" i="10"/>
  <c r="M120" i="10" s="1"/>
  <c r="N120" i="10" s="1"/>
  <c r="O150" i="10"/>
  <c r="P150" i="10" s="1"/>
  <c r="Q150" i="10" s="1"/>
  <c r="L133" i="10"/>
  <c r="M133" i="10" s="1"/>
  <c r="N133" i="10" s="1"/>
  <c r="O118" i="10"/>
  <c r="P118" i="10" s="1"/>
  <c r="Q118" i="10" s="1"/>
  <c r="L136" i="10"/>
  <c r="M136" i="10" s="1"/>
  <c r="N136" i="10" s="1"/>
  <c r="L156" i="10"/>
  <c r="M156" i="10" s="1"/>
  <c r="N156" i="10" s="1"/>
  <c r="L109" i="10"/>
  <c r="M109" i="10" s="1"/>
  <c r="N109" i="10" s="1"/>
  <c r="O152" i="10"/>
  <c r="P152" i="10" s="1"/>
  <c r="Q152" i="10" s="1"/>
  <c r="L114" i="10"/>
  <c r="M114" i="10" s="1"/>
  <c r="N114" i="10" s="1"/>
  <c r="O117" i="10"/>
  <c r="P117" i="10" s="1"/>
  <c r="Q117" i="10" s="1"/>
  <c r="L139" i="10"/>
  <c r="M139" i="10" s="1"/>
  <c r="N139" i="10" s="1"/>
  <c r="O146" i="10"/>
  <c r="P146" i="10" s="1"/>
  <c r="Q146" i="10" s="1"/>
  <c r="L112" i="10"/>
  <c r="M112" i="10" s="1"/>
  <c r="N112" i="10" s="1"/>
  <c r="O107" i="10"/>
  <c r="P107" i="10" s="1"/>
  <c r="Q107" i="10" s="1"/>
  <c r="L128" i="10"/>
  <c r="M128" i="10" s="1"/>
  <c r="N128" i="10" s="1"/>
  <c r="L103" i="10"/>
  <c r="M103" i="10" s="1"/>
  <c r="N103" i="10" s="1"/>
  <c r="O147" i="10"/>
  <c r="P147" i="10" s="1"/>
  <c r="Q147" i="10" s="1"/>
  <c r="L127" i="10"/>
  <c r="M127" i="10" s="1"/>
  <c r="N127" i="10" s="1"/>
  <c r="L129" i="10"/>
  <c r="M129" i="10" s="1"/>
  <c r="N129" i="10" s="1"/>
  <c r="O99" i="10"/>
  <c r="P99" i="10" s="1"/>
  <c r="Q99" i="10" s="1"/>
  <c r="O123" i="10"/>
  <c r="P123" i="10" s="1"/>
  <c r="Q123" i="10" s="1"/>
  <c r="O104" i="10"/>
  <c r="P104" i="10" s="1"/>
  <c r="Q104" i="10" s="1"/>
  <c r="L149" i="10"/>
  <c r="M149" i="10" s="1"/>
  <c r="N149" i="10" s="1"/>
  <c r="L101" i="10"/>
  <c r="M101" i="10" s="1"/>
  <c r="N101" i="10" s="1"/>
  <c r="O134" i="10"/>
  <c r="P134" i="10" s="1"/>
  <c r="Q134" i="10" s="1"/>
  <c r="O130" i="10"/>
  <c r="P130" i="10" s="1"/>
  <c r="Q130" i="10" s="1"/>
  <c r="L125" i="10"/>
  <c r="M125" i="10" s="1"/>
  <c r="N125" i="10" s="1"/>
  <c r="O131" i="10"/>
  <c r="P131" i="10" s="1"/>
  <c r="Q131" i="10" s="1"/>
  <c r="L131" i="10"/>
  <c r="M131" i="10" s="1"/>
  <c r="N131" i="10" s="1"/>
  <c r="O135" i="10"/>
  <c r="P135" i="10" s="1"/>
  <c r="Q135" i="10" s="1"/>
  <c r="L135" i="10"/>
  <c r="M135" i="10" s="1"/>
  <c r="N135" i="10" s="1"/>
  <c r="L144" i="10"/>
  <c r="M144" i="10" s="1"/>
  <c r="N144" i="10" s="1"/>
  <c r="O144" i="10"/>
  <c r="P144" i="10" s="1"/>
  <c r="Q144" i="10" s="1"/>
  <c r="L106" i="10"/>
  <c r="M106" i="10" s="1"/>
  <c r="N106" i="10" s="1"/>
  <c r="O106" i="10"/>
  <c r="P106" i="10" s="1"/>
  <c r="Q106" i="10" s="1"/>
  <c r="O115" i="10"/>
  <c r="P115" i="10" s="1"/>
  <c r="Q115" i="10" s="1"/>
  <c r="L115" i="10"/>
  <c r="M115" i="10" s="1"/>
  <c r="N115" i="10" s="1"/>
  <c r="O119" i="10"/>
  <c r="P119" i="10" s="1"/>
  <c r="Q119" i="10" s="1"/>
  <c r="L119" i="10"/>
  <c r="M119" i="10" s="1"/>
  <c r="N119" i="10" s="1"/>
  <c r="O153" i="10"/>
  <c r="P153" i="10" s="1"/>
  <c r="Q153" i="10" s="1"/>
  <c r="L153" i="10"/>
  <c r="M153" i="10" s="1"/>
  <c r="N153" i="10" s="1"/>
  <c r="L110" i="10"/>
  <c r="M110" i="10" s="1"/>
  <c r="N110" i="10" s="1"/>
  <c r="O110" i="10"/>
  <c r="P110" i="10" s="1"/>
  <c r="Q110" i="10" s="1"/>
  <c r="L122" i="10"/>
  <c r="M122" i="10" s="1"/>
  <c r="N122" i="10" s="1"/>
  <c r="O122" i="10"/>
  <c r="P122" i="10" s="1"/>
  <c r="Q122" i="10" s="1"/>
  <c r="L116" i="10"/>
  <c r="M116" i="10" s="1"/>
  <c r="N116" i="10" s="1"/>
  <c r="O116" i="10"/>
  <c r="P116" i="10" s="1"/>
  <c r="Q116" i="10" s="1"/>
  <c r="L102" i="10"/>
  <c r="M102" i="10" s="1"/>
  <c r="N102" i="10" s="1"/>
  <c r="O102" i="10"/>
  <c r="P102" i="10" s="1"/>
  <c r="Q102" i="10" s="1"/>
  <c r="L143" i="10"/>
  <c r="M143" i="10" s="1"/>
  <c r="N143" i="10" s="1"/>
  <c r="O143" i="10"/>
  <c r="P143" i="10" s="1"/>
  <c r="Q143" i="10" s="1"/>
  <c r="L108" i="10"/>
  <c r="M108" i="10" s="1"/>
  <c r="N108" i="10" s="1"/>
  <c r="O108" i="10"/>
  <c r="P108" i="10" s="1"/>
  <c r="Q108" i="10" s="1"/>
  <c r="L55" i="10"/>
  <c r="M55" i="10" s="1"/>
  <c r="N55" i="10" s="1"/>
  <c r="L57" i="10"/>
  <c r="M57" i="10" s="1"/>
  <c r="N57" i="10" s="1"/>
  <c r="L73" i="10"/>
  <c r="M73" i="10" s="1"/>
  <c r="N73" i="10" s="1"/>
  <c r="L54" i="10"/>
  <c r="M54" i="10" s="1"/>
  <c r="N54" i="10" s="1"/>
  <c r="L89" i="10"/>
  <c r="M89" i="10" s="1"/>
  <c r="N89" i="10" s="1"/>
  <c r="L92" i="10"/>
  <c r="M92" i="10" s="1"/>
  <c r="N92" i="10" s="1"/>
  <c r="L65" i="10"/>
  <c r="M65" i="10" s="1"/>
  <c r="N65" i="10" s="1"/>
  <c r="L77" i="10"/>
  <c r="M77" i="10" s="1"/>
  <c r="N77" i="10" s="1"/>
  <c r="L53" i="10"/>
  <c r="M53" i="10" s="1"/>
  <c r="N53" i="10" s="1"/>
  <c r="L61" i="10"/>
  <c r="M61" i="10" s="1"/>
  <c r="N61" i="10" s="1"/>
  <c r="L60" i="10"/>
  <c r="M60" i="10" s="1"/>
  <c r="N60" i="10" s="1"/>
  <c r="L96" i="10"/>
  <c r="M96" i="10" s="1"/>
  <c r="N96" i="10" s="1"/>
  <c r="L62" i="10"/>
  <c r="M62" i="10" s="1"/>
  <c r="N62" i="10" s="1"/>
  <c r="L90" i="10"/>
  <c r="M90" i="10" s="1"/>
  <c r="N90" i="10" s="1"/>
  <c r="L70" i="10"/>
  <c r="M70" i="10" s="1"/>
  <c r="N70" i="10" s="1"/>
  <c r="O70" i="10"/>
  <c r="P70" i="10" s="1"/>
  <c r="Q70" i="10" s="1"/>
  <c r="L80" i="10"/>
  <c r="M80" i="10" s="1"/>
  <c r="N80" i="10" s="1"/>
  <c r="O80" i="10"/>
  <c r="P80" i="10" s="1"/>
  <c r="Q80" i="10" s="1"/>
  <c r="L68" i="10"/>
  <c r="M68" i="10" s="1"/>
  <c r="N68" i="10" s="1"/>
  <c r="O68" i="10"/>
  <c r="P68" i="10" s="1"/>
  <c r="Q68" i="10" s="1"/>
  <c r="O88" i="10"/>
  <c r="P88" i="10" s="1"/>
  <c r="Q88" i="10" s="1"/>
  <c r="L56" i="10"/>
  <c r="M56" i="10" s="1"/>
  <c r="N56" i="10" s="1"/>
  <c r="O56" i="10"/>
  <c r="P56" i="10" s="1"/>
  <c r="Q56" i="10" s="1"/>
  <c r="L87" i="10"/>
  <c r="M87" i="10" s="1"/>
  <c r="N87" i="10" s="1"/>
  <c r="L76" i="10"/>
  <c r="M76" i="10" s="1"/>
  <c r="N76" i="10" s="1"/>
  <c r="O76" i="10"/>
  <c r="P76" i="10" s="1"/>
  <c r="Q76" i="10" s="1"/>
  <c r="L97" i="10"/>
  <c r="M97" i="10" s="1"/>
  <c r="N97" i="10" s="1"/>
  <c r="O97" i="10"/>
  <c r="P97" i="10" s="1"/>
  <c r="Q97" i="10" s="1"/>
  <c r="L51" i="10"/>
  <c r="M51" i="10" s="1"/>
  <c r="N51" i="10" s="1"/>
  <c r="O51" i="10"/>
  <c r="P51" i="10" s="1"/>
  <c r="Q51" i="10" s="1"/>
  <c r="L69" i="10"/>
  <c r="M69" i="10" s="1"/>
  <c r="N69" i="10" s="1"/>
  <c r="O69" i="10"/>
  <c r="P69" i="10" s="1"/>
  <c r="Q69" i="10" s="1"/>
  <c r="O91" i="10"/>
  <c r="P91" i="10" s="1"/>
  <c r="Q91" i="10" s="1"/>
  <c r="O64" i="10"/>
  <c r="P64" i="10" s="1"/>
  <c r="Q64" i="10" s="1"/>
  <c r="L58" i="10"/>
  <c r="M58" i="10" s="1"/>
  <c r="N58" i="10" s="1"/>
  <c r="O58" i="10"/>
  <c r="P58" i="10" s="1"/>
  <c r="Q58" i="10" s="1"/>
  <c r="O52" i="10"/>
  <c r="P52" i="10" s="1"/>
  <c r="Q52" i="10" s="1"/>
  <c r="L81" i="10"/>
  <c r="M81" i="10" s="1"/>
  <c r="N81" i="10" s="1"/>
  <c r="O81" i="10"/>
  <c r="P81" i="10" s="1"/>
  <c r="Q81" i="10" s="1"/>
  <c r="L67" i="10"/>
  <c r="M67" i="10" s="1"/>
  <c r="N67" i="10" s="1"/>
  <c r="L88" i="10"/>
  <c r="M88" i="10" s="1"/>
  <c r="N88" i="10" s="1"/>
  <c r="L52" i="10"/>
  <c r="M52" i="10" s="1"/>
  <c r="N52" i="10" s="1"/>
  <c r="L64" i="10"/>
  <c r="M64" i="10" s="1"/>
  <c r="N64" i="10" s="1"/>
  <c r="L75" i="10"/>
  <c r="M75" i="10" s="1"/>
  <c r="N75" i="10" s="1"/>
  <c r="P75" i="10"/>
  <c r="Q75" i="10" s="1"/>
  <c r="L71" i="10"/>
  <c r="M71" i="10" s="1"/>
  <c r="N71" i="10" s="1"/>
  <c r="P71" i="10"/>
  <c r="Q71" i="10" s="1"/>
  <c r="L86" i="10"/>
  <c r="M86" i="10" s="1"/>
  <c r="N86" i="10" s="1"/>
  <c r="P86" i="10"/>
  <c r="Q86" i="10" s="1"/>
  <c r="L82" i="10"/>
  <c r="M82" i="10" s="1"/>
  <c r="N82" i="10" s="1"/>
  <c r="P82" i="10"/>
  <c r="Q82" i="10" s="1"/>
  <c r="L59" i="10"/>
  <c r="M59" i="10" s="1"/>
  <c r="N59" i="10" s="1"/>
  <c r="P59" i="10"/>
  <c r="Q59" i="10" s="1"/>
  <c r="L50" i="10"/>
  <c r="M50" i="10" s="1"/>
  <c r="N50" i="10" s="1"/>
  <c r="P50" i="10"/>
  <c r="Q50" i="10" s="1"/>
  <c r="L94" i="10"/>
  <c r="M94" i="10" s="1"/>
  <c r="N94" i="10" s="1"/>
  <c r="P94" i="10"/>
  <c r="Q94" i="10" s="1"/>
  <c r="L95" i="10"/>
  <c r="M95" i="10" s="1"/>
  <c r="N95" i="10" s="1"/>
  <c r="P95" i="10"/>
  <c r="Q95" i="10" s="1"/>
  <c r="L78" i="10"/>
  <c r="M78" i="10" s="1"/>
  <c r="N78" i="10" s="1"/>
  <c r="P78" i="10"/>
  <c r="Q78" i="10" s="1"/>
  <c r="P44" i="10"/>
  <c r="Q44" i="10" s="1"/>
  <c r="L44" i="10"/>
  <c r="M44" i="10" s="1"/>
  <c r="N44" i="10" s="1"/>
  <c r="L66" i="10"/>
  <c r="M66" i="10" s="1"/>
  <c r="N66" i="10" s="1"/>
  <c r="P66" i="10"/>
  <c r="Q66" i="10" s="1"/>
  <c r="P49" i="10"/>
  <c r="Q49" i="10" s="1"/>
  <c r="L49" i="10"/>
  <c r="M49" i="10" s="1"/>
  <c r="N49" i="10" s="1"/>
  <c r="L93" i="10"/>
  <c r="M93" i="10" s="1"/>
  <c r="N93" i="10" s="1"/>
  <c r="P93" i="10"/>
  <c r="Q93" i="10" s="1"/>
  <c r="L43" i="10"/>
  <c r="M43" i="10" s="1"/>
  <c r="N43" i="10" s="1"/>
  <c r="L84" i="10"/>
  <c r="M84" i="10" s="1"/>
  <c r="N84" i="10" s="1"/>
  <c r="P84" i="10"/>
  <c r="Q84" i="10" s="1"/>
  <c r="L79" i="10"/>
  <c r="M79" i="10" s="1"/>
  <c r="N79" i="10" s="1"/>
  <c r="P79" i="10"/>
  <c r="Q79" i="10" s="1"/>
  <c r="L47" i="10"/>
  <c r="M47" i="10" s="1"/>
  <c r="N47" i="10" s="1"/>
  <c r="L72" i="10"/>
  <c r="M72" i="10" s="1"/>
  <c r="N72" i="10" s="1"/>
  <c r="P72" i="10"/>
  <c r="Q72" i="10" s="1"/>
  <c r="L85" i="10"/>
  <c r="M85" i="10" s="1"/>
  <c r="N85" i="10" s="1"/>
  <c r="P85" i="10"/>
  <c r="Q85" i="10" s="1"/>
  <c r="P46" i="10"/>
  <c r="Q46" i="10" s="1"/>
  <c r="L46" i="10"/>
  <c r="M46" i="10" s="1"/>
  <c r="N46" i="10" s="1"/>
  <c r="L83" i="10"/>
  <c r="M83" i="10" s="1"/>
  <c r="N83" i="10" s="1"/>
  <c r="P83" i="10"/>
  <c r="Q83" i="10" s="1"/>
  <c r="L48" i="10"/>
  <c r="M48" i="10" s="1"/>
  <c r="N48" i="10" s="1"/>
  <c r="L63" i="10"/>
  <c r="M63" i="10" s="1"/>
  <c r="N63" i="10" s="1"/>
  <c r="P63" i="10"/>
  <c r="Q63" i="10" s="1"/>
  <c r="L45" i="10"/>
  <c r="M45" i="10" s="1"/>
  <c r="N45" i="10" s="1"/>
  <c r="L74" i="10"/>
  <c r="M74" i="10" s="1"/>
  <c r="N74" i="10" s="1"/>
  <c r="P74" i="10"/>
  <c r="Q74" i="10" s="1"/>
  <c r="P47" i="10"/>
  <c r="Q47" i="10" s="1"/>
  <c r="P45" i="10"/>
  <c r="Q45" i="10" s="1"/>
  <c r="P48" i="10"/>
  <c r="Q48" i="10" s="1"/>
  <c r="P43" i="10"/>
  <c r="Q43" i="10" s="1"/>
</calcChain>
</file>

<file path=xl/sharedStrings.xml><?xml version="1.0" encoding="utf-8"?>
<sst xmlns="http://schemas.openxmlformats.org/spreadsheetml/2006/main" count="175" uniqueCount="127">
  <si>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</si>
  <si>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</si>
  <si>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</si>
  <si>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</si>
  <si>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</si>
  <si>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</si>
  <si>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</si>
  <si>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</si>
  <si>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</si>
  <si>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</si>
  <si>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</si>
  <si>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</si>
  <si>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</si>
  <si>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</si>
  <si>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</si>
  <si>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</si>
  <si>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</si>
  <si>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</si>
  <si>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</si>
  <si>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</si>
  <si>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</si>
  <si>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</si>
  <si>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</si>
  <si>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</si>
  <si>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</si>
  <si>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</si>
  <si>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</si>
  <si>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</si>
  <si>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</si>
  <si>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</si>
  <si>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</si>
  <si>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</si>
  <si>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</si>
  <si>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</si>
  <si>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</si>
  <si>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</si>
  <si>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</si>
  <si>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</si>
  <si>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</si>
  <si>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</si>
  <si>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</si>
  <si>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</si>
  <si>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</si>
  <si>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</si>
  <si>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</si>
  <si>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</si>
  <si>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</si>
  <si>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</si>
  <si>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</si>
  <si>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</si>
  <si>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</si>
  <si>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</si>
  <si>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</si>
  <si>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</si>
  <si>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</si>
  <si>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</si>
  <si>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</si>
  <si>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</si>
  <si>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</si>
  <si>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</si>
  <si>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</si>
  <si>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</si>
  <si>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need</t>
  </si>
  <si>
    <t>full-time2</t>
  </si>
  <si>
    <t>rata dobanda</t>
  </si>
  <si>
    <t>pret</t>
  </si>
  <si>
    <t>pat</t>
  </si>
  <si>
    <t>canapea</t>
  </si>
  <si>
    <t>birou</t>
  </si>
  <si>
    <t>scaun birou</t>
  </si>
  <si>
    <t>etajera</t>
  </si>
  <si>
    <t>dressing</t>
  </si>
  <si>
    <t>living</t>
  </si>
  <si>
    <t>dormitor</t>
  </si>
  <si>
    <t>tv</t>
  </si>
  <si>
    <t>hol</t>
  </si>
  <si>
    <t>baie</t>
  </si>
  <si>
    <t>bucatarie</t>
  </si>
  <si>
    <t>set mobila</t>
  </si>
  <si>
    <t>cuptor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</si>
  <si>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</si>
  <si>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</si>
  <si>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</si>
  <si>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</si>
  <si>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</si>
  <si>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</si>
  <si>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</si>
  <si>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</si>
  <si>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</si>
  <si>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veioza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</si>
  <si>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</si>
  <si>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</si>
  <si>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</si>
  <si>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</si>
  <si>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</si>
  <si>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</si>
  <si>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</si>
  <si>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</si>
  <si>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</si>
  <si>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</si>
  <si>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monitor</t>
  </si>
  <si>
    <t>plita</t>
  </si>
  <si>
    <t>biblioteca + loc TV</t>
  </si>
  <si>
    <t>masa + scaune</t>
  </si>
  <si>
    <t>perdele + draperii + galerie</t>
  </si>
  <si>
    <t>saltea</t>
  </si>
  <si>
    <t>cearceaf, lenjerie pat, perna, pilota</t>
  </si>
  <si>
    <t>cuier + oglinda</t>
  </si>
  <si>
    <t>perdele + galerie</t>
  </si>
  <si>
    <t>end date</t>
  </si>
  <si>
    <t>need 2</t>
  </si>
  <si>
    <t>monthly rate</t>
  </si>
  <si>
    <t>backup 3 months salary</t>
  </si>
  <si>
    <t>monthly savings</t>
  </si>
  <si>
    <t>remaining income</t>
  </si>
  <si>
    <t>rate target</t>
  </si>
  <si>
    <t>RON</t>
  </si>
  <si>
    <t>EUR</t>
  </si>
  <si>
    <t>parchet</t>
  </si>
  <si>
    <t>gresie</t>
  </si>
  <si>
    <t>faianta</t>
  </si>
  <si>
    <t>vopsea</t>
  </si>
  <si>
    <t>mobilier + electrocasnice</t>
  </si>
  <si>
    <t>meserias</t>
  </si>
  <si>
    <t>start date</t>
  </si>
  <si>
    <t>target + backup + mobila</t>
  </si>
  <si>
    <t>target +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</si>
</sst>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165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165" fontId="3" fillId="3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11" borderId="1" xfId="0" applyFont="1" applyFill="1" applyBorder="1"/>
    <xf numFmtId="0" fontId="3" fillId="3" borderId="1" xfId="0" applyFont="1" applyFill="1" applyBorder="1"/>
    <xf numFmtId="0" fontId="2" fillId="3" borderId="0" xfId="0" applyFont="1" applyFill="1" applyAlignment="1">
      <alignment horizontal="center" vertical="center"/>
    </xf>
    <xf numFmtId="165" fontId="0" fillId="0" borderId="1" xfId="0" applyNumberFormat="1" applyBorder="1"/>
    <xf numFmtId="0" fontId="4" fillId="6" borderId="1" xfId="0" applyFont="1" applyFill="1" applyBorder="1"/>
    <xf numFmtId="165" fontId="4" fillId="6" borderId="1" xfId="0" applyNumberFormat="1" applyFont="1" applyFill="1" applyBorder="1" applyAlignment="1">
      <alignment horizontal="right"/>
    </xf>
    <xf numFmtId="0" fontId="4" fillId="6" borderId="4" xfId="0" applyFont="1" applyFill="1" applyBorder="1"/>
    <xf numFmtId="3" fontId="4" fillId="6" borderId="1" xfId="0" applyNumberFormat="1" applyFont="1" applyFill="1" applyBorder="1"/>
    <xf numFmtId="165" fontId="4" fillId="6" borderId="1" xfId="0" applyNumberFormat="1" applyFont="1" applyFill="1" applyBorder="1"/>
    <xf numFmtId="3" fontId="0" fillId="5" borderId="4" xfId="0" applyNumberForma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3" fontId="0" fillId="0" borderId="1" xfId="0" applyNumberFormat="1" applyBorder="1"/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4" borderId="0" xfId="0" applyFill="1"/>
    <xf numFmtId="0" fontId="0" fillId="5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3" fontId="0" fillId="14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1" fontId="0" fillId="7" borderId="3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8B3-D9D2-4388-AA66-33612955DD8E}">
  <dimension ref="A1:AK156"/>
  <sheetViews>
    <sheetView tabSelected="1" topLeftCell="A12" zoomScale="70" zoomScaleNormal="70" workbookViewId="0">
      <selection activeCell="M48" sqref="M48"/>
    </sheetView>
  </sheetViews>
  <sheetFormatPr defaultRowHeight="14.4" x14ac:dyDescent="0.3"/>
  <cols>
    <col min="1" max="1" width="10.44140625" bestFit="1" customWidth="1"/>
    <col min="2" max="2" width="13.5546875" bestFit="1" customWidth="1"/>
    <col min="5" max="5" width="10.5546875" bestFit="1" customWidth="1"/>
    <col min="6" max="6" width="10.6640625" customWidth="1"/>
    <col min="7" max="7" width="11" customWidth="1"/>
    <col min="8" max="8" width="13.5546875" customWidth="1"/>
    <col min="9" max="9" width="11.5546875" customWidth="1"/>
    <col min="10" max="10" width="11.44140625" bestFit="1" customWidth="1"/>
    <col min="12" max="12" width="13.21875" customWidth="1"/>
    <col min="13" max="13" width="11.88671875" bestFit="1" customWidth="1"/>
    <col min="14" max="14" width="11.88671875" customWidth="1"/>
    <col min="15" max="15" width="13.44140625" bestFit="1" customWidth="1"/>
    <col min="16" max="16" width="11.88671875" bestFit="1" customWidth="1"/>
    <col min="17" max="17" width="11.88671875" customWidth="1"/>
    <col min="18" max="19" width="13.5546875" bestFit="1" customWidth="1"/>
    <col min="20" max="20" width="13" bestFit="1" customWidth="1"/>
  </cols>
  <sheetData>
    <row r="1" spans="1:37" ht="30.6" customHeight="1" x14ac:dyDescent="0.3">
      <c r="A1" s="67" t="s">
        <v>10</v>
      </c>
      <c r="B1" s="46">
        <f>B2*B3</f>
        <v>258937</v>
      </c>
      <c r="C1" s="61" t="s">
        <v>6</v>
      </c>
      <c r="D1" s="62" t="s">
        <v>12</v>
      </c>
      <c r="E1" s="62">
        <v>4062</v>
      </c>
      <c r="F1" s="62">
        <f>E1/6</f>
        <v>677</v>
      </c>
      <c r="G1" s="55"/>
      <c r="H1" s="8" t="s">
        <v>11</v>
      </c>
      <c r="I1" s="2">
        <v>420</v>
      </c>
      <c r="J1" s="55"/>
      <c r="K1" s="106" t="s">
        <v>0</v>
      </c>
      <c r="L1" s="54">
        <v>200</v>
      </c>
      <c r="M1" s="55"/>
      <c r="N1" s="55"/>
      <c r="O1" s="53" t="s">
        <v>0</v>
      </c>
      <c r="P1" s="28">
        <v>1300</v>
      </c>
      <c r="Q1" s="55"/>
      <c r="R1" s="55"/>
      <c r="S1" s="95" t="s">
        <v>15</v>
      </c>
      <c r="T1" s="2" t="s">
        <v>20</v>
      </c>
      <c r="U1" s="2">
        <v>1000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ht="29.4" customHeight="1" x14ac:dyDescent="0.3">
      <c r="A2" s="67" t="s">
        <v>9</v>
      </c>
      <c r="B2" s="47">
        <v>52100</v>
      </c>
      <c r="C2" s="63" t="s">
        <v>7</v>
      </c>
      <c r="D2" s="64" t="s">
        <v>13</v>
      </c>
      <c r="E2" s="65">
        <v>5400</v>
      </c>
      <c r="F2" s="66">
        <f>F1*8</f>
        <v>5416</v>
      </c>
      <c r="G2" s="55"/>
      <c r="H2" s="55"/>
      <c r="I2" s="55"/>
      <c r="J2" s="55"/>
      <c r="K2" s="107"/>
      <c r="L2" s="54">
        <v>300</v>
      </c>
      <c r="M2" s="55"/>
      <c r="N2" s="55"/>
      <c r="O2" s="53" t="s">
        <v>17</v>
      </c>
      <c r="P2" s="28">
        <v>2200</v>
      </c>
      <c r="Q2" s="28">
        <v>1800</v>
      </c>
      <c r="R2" s="55"/>
      <c r="S2" s="96"/>
      <c r="T2" s="2" t="s">
        <v>21</v>
      </c>
      <c r="U2" s="2">
        <v>1000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</row>
    <row r="3" spans="1:37" ht="25.8" customHeight="1" x14ac:dyDescent="0.3">
      <c r="A3" s="67" t="s">
        <v>8</v>
      </c>
      <c r="B3" s="56">
        <v>4.97</v>
      </c>
      <c r="C3" s="61" t="s">
        <v>63</v>
      </c>
      <c r="D3" s="62" t="s">
        <v>13</v>
      </c>
      <c r="E3" s="62">
        <v>6000</v>
      </c>
      <c r="F3" s="5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4" spans="1:37" ht="28.2" customHeight="1" x14ac:dyDescent="0.3">
      <c r="A4" s="58"/>
      <c r="B4" s="58"/>
      <c r="C4" s="58"/>
      <c r="D4" s="58"/>
      <c r="E4" s="58"/>
      <c r="F4" s="58"/>
      <c r="G4" s="55"/>
      <c r="H4" s="55"/>
      <c r="I4" s="55"/>
      <c r="J4" s="55"/>
      <c r="K4" s="55"/>
      <c r="L4" s="55"/>
      <c r="M4" s="55"/>
      <c r="N4" s="55"/>
      <c r="O4" s="55"/>
      <c r="P4" s="55"/>
      <c r="Q4" s="8" t="s">
        <v>115</v>
      </c>
      <c r="R4" s="68">
        <v>3000</v>
      </c>
      <c r="S4" s="55"/>
      <c r="T4" s="69" t="s">
        <v>64</v>
      </c>
      <c r="U4" s="70">
        <v>9.2999999999999999E-2</v>
      </c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 ht="43.2" x14ac:dyDescent="0.3">
      <c r="A5" s="97" t="s">
        <v>112</v>
      </c>
      <c r="B5" s="97"/>
      <c r="C5" s="97"/>
      <c r="D5" s="57">
        <f>3*E3</f>
        <v>18000</v>
      </c>
      <c r="E5" s="58"/>
      <c r="F5" s="58"/>
      <c r="G5" s="67" t="s">
        <v>126</v>
      </c>
      <c r="H5" s="72">
        <f>B1+D5</f>
        <v>276937</v>
      </c>
      <c r="I5" s="72">
        <f>P5-H5</f>
        <v>50750</v>
      </c>
      <c r="J5" s="55"/>
      <c r="K5" s="55"/>
      <c r="L5" s="55"/>
      <c r="M5" s="55"/>
      <c r="N5" s="55"/>
      <c r="O5" s="60" t="s">
        <v>125</v>
      </c>
      <c r="P5" s="72">
        <f>B1+D5+'Mobilier + Electrocasnice'!F2</f>
        <v>327687</v>
      </c>
      <c r="Q5" s="59"/>
      <c r="R5" s="55"/>
      <c r="S5" s="55"/>
      <c r="T5" s="55"/>
      <c r="U5" s="71">
        <f>U4/12</f>
        <v>7.7499999999999999E-3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</row>
    <row r="6" spans="1:37" x14ac:dyDescent="0.3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x14ac:dyDescent="0.3">
      <c r="A7" s="76" t="s">
        <v>3</v>
      </c>
      <c r="B7" s="73" t="s">
        <v>124</v>
      </c>
      <c r="C7" s="108" t="s">
        <v>18</v>
      </c>
      <c r="D7" s="108"/>
      <c r="E7" s="108"/>
      <c r="F7" s="108"/>
      <c r="G7" s="109" t="s">
        <v>17</v>
      </c>
      <c r="H7" s="109"/>
      <c r="I7" s="109"/>
      <c r="J7" s="79" t="s">
        <v>5</v>
      </c>
      <c r="K7" s="80"/>
      <c r="L7" s="100" t="s">
        <v>62</v>
      </c>
      <c r="M7" s="101"/>
      <c r="N7" s="102"/>
      <c r="O7" s="103" t="s">
        <v>110</v>
      </c>
      <c r="P7" s="104"/>
      <c r="Q7" s="105"/>
      <c r="R7" s="73" t="s">
        <v>124</v>
      </c>
      <c r="S7" s="92" t="s">
        <v>109</v>
      </c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</row>
    <row r="8" spans="1:37" ht="14.4" customHeight="1" x14ac:dyDescent="0.3">
      <c r="A8" s="77"/>
      <c r="B8" s="74"/>
      <c r="C8" s="110" t="s">
        <v>1</v>
      </c>
      <c r="D8" s="110" t="s">
        <v>14</v>
      </c>
      <c r="E8" s="110" t="s">
        <v>15</v>
      </c>
      <c r="F8" s="87" t="s">
        <v>4</v>
      </c>
      <c r="G8" s="88" t="s">
        <v>0</v>
      </c>
      <c r="H8" s="88" t="s">
        <v>17</v>
      </c>
      <c r="I8" s="89" t="s">
        <v>4</v>
      </c>
      <c r="J8" s="90" t="s">
        <v>113</v>
      </c>
      <c r="K8" s="81" t="s">
        <v>4</v>
      </c>
      <c r="L8" s="83" t="s">
        <v>62</v>
      </c>
      <c r="M8" s="85" t="s">
        <v>111</v>
      </c>
      <c r="N8" s="98" t="s">
        <v>114</v>
      </c>
      <c r="O8" s="111" t="s">
        <v>110</v>
      </c>
      <c r="P8" s="113" t="s">
        <v>111</v>
      </c>
      <c r="Q8" s="98" t="s">
        <v>114</v>
      </c>
      <c r="R8" s="74"/>
      <c r="S8" s="93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</row>
    <row r="9" spans="1:37" ht="28.8" customHeight="1" x14ac:dyDescent="0.3">
      <c r="A9" s="78"/>
      <c r="B9" s="75"/>
      <c r="C9" s="110"/>
      <c r="D9" s="110"/>
      <c r="E9" s="110"/>
      <c r="F9" s="87"/>
      <c r="G9" s="88"/>
      <c r="H9" s="88"/>
      <c r="I9" s="89"/>
      <c r="J9" s="91"/>
      <c r="K9" s="82"/>
      <c r="L9" s="84"/>
      <c r="M9" s="86"/>
      <c r="N9" s="99"/>
      <c r="O9" s="112"/>
      <c r="P9" s="114"/>
      <c r="Q9" s="99"/>
      <c r="R9" s="75"/>
      <c r="S9" s="94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</row>
    <row r="10" spans="1:37" x14ac:dyDescent="0.3">
      <c r="A10" s="34">
        <v>1</v>
      </c>
      <c r="B10" s="33">
        <v>45143</v>
      </c>
      <c r="C10" s="30">
        <v>5400</v>
      </c>
      <c r="D10" s="30">
        <f>$I$1</f>
        <v>420</v>
      </c>
      <c r="E10" s="30">
        <v>0</v>
      </c>
      <c r="F10" s="10">
        <f>SUM(C10:E10)</f>
        <v>5820</v>
      </c>
      <c r="G10" s="30">
        <v>0</v>
      </c>
      <c r="H10" s="30">
        <v>1870</v>
      </c>
      <c r="I10" s="32">
        <v>1873</v>
      </c>
      <c r="J10" s="50">
        <f>F10-I10</f>
        <v>3947</v>
      </c>
      <c r="K10" s="11">
        <f>SUM($J$10:J10)</f>
        <v>3947</v>
      </c>
      <c r="L10" s="52">
        <f>$H$5-K10</f>
        <v>272990</v>
      </c>
      <c r="M10" s="30">
        <f>ROUND(L10*$U$5*(1+$U$5)^60/((1+$U$5)^60-1), 0)</f>
        <v>5707</v>
      </c>
      <c r="N10" s="30">
        <f>F10-M10</f>
        <v>113</v>
      </c>
      <c r="O10" s="52">
        <f>$P$5-K10</f>
        <v>323740</v>
      </c>
      <c r="P10" s="30">
        <f>ROUND(O10*$U$5*(1+$U$5)^60/((1+$U$5)^60-1), 0)</f>
        <v>6768</v>
      </c>
      <c r="Q10" s="30">
        <f>F10-P10</f>
        <v>-948</v>
      </c>
      <c r="R10" s="33">
        <v>45143</v>
      </c>
      <c r="S10" s="40">
        <f>DATE(YEAR(B11) + 5, MONTH(B11), DAY(B11))</f>
        <v>47001</v>
      </c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x14ac:dyDescent="0.3">
      <c r="A11" s="34">
        <v>2</v>
      </c>
      <c r="B11" s="33">
        <v>45174</v>
      </c>
      <c r="C11" s="30">
        <f>$E$2</f>
        <v>5400</v>
      </c>
      <c r="D11" s="30">
        <f>$I$1</f>
        <v>420</v>
      </c>
      <c r="E11" s="30">
        <v>0</v>
      </c>
      <c r="F11" s="10">
        <f>SUM(C11:E11)</f>
        <v>5820</v>
      </c>
      <c r="G11" s="30">
        <v>0</v>
      </c>
      <c r="H11" s="30">
        <f>$Q$2</f>
        <v>1800</v>
      </c>
      <c r="I11" s="32">
        <v>1731</v>
      </c>
      <c r="J11" s="50">
        <f>F11-I11</f>
        <v>4089</v>
      </c>
      <c r="K11" s="11">
        <f>SUM($J$10:J11)</f>
        <v>8036</v>
      </c>
      <c r="L11" s="52">
        <f t="shared" ref="L11:L74" si="0">$H$5-K11</f>
        <v>268901</v>
      </c>
      <c r="M11" s="30">
        <f t="shared" ref="M11:M45" si="1">ROUND(L11*$U$5*(1+$U$5)^60/((1+$U$5)^60-1), 0)</f>
        <v>5621</v>
      </c>
      <c r="N11" s="30">
        <f t="shared" ref="N11:N50" si="2">F11-M11</f>
        <v>199</v>
      </c>
      <c r="O11" s="52">
        <f t="shared" ref="O11:O74" si="3">$P$5-K11</f>
        <v>319651</v>
      </c>
      <c r="P11" s="30">
        <f t="shared" ref="P11:P45" si="4">ROUND(O11*$U$5*(1+$U$5)^60/((1+$U$5)^60-1), 0)</f>
        <v>6682</v>
      </c>
      <c r="Q11" s="30">
        <f t="shared" ref="Q11:Q50" si="5">F11-P11</f>
        <v>-862</v>
      </c>
      <c r="R11" s="33">
        <v>45174</v>
      </c>
      <c r="S11" s="40">
        <f t="shared" ref="S11:S45" si="6">DATE(YEAR(B11) + 5, MONTH(B11), DAY(B11))</f>
        <v>47001</v>
      </c>
      <c r="T11" s="59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x14ac:dyDescent="0.3">
      <c r="A12" s="34">
        <v>3</v>
      </c>
      <c r="B12" s="33">
        <v>45204</v>
      </c>
      <c r="C12" s="30">
        <f t="shared" ref="C12:C14" si="7">$E$2</f>
        <v>5400</v>
      </c>
      <c r="D12" s="30">
        <f t="shared" ref="D12:D75" si="8">$I$1</f>
        <v>420</v>
      </c>
      <c r="E12" s="30">
        <f>$U$1</f>
        <v>1000</v>
      </c>
      <c r="F12" s="10">
        <f t="shared" ref="F12:F35" si="9">SUM(C12:E12)</f>
        <v>6820</v>
      </c>
      <c r="G12" s="30">
        <v>200</v>
      </c>
      <c r="H12" s="30">
        <f t="shared" ref="H12:H21" si="10">$Q$2</f>
        <v>1800</v>
      </c>
      <c r="I12" s="32">
        <v>6602</v>
      </c>
      <c r="J12" s="50">
        <f t="shared" ref="J12:J35" si="11">F12-I12</f>
        <v>218</v>
      </c>
      <c r="K12" s="11">
        <f>SUM($J$10:J12)</f>
        <v>8254</v>
      </c>
      <c r="L12" s="52">
        <f t="shared" si="0"/>
        <v>268683</v>
      </c>
      <c r="M12" s="30">
        <f t="shared" si="1"/>
        <v>5617</v>
      </c>
      <c r="N12" s="30">
        <f t="shared" si="2"/>
        <v>1203</v>
      </c>
      <c r="O12" s="52">
        <f t="shared" si="3"/>
        <v>319433</v>
      </c>
      <c r="P12" s="30">
        <f t="shared" si="4"/>
        <v>6678</v>
      </c>
      <c r="Q12" s="30">
        <f t="shared" si="5"/>
        <v>142</v>
      </c>
      <c r="R12" s="33">
        <v>45204</v>
      </c>
      <c r="S12" s="40">
        <f t="shared" si="6"/>
        <v>47031</v>
      </c>
      <c r="T12" s="59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x14ac:dyDescent="0.3">
      <c r="A13" s="34">
        <v>4</v>
      </c>
      <c r="B13" s="33">
        <v>45235</v>
      </c>
      <c r="C13" s="30">
        <f t="shared" si="7"/>
        <v>5400</v>
      </c>
      <c r="D13" s="30">
        <f t="shared" si="8"/>
        <v>420</v>
      </c>
      <c r="E13" s="30">
        <f>$U$1</f>
        <v>1000</v>
      </c>
      <c r="F13" s="10">
        <f t="shared" si="9"/>
        <v>6820</v>
      </c>
      <c r="G13" s="30">
        <v>200</v>
      </c>
      <c r="H13" s="30">
        <f t="shared" si="10"/>
        <v>1800</v>
      </c>
      <c r="I13" s="32">
        <f t="shared" ref="I12:I35" si="12">SUM(G13:H13)</f>
        <v>2000</v>
      </c>
      <c r="J13" s="50">
        <f t="shared" si="11"/>
        <v>4820</v>
      </c>
      <c r="K13" s="11">
        <f>SUM($J$10:J13)</f>
        <v>13074</v>
      </c>
      <c r="L13" s="52">
        <f t="shared" si="0"/>
        <v>263863</v>
      </c>
      <c r="M13" s="30">
        <f t="shared" si="1"/>
        <v>5516</v>
      </c>
      <c r="N13" s="30">
        <f t="shared" si="2"/>
        <v>1304</v>
      </c>
      <c r="O13" s="52">
        <f t="shared" si="3"/>
        <v>314613</v>
      </c>
      <c r="P13" s="30">
        <f t="shared" si="4"/>
        <v>6577</v>
      </c>
      <c r="Q13" s="30">
        <f t="shared" si="5"/>
        <v>243</v>
      </c>
      <c r="R13" s="33">
        <v>45235</v>
      </c>
      <c r="S13" s="40">
        <f t="shared" si="6"/>
        <v>47062</v>
      </c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</row>
    <row r="14" spans="1:37" x14ac:dyDescent="0.3">
      <c r="A14" s="41">
        <v>5</v>
      </c>
      <c r="B14" s="42">
        <v>45265</v>
      </c>
      <c r="C14" s="41">
        <f t="shared" si="7"/>
        <v>5400</v>
      </c>
      <c r="D14" s="41">
        <f t="shared" si="8"/>
        <v>420</v>
      </c>
      <c r="E14" s="41">
        <f>$U$1</f>
        <v>1000</v>
      </c>
      <c r="F14" s="41">
        <f t="shared" si="9"/>
        <v>6820</v>
      </c>
      <c r="G14" s="41">
        <v>200</v>
      </c>
      <c r="H14" s="41">
        <f t="shared" si="10"/>
        <v>1800</v>
      </c>
      <c r="I14" s="41">
        <f t="shared" si="12"/>
        <v>2000</v>
      </c>
      <c r="J14" s="43">
        <f t="shared" si="11"/>
        <v>4820</v>
      </c>
      <c r="K14" s="41">
        <f>SUM($J$10:J14)</f>
        <v>17894</v>
      </c>
      <c r="L14" s="44">
        <f t="shared" si="0"/>
        <v>259043</v>
      </c>
      <c r="M14" s="41">
        <f t="shared" si="1"/>
        <v>5415</v>
      </c>
      <c r="N14" s="41">
        <f t="shared" si="2"/>
        <v>1405</v>
      </c>
      <c r="O14" s="44">
        <f t="shared" si="3"/>
        <v>309793</v>
      </c>
      <c r="P14" s="41">
        <f t="shared" si="4"/>
        <v>6476</v>
      </c>
      <c r="Q14" s="41">
        <f t="shared" si="5"/>
        <v>344</v>
      </c>
      <c r="R14" s="42">
        <v>45265</v>
      </c>
      <c r="S14" s="45">
        <f t="shared" si="6"/>
        <v>47092</v>
      </c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</row>
    <row r="15" spans="1:37" x14ac:dyDescent="0.3">
      <c r="A15" s="34">
        <v>6</v>
      </c>
      <c r="B15" s="33">
        <v>45296</v>
      </c>
      <c r="C15" s="30">
        <f t="shared" ref="C15:C24" si="13">$E$3</f>
        <v>6000</v>
      </c>
      <c r="D15" s="30">
        <f t="shared" si="8"/>
        <v>420</v>
      </c>
      <c r="E15" s="30">
        <f>$U$1</f>
        <v>1000</v>
      </c>
      <c r="F15" s="10">
        <f t="shared" si="9"/>
        <v>7420</v>
      </c>
      <c r="G15" s="30">
        <v>200</v>
      </c>
      <c r="H15" s="30">
        <f t="shared" si="10"/>
        <v>1800</v>
      </c>
      <c r="I15" s="32">
        <f t="shared" si="12"/>
        <v>2000</v>
      </c>
      <c r="J15" s="50">
        <f t="shared" si="11"/>
        <v>5420</v>
      </c>
      <c r="K15" s="11">
        <f>SUM($J$10:J15)</f>
        <v>23314</v>
      </c>
      <c r="L15" s="52">
        <f t="shared" si="0"/>
        <v>253623</v>
      </c>
      <c r="M15" s="30">
        <f t="shared" si="1"/>
        <v>5302</v>
      </c>
      <c r="N15" s="30">
        <f t="shared" si="2"/>
        <v>2118</v>
      </c>
      <c r="O15" s="52">
        <f t="shared" si="3"/>
        <v>304373</v>
      </c>
      <c r="P15" s="30">
        <f t="shared" si="4"/>
        <v>6363</v>
      </c>
      <c r="Q15" s="30">
        <f t="shared" si="5"/>
        <v>1057</v>
      </c>
      <c r="R15" s="33">
        <v>45296</v>
      </c>
      <c r="S15" s="40">
        <f t="shared" si="6"/>
        <v>47123</v>
      </c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</row>
    <row r="16" spans="1:37" x14ac:dyDescent="0.3">
      <c r="A16" s="34">
        <v>7</v>
      </c>
      <c r="B16" s="33">
        <v>45327</v>
      </c>
      <c r="C16" s="30">
        <f t="shared" si="13"/>
        <v>6000</v>
      </c>
      <c r="D16" s="30">
        <f t="shared" si="8"/>
        <v>420</v>
      </c>
      <c r="E16" s="30">
        <f>$U$1</f>
        <v>1000</v>
      </c>
      <c r="F16" s="10">
        <f t="shared" si="9"/>
        <v>7420</v>
      </c>
      <c r="G16" s="30">
        <v>200</v>
      </c>
      <c r="H16" s="30">
        <f t="shared" si="10"/>
        <v>1800</v>
      </c>
      <c r="I16" s="32">
        <f t="shared" si="12"/>
        <v>2000</v>
      </c>
      <c r="J16" s="50">
        <f t="shared" si="11"/>
        <v>5420</v>
      </c>
      <c r="K16" s="11">
        <f>SUM($J$10:J16)</f>
        <v>28734</v>
      </c>
      <c r="L16" s="52">
        <f t="shared" si="0"/>
        <v>248203</v>
      </c>
      <c r="M16" s="30">
        <f t="shared" si="1"/>
        <v>5188</v>
      </c>
      <c r="N16" s="30">
        <f t="shared" si="2"/>
        <v>2232</v>
      </c>
      <c r="O16" s="52">
        <f t="shared" si="3"/>
        <v>298953</v>
      </c>
      <c r="P16" s="30">
        <f t="shared" si="4"/>
        <v>6249</v>
      </c>
      <c r="Q16" s="30">
        <f t="shared" si="5"/>
        <v>1171</v>
      </c>
      <c r="R16" s="33">
        <v>45327</v>
      </c>
      <c r="S16" s="40">
        <f t="shared" si="6"/>
        <v>47154</v>
      </c>
      <c r="T16" s="59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</row>
    <row r="17" spans="1:37" x14ac:dyDescent="0.3">
      <c r="A17" s="34">
        <v>8</v>
      </c>
      <c r="B17" s="33">
        <v>45356</v>
      </c>
      <c r="C17" s="48">
        <f t="shared" si="13"/>
        <v>6000</v>
      </c>
      <c r="D17" s="30">
        <f t="shared" si="8"/>
        <v>420</v>
      </c>
      <c r="E17" s="30">
        <f>$U$2</f>
        <v>1000</v>
      </c>
      <c r="F17" s="10">
        <f t="shared" si="9"/>
        <v>7420</v>
      </c>
      <c r="G17" s="30">
        <v>200</v>
      </c>
      <c r="H17" s="30">
        <f t="shared" si="10"/>
        <v>1800</v>
      </c>
      <c r="I17" s="32">
        <f t="shared" si="12"/>
        <v>2000</v>
      </c>
      <c r="J17" s="50">
        <f t="shared" si="11"/>
        <v>5420</v>
      </c>
      <c r="K17" s="11">
        <f>SUM($J$10:J17)</f>
        <v>34154</v>
      </c>
      <c r="L17" s="52">
        <f t="shared" si="0"/>
        <v>242783</v>
      </c>
      <c r="M17" s="30">
        <f t="shared" si="1"/>
        <v>5075</v>
      </c>
      <c r="N17" s="30">
        <f t="shared" si="2"/>
        <v>2345</v>
      </c>
      <c r="O17" s="52">
        <f t="shared" si="3"/>
        <v>293533</v>
      </c>
      <c r="P17" s="30">
        <f t="shared" si="4"/>
        <v>6136</v>
      </c>
      <c r="Q17" s="30">
        <f t="shared" si="5"/>
        <v>1284</v>
      </c>
      <c r="R17" s="33">
        <v>45356</v>
      </c>
      <c r="S17" s="40">
        <f t="shared" si="6"/>
        <v>47182</v>
      </c>
      <c r="T17" s="59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</row>
    <row r="18" spans="1:37" x14ac:dyDescent="0.3">
      <c r="A18" s="34">
        <v>9</v>
      </c>
      <c r="B18" s="33">
        <v>45387</v>
      </c>
      <c r="C18" s="30">
        <f t="shared" si="13"/>
        <v>6000</v>
      </c>
      <c r="D18" s="30">
        <f t="shared" si="8"/>
        <v>420</v>
      </c>
      <c r="E18" s="30">
        <f>$U$2</f>
        <v>1000</v>
      </c>
      <c r="F18" s="10">
        <f t="shared" si="9"/>
        <v>7420</v>
      </c>
      <c r="G18" s="30">
        <v>200</v>
      </c>
      <c r="H18" s="30">
        <f t="shared" si="10"/>
        <v>1800</v>
      </c>
      <c r="I18" s="32">
        <f t="shared" si="12"/>
        <v>2000</v>
      </c>
      <c r="J18" s="50">
        <f t="shared" si="11"/>
        <v>5420</v>
      </c>
      <c r="K18" s="11">
        <f>SUM($J$10:J18)</f>
        <v>39574</v>
      </c>
      <c r="L18" s="52">
        <f t="shared" si="0"/>
        <v>237363</v>
      </c>
      <c r="M18" s="30">
        <f t="shared" si="1"/>
        <v>4962</v>
      </c>
      <c r="N18" s="30">
        <f t="shared" si="2"/>
        <v>2458</v>
      </c>
      <c r="O18" s="52">
        <f t="shared" si="3"/>
        <v>288113</v>
      </c>
      <c r="P18" s="30">
        <f t="shared" si="4"/>
        <v>6023</v>
      </c>
      <c r="Q18" s="30">
        <f t="shared" si="5"/>
        <v>1397</v>
      </c>
      <c r="R18" s="33">
        <v>45387</v>
      </c>
      <c r="S18" s="40">
        <f t="shared" si="6"/>
        <v>47213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</row>
    <row r="19" spans="1:37" x14ac:dyDescent="0.3">
      <c r="A19" s="34">
        <v>10</v>
      </c>
      <c r="B19" s="33">
        <v>45417</v>
      </c>
      <c r="C19" s="30">
        <f t="shared" si="13"/>
        <v>6000</v>
      </c>
      <c r="D19" s="30">
        <f t="shared" si="8"/>
        <v>420</v>
      </c>
      <c r="E19" s="30">
        <f>$U$2</f>
        <v>1000</v>
      </c>
      <c r="F19" s="10">
        <f t="shared" si="9"/>
        <v>7420</v>
      </c>
      <c r="G19" s="30">
        <v>200</v>
      </c>
      <c r="H19" s="30">
        <f t="shared" si="10"/>
        <v>1800</v>
      </c>
      <c r="I19" s="32">
        <f t="shared" si="12"/>
        <v>2000</v>
      </c>
      <c r="J19" s="50">
        <f t="shared" si="11"/>
        <v>5420</v>
      </c>
      <c r="K19" s="11">
        <f>SUM($J$10:J19)</f>
        <v>44994</v>
      </c>
      <c r="L19" s="52">
        <f t="shared" si="0"/>
        <v>231943</v>
      </c>
      <c r="M19" s="30">
        <f t="shared" si="1"/>
        <v>4849</v>
      </c>
      <c r="N19" s="30">
        <f t="shared" si="2"/>
        <v>2571</v>
      </c>
      <c r="O19" s="52">
        <f t="shared" si="3"/>
        <v>282693</v>
      </c>
      <c r="P19" s="30">
        <f t="shared" si="4"/>
        <v>5909</v>
      </c>
      <c r="Q19" s="30">
        <f t="shared" si="5"/>
        <v>1511</v>
      </c>
      <c r="R19" s="33">
        <v>45417</v>
      </c>
      <c r="S19" s="40">
        <f t="shared" si="6"/>
        <v>47243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</row>
    <row r="20" spans="1:37" x14ac:dyDescent="0.3">
      <c r="A20" s="34">
        <v>11</v>
      </c>
      <c r="B20" s="33">
        <v>45448</v>
      </c>
      <c r="C20" s="30">
        <f t="shared" si="13"/>
        <v>6000</v>
      </c>
      <c r="D20" s="30">
        <f t="shared" si="8"/>
        <v>420</v>
      </c>
      <c r="E20" s="30">
        <f>$U$2</f>
        <v>1000</v>
      </c>
      <c r="F20" s="10">
        <f t="shared" si="9"/>
        <v>7420</v>
      </c>
      <c r="G20" s="30">
        <v>200</v>
      </c>
      <c r="H20" s="30">
        <f t="shared" si="10"/>
        <v>1800</v>
      </c>
      <c r="I20" s="32">
        <f t="shared" si="12"/>
        <v>2000</v>
      </c>
      <c r="J20" s="50">
        <f t="shared" si="11"/>
        <v>5420</v>
      </c>
      <c r="K20" s="11">
        <f>SUM($J$10:J20)</f>
        <v>50414</v>
      </c>
      <c r="L20" s="52">
        <f t="shared" si="0"/>
        <v>226523</v>
      </c>
      <c r="M20" s="30">
        <f t="shared" si="1"/>
        <v>4735</v>
      </c>
      <c r="N20" s="30">
        <f t="shared" si="2"/>
        <v>2685</v>
      </c>
      <c r="O20" s="52">
        <f t="shared" si="3"/>
        <v>277273</v>
      </c>
      <c r="P20" s="30">
        <f t="shared" si="4"/>
        <v>5796</v>
      </c>
      <c r="Q20" s="30">
        <f t="shared" si="5"/>
        <v>1624</v>
      </c>
      <c r="R20" s="33">
        <v>45448</v>
      </c>
      <c r="S20" s="40">
        <f t="shared" si="6"/>
        <v>47274</v>
      </c>
      <c r="T20" s="59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</row>
    <row r="21" spans="1:37" x14ac:dyDescent="0.3">
      <c r="A21" s="34">
        <v>12</v>
      </c>
      <c r="B21" s="33">
        <v>45478</v>
      </c>
      <c r="C21" s="30">
        <f t="shared" si="13"/>
        <v>6000</v>
      </c>
      <c r="D21" s="30">
        <f t="shared" si="8"/>
        <v>420</v>
      </c>
      <c r="E21" s="30">
        <f>$U$2</f>
        <v>1000</v>
      </c>
      <c r="F21" s="10">
        <f t="shared" si="9"/>
        <v>7420</v>
      </c>
      <c r="G21" s="30">
        <v>200</v>
      </c>
      <c r="H21" s="30">
        <f t="shared" si="10"/>
        <v>1800</v>
      </c>
      <c r="I21" s="32">
        <f t="shared" si="12"/>
        <v>2000</v>
      </c>
      <c r="J21" s="50">
        <f t="shared" si="11"/>
        <v>5420</v>
      </c>
      <c r="K21" s="11">
        <f>SUM($J$10:J21)</f>
        <v>55834</v>
      </c>
      <c r="L21" s="52">
        <f t="shared" si="0"/>
        <v>221103</v>
      </c>
      <c r="M21" s="30">
        <f t="shared" si="1"/>
        <v>4622</v>
      </c>
      <c r="N21" s="30">
        <f t="shared" si="2"/>
        <v>2798</v>
      </c>
      <c r="O21" s="52">
        <f t="shared" si="3"/>
        <v>271853</v>
      </c>
      <c r="P21" s="30">
        <f t="shared" si="4"/>
        <v>5683</v>
      </c>
      <c r="Q21" s="30">
        <f t="shared" si="5"/>
        <v>1737</v>
      </c>
      <c r="R21" s="33">
        <v>45478</v>
      </c>
      <c r="S21" s="40">
        <f t="shared" si="6"/>
        <v>47304</v>
      </c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</row>
    <row r="22" spans="1:37" x14ac:dyDescent="0.3">
      <c r="A22" s="34">
        <v>13</v>
      </c>
      <c r="B22" s="33">
        <v>45509</v>
      </c>
      <c r="C22" s="30">
        <f t="shared" si="13"/>
        <v>6000</v>
      </c>
      <c r="D22" s="30">
        <f t="shared" si="8"/>
        <v>420</v>
      </c>
      <c r="E22" s="30">
        <v>0</v>
      </c>
      <c r="F22" s="10">
        <f t="shared" si="9"/>
        <v>6420</v>
      </c>
      <c r="G22" s="30">
        <f>$P$1</f>
        <v>1300</v>
      </c>
      <c r="H22" s="30">
        <f t="shared" ref="H22:H85" si="14">$P$2</f>
        <v>2200</v>
      </c>
      <c r="I22" s="32">
        <f t="shared" si="12"/>
        <v>3500</v>
      </c>
      <c r="J22" s="50">
        <f t="shared" si="11"/>
        <v>2920</v>
      </c>
      <c r="K22" s="11">
        <f>SUM($J$10:J22)</f>
        <v>58754</v>
      </c>
      <c r="L22" s="52">
        <f t="shared" si="0"/>
        <v>218183</v>
      </c>
      <c r="M22" s="30">
        <f t="shared" si="1"/>
        <v>4561</v>
      </c>
      <c r="N22" s="30">
        <f t="shared" si="2"/>
        <v>1859</v>
      </c>
      <c r="O22" s="52">
        <f t="shared" si="3"/>
        <v>268933</v>
      </c>
      <c r="P22" s="30">
        <f t="shared" si="4"/>
        <v>5622</v>
      </c>
      <c r="Q22" s="30">
        <f t="shared" si="5"/>
        <v>798</v>
      </c>
      <c r="R22" s="33">
        <v>45509</v>
      </c>
      <c r="S22" s="40">
        <f t="shared" si="6"/>
        <v>47335</v>
      </c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x14ac:dyDescent="0.3">
      <c r="A23" s="34">
        <v>14</v>
      </c>
      <c r="B23" s="33">
        <v>45540</v>
      </c>
      <c r="C23" s="30">
        <f t="shared" si="13"/>
        <v>6000</v>
      </c>
      <c r="D23" s="30">
        <f t="shared" si="8"/>
        <v>420</v>
      </c>
      <c r="E23" s="30">
        <v>0</v>
      </c>
      <c r="F23" s="10">
        <f t="shared" si="9"/>
        <v>6420</v>
      </c>
      <c r="G23" s="30">
        <f t="shared" ref="G23:G86" si="15">$P$1</f>
        <v>1300</v>
      </c>
      <c r="H23" s="30">
        <f t="shared" si="14"/>
        <v>2200</v>
      </c>
      <c r="I23" s="32">
        <f t="shared" si="12"/>
        <v>3500</v>
      </c>
      <c r="J23" s="50">
        <f t="shared" si="11"/>
        <v>2920</v>
      </c>
      <c r="K23" s="11">
        <f>SUM($J$10:J23)</f>
        <v>61674</v>
      </c>
      <c r="L23" s="52">
        <f t="shared" si="0"/>
        <v>215263</v>
      </c>
      <c r="M23" s="30">
        <f t="shared" si="1"/>
        <v>4500</v>
      </c>
      <c r="N23" s="30">
        <f t="shared" si="2"/>
        <v>1920</v>
      </c>
      <c r="O23" s="52">
        <f t="shared" si="3"/>
        <v>266013</v>
      </c>
      <c r="P23" s="30">
        <f t="shared" si="4"/>
        <v>5561</v>
      </c>
      <c r="Q23" s="30">
        <f t="shared" si="5"/>
        <v>859</v>
      </c>
      <c r="R23" s="33">
        <v>45540</v>
      </c>
      <c r="S23" s="40">
        <f t="shared" si="6"/>
        <v>47366</v>
      </c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x14ac:dyDescent="0.3">
      <c r="A24" s="34">
        <v>15</v>
      </c>
      <c r="B24" s="33">
        <v>45570</v>
      </c>
      <c r="C24" s="30">
        <f t="shared" si="13"/>
        <v>6000</v>
      </c>
      <c r="D24" s="30">
        <f t="shared" si="8"/>
        <v>420</v>
      </c>
      <c r="E24" s="30">
        <v>0</v>
      </c>
      <c r="F24" s="10">
        <f t="shared" si="9"/>
        <v>6420</v>
      </c>
      <c r="G24" s="30">
        <f t="shared" si="15"/>
        <v>1300</v>
      </c>
      <c r="H24" s="30">
        <f t="shared" si="14"/>
        <v>2200</v>
      </c>
      <c r="I24" s="32">
        <f>SUM(G24:H24)</f>
        <v>3500</v>
      </c>
      <c r="J24" s="50">
        <f t="shared" si="11"/>
        <v>2920</v>
      </c>
      <c r="K24" s="11">
        <f>SUM($J$10:J24)</f>
        <v>64594</v>
      </c>
      <c r="L24" s="52">
        <f t="shared" si="0"/>
        <v>212343</v>
      </c>
      <c r="M24" s="30">
        <f t="shared" si="1"/>
        <v>4439</v>
      </c>
      <c r="N24" s="30">
        <f t="shared" si="2"/>
        <v>1981</v>
      </c>
      <c r="O24" s="52">
        <f t="shared" si="3"/>
        <v>263093</v>
      </c>
      <c r="P24" s="30">
        <f t="shared" si="4"/>
        <v>5500</v>
      </c>
      <c r="Q24" s="30">
        <f t="shared" si="5"/>
        <v>920</v>
      </c>
      <c r="R24" s="33">
        <v>45570</v>
      </c>
      <c r="S24" s="40">
        <f t="shared" si="6"/>
        <v>47396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x14ac:dyDescent="0.3">
      <c r="A25" s="34">
        <v>16</v>
      </c>
      <c r="B25" s="33">
        <v>45601</v>
      </c>
      <c r="C25" s="30">
        <f t="shared" ref="C25:C88" si="16">$E$3</f>
        <v>6000</v>
      </c>
      <c r="D25" s="30">
        <f t="shared" si="8"/>
        <v>420</v>
      </c>
      <c r="E25" s="30">
        <v>0</v>
      </c>
      <c r="F25" s="10">
        <f t="shared" si="9"/>
        <v>6420</v>
      </c>
      <c r="G25" s="30">
        <f t="shared" si="15"/>
        <v>1300</v>
      </c>
      <c r="H25" s="30">
        <f t="shared" si="14"/>
        <v>2200</v>
      </c>
      <c r="I25" s="32">
        <f t="shared" si="12"/>
        <v>3500</v>
      </c>
      <c r="J25" s="50">
        <f t="shared" si="11"/>
        <v>2920</v>
      </c>
      <c r="K25" s="11">
        <f>SUM($J$10:J25)</f>
        <v>67514</v>
      </c>
      <c r="L25" s="52">
        <f t="shared" si="0"/>
        <v>209423</v>
      </c>
      <c r="M25" s="30">
        <f t="shared" si="1"/>
        <v>4378</v>
      </c>
      <c r="N25" s="30">
        <f t="shared" si="2"/>
        <v>2042</v>
      </c>
      <c r="O25" s="52">
        <f t="shared" si="3"/>
        <v>260173</v>
      </c>
      <c r="P25" s="30">
        <f t="shared" si="4"/>
        <v>5439</v>
      </c>
      <c r="Q25" s="30">
        <f t="shared" si="5"/>
        <v>981</v>
      </c>
      <c r="R25" s="33">
        <v>45601</v>
      </c>
      <c r="S25" s="40">
        <f t="shared" si="6"/>
        <v>47427</v>
      </c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x14ac:dyDescent="0.3">
      <c r="A26" s="41">
        <v>17</v>
      </c>
      <c r="B26" s="42">
        <v>45631</v>
      </c>
      <c r="C26" s="41">
        <f t="shared" si="16"/>
        <v>6000</v>
      </c>
      <c r="D26" s="41">
        <f t="shared" si="8"/>
        <v>420</v>
      </c>
      <c r="E26" s="41">
        <v>0</v>
      </c>
      <c r="F26" s="41">
        <f t="shared" si="9"/>
        <v>6420</v>
      </c>
      <c r="G26" s="41">
        <f t="shared" si="15"/>
        <v>1300</v>
      </c>
      <c r="H26" s="41">
        <f t="shared" si="14"/>
        <v>2200</v>
      </c>
      <c r="I26" s="41">
        <f t="shared" si="12"/>
        <v>3500</v>
      </c>
      <c r="J26" s="43">
        <f t="shared" si="11"/>
        <v>2920</v>
      </c>
      <c r="K26" s="41">
        <f>SUM($J$10:J26)</f>
        <v>70434</v>
      </c>
      <c r="L26" s="44">
        <f t="shared" si="0"/>
        <v>206503</v>
      </c>
      <c r="M26" s="41">
        <f t="shared" si="1"/>
        <v>4317</v>
      </c>
      <c r="N26" s="41">
        <f t="shared" si="2"/>
        <v>2103</v>
      </c>
      <c r="O26" s="44">
        <f t="shared" si="3"/>
        <v>257253</v>
      </c>
      <c r="P26" s="41">
        <f t="shared" si="4"/>
        <v>5378</v>
      </c>
      <c r="Q26" s="41">
        <f t="shared" si="5"/>
        <v>1042</v>
      </c>
      <c r="R26" s="42">
        <v>45631</v>
      </c>
      <c r="S26" s="45">
        <f t="shared" si="6"/>
        <v>47457</v>
      </c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x14ac:dyDescent="0.3">
      <c r="A27" s="34">
        <v>18</v>
      </c>
      <c r="B27" s="33">
        <v>45662</v>
      </c>
      <c r="C27" s="30">
        <f t="shared" si="16"/>
        <v>6000</v>
      </c>
      <c r="D27" s="30">
        <f t="shared" si="8"/>
        <v>420</v>
      </c>
      <c r="E27" s="30">
        <v>0</v>
      </c>
      <c r="F27" s="10">
        <f t="shared" si="9"/>
        <v>6420</v>
      </c>
      <c r="G27" s="30">
        <f t="shared" si="15"/>
        <v>1300</v>
      </c>
      <c r="H27" s="30">
        <f t="shared" si="14"/>
        <v>2200</v>
      </c>
      <c r="I27" s="32">
        <f t="shared" si="12"/>
        <v>3500</v>
      </c>
      <c r="J27" s="50">
        <f t="shared" si="11"/>
        <v>2920</v>
      </c>
      <c r="K27" s="11">
        <f>SUM($J$10:J27)</f>
        <v>73354</v>
      </c>
      <c r="L27" s="52">
        <f t="shared" si="0"/>
        <v>203583</v>
      </c>
      <c r="M27" s="30">
        <f t="shared" si="1"/>
        <v>4256</v>
      </c>
      <c r="N27" s="30">
        <f t="shared" si="2"/>
        <v>2164</v>
      </c>
      <c r="O27" s="52">
        <f t="shared" si="3"/>
        <v>254333</v>
      </c>
      <c r="P27" s="30">
        <f t="shared" si="4"/>
        <v>5317</v>
      </c>
      <c r="Q27" s="30">
        <f t="shared" si="5"/>
        <v>1103</v>
      </c>
      <c r="R27" s="33">
        <v>45662</v>
      </c>
      <c r="S27" s="40">
        <f t="shared" si="6"/>
        <v>47488</v>
      </c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x14ac:dyDescent="0.3">
      <c r="A28" s="34">
        <v>19</v>
      </c>
      <c r="B28" s="33">
        <v>45693</v>
      </c>
      <c r="C28" s="30">
        <f t="shared" si="16"/>
        <v>6000</v>
      </c>
      <c r="D28" s="30">
        <f t="shared" si="8"/>
        <v>420</v>
      </c>
      <c r="E28" s="30">
        <v>0</v>
      </c>
      <c r="F28" s="10">
        <f t="shared" si="9"/>
        <v>6420</v>
      </c>
      <c r="G28" s="30">
        <f t="shared" si="15"/>
        <v>1300</v>
      </c>
      <c r="H28" s="30">
        <f t="shared" si="14"/>
        <v>2200</v>
      </c>
      <c r="I28" s="32">
        <f t="shared" si="12"/>
        <v>3500</v>
      </c>
      <c r="J28" s="50">
        <f t="shared" si="11"/>
        <v>2920</v>
      </c>
      <c r="K28" s="11">
        <f>SUM($J$10:J28)</f>
        <v>76274</v>
      </c>
      <c r="L28" s="52">
        <f t="shared" si="0"/>
        <v>200663</v>
      </c>
      <c r="M28" s="30">
        <f t="shared" si="1"/>
        <v>4195</v>
      </c>
      <c r="N28" s="30">
        <f t="shared" si="2"/>
        <v>2225</v>
      </c>
      <c r="O28" s="52">
        <f t="shared" si="3"/>
        <v>251413</v>
      </c>
      <c r="P28" s="30">
        <f t="shared" si="4"/>
        <v>5256</v>
      </c>
      <c r="Q28" s="30">
        <f t="shared" si="5"/>
        <v>1164</v>
      </c>
      <c r="R28" s="33">
        <v>45693</v>
      </c>
      <c r="S28" s="40">
        <f t="shared" si="6"/>
        <v>47519</v>
      </c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x14ac:dyDescent="0.3">
      <c r="A29" s="34">
        <v>20</v>
      </c>
      <c r="B29" s="33">
        <v>45721</v>
      </c>
      <c r="C29" s="48">
        <f t="shared" si="16"/>
        <v>6000</v>
      </c>
      <c r="D29" s="30">
        <f t="shared" si="8"/>
        <v>420</v>
      </c>
      <c r="E29" s="30">
        <v>0</v>
      </c>
      <c r="F29" s="10">
        <f t="shared" si="9"/>
        <v>6420</v>
      </c>
      <c r="G29" s="30">
        <f t="shared" si="15"/>
        <v>1300</v>
      </c>
      <c r="H29" s="30">
        <f t="shared" si="14"/>
        <v>2200</v>
      </c>
      <c r="I29" s="32">
        <f t="shared" si="12"/>
        <v>3500</v>
      </c>
      <c r="J29" s="50">
        <f t="shared" si="11"/>
        <v>2920</v>
      </c>
      <c r="K29" s="11">
        <f>SUM($J$10:J29)</f>
        <v>79194</v>
      </c>
      <c r="L29" s="52">
        <f t="shared" si="0"/>
        <v>197743</v>
      </c>
      <c r="M29" s="30">
        <f t="shared" si="1"/>
        <v>4134</v>
      </c>
      <c r="N29" s="30">
        <f t="shared" si="2"/>
        <v>2286</v>
      </c>
      <c r="O29" s="52">
        <f t="shared" si="3"/>
        <v>248493</v>
      </c>
      <c r="P29" s="30">
        <f t="shared" si="4"/>
        <v>5195</v>
      </c>
      <c r="Q29" s="30">
        <f t="shared" si="5"/>
        <v>1225</v>
      </c>
      <c r="R29" s="33">
        <v>45721</v>
      </c>
      <c r="S29" s="40">
        <f t="shared" si="6"/>
        <v>47547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x14ac:dyDescent="0.3">
      <c r="A30" s="34">
        <v>21</v>
      </c>
      <c r="B30" s="33">
        <v>45752</v>
      </c>
      <c r="C30" s="30">
        <f t="shared" si="16"/>
        <v>6000</v>
      </c>
      <c r="D30" s="49">
        <f t="shared" si="8"/>
        <v>420</v>
      </c>
      <c r="E30" s="49">
        <v>0</v>
      </c>
      <c r="F30" s="36">
        <f t="shared" si="9"/>
        <v>6420</v>
      </c>
      <c r="G30" s="30">
        <f t="shared" si="15"/>
        <v>1300</v>
      </c>
      <c r="H30" s="30">
        <f t="shared" si="14"/>
        <v>2200</v>
      </c>
      <c r="I30" s="37">
        <f t="shared" si="12"/>
        <v>3500</v>
      </c>
      <c r="J30" s="51">
        <f t="shared" si="11"/>
        <v>2920</v>
      </c>
      <c r="K30" s="38">
        <f>SUM($J$10:J30)</f>
        <v>82114</v>
      </c>
      <c r="L30" s="52">
        <f t="shared" si="0"/>
        <v>194823</v>
      </c>
      <c r="M30" s="49">
        <f t="shared" si="1"/>
        <v>4073</v>
      </c>
      <c r="N30" s="30">
        <f t="shared" si="2"/>
        <v>2347</v>
      </c>
      <c r="O30" s="52">
        <f t="shared" si="3"/>
        <v>245573</v>
      </c>
      <c r="P30" s="49">
        <f t="shared" si="4"/>
        <v>5134</v>
      </c>
      <c r="Q30" s="30">
        <f t="shared" si="5"/>
        <v>1286</v>
      </c>
      <c r="R30" s="35">
        <v>45752</v>
      </c>
      <c r="S30" s="40">
        <f t="shared" si="6"/>
        <v>47578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x14ac:dyDescent="0.3">
      <c r="A31" s="34">
        <v>22</v>
      </c>
      <c r="B31" s="33">
        <v>45782</v>
      </c>
      <c r="C31" s="30">
        <f t="shared" si="16"/>
        <v>6000</v>
      </c>
      <c r="D31" s="30">
        <f t="shared" si="8"/>
        <v>420</v>
      </c>
      <c r="E31" s="30">
        <v>0</v>
      </c>
      <c r="F31" s="10">
        <f t="shared" si="9"/>
        <v>6420</v>
      </c>
      <c r="G31" s="30">
        <f t="shared" si="15"/>
        <v>1300</v>
      </c>
      <c r="H31" s="30">
        <f t="shared" si="14"/>
        <v>2200</v>
      </c>
      <c r="I31" s="32">
        <f t="shared" si="12"/>
        <v>3500</v>
      </c>
      <c r="J31" s="50">
        <f t="shared" si="11"/>
        <v>2920</v>
      </c>
      <c r="K31" s="11">
        <f>SUM($J$10:J31)</f>
        <v>85034</v>
      </c>
      <c r="L31" s="52">
        <f t="shared" si="0"/>
        <v>191903</v>
      </c>
      <c r="M31" s="30">
        <f t="shared" si="1"/>
        <v>4012</v>
      </c>
      <c r="N31" s="30">
        <f t="shared" si="2"/>
        <v>2408</v>
      </c>
      <c r="O31" s="52">
        <f t="shared" si="3"/>
        <v>242653</v>
      </c>
      <c r="P31" s="30">
        <f t="shared" si="4"/>
        <v>5072</v>
      </c>
      <c r="Q31" s="30">
        <f t="shared" si="5"/>
        <v>1348</v>
      </c>
      <c r="R31" s="33">
        <v>45782</v>
      </c>
      <c r="S31" s="40">
        <f t="shared" si="6"/>
        <v>47608</v>
      </c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x14ac:dyDescent="0.3">
      <c r="A32" s="34">
        <v>23</v>
      </c>
      <c r="B32" s="33">
        <v>45813</v>
      </c>
      <c r="C32" s="30">
        <f t="shared" si="16"/>
        <v>6000</v>
      </c>
      <c r="D32" s="30">
        <f t="shared" si="8"/>
        <v>420</v>
      </c>
      <c r="E32" s="30">
        <v>0</v>
      </c>
      <c r="F32" s="10">
        <f t="shared" si="9"/>
        <v>6420</v>
      </c>
      <c r="G32" s="30">
        <f t="shared" si="15"/>
        <v>1300</v>
      </c>
      <c r="H32" s="30">
        <f t="shared" si="14"/>
        <v>2200</v>
      </c>
      <c r="I32" s="32">
        <f t="shared" si="12"/>
        <v>3500</v>
      </c>
      <c r="J32" s="50">
        <f t="shared" si="11"/>
        <v>2920</v>
      </c>
      <c r="K32" s="11">
        <f>SUM($J$10:J32)</f>
        <v>87954</v>
      </c>
      <c r="L32" s="52">
        <f t="shared" si="0"/>
        <v>188983</v>
      </c>
      <c r="M32" s="30">
        <f t="shared" si="1"/>
        <v>3951</v>
      </c>
      <c r="N32" s="30">
        <f t="shared" si="2"/>
        <v>2469</v>
      </c>
      <c r="O32" s="52">
        <f t="shared" si="3"/>
        <v>239733</v>
      </c>
      <c r="P32" s="30">
        <f t="shared" si="4"/>
        <v>5011</v>
      </c>
      <c r="Q32" s="30">
        <f t="shared" si="5"/>
        <v>1409</v>
      </c>
      <c r="R32" s="33">
        <v>45813</v>
      </c>
      <c r="S32" s="40">
        <f t="shared" si="6"/>
        <v>47639</v>
      </c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x14ac:dyDescent="0.3">
      <c r="A33" s="34">
        <v>24</v>
      </c>
      <c r="B33" s="33">
        <v>45843</v>
      </c>
      <c r="C33" s="30">
        <f t="shared" si="16"/>
        <v>6000</v>
      </c>
      <c r="D33" s="30">
        <f t="shared" si="8"/>
        <v>420</v>
      </c>
      <c r="E33" s="30">
        <v>0</v>
      </c>
      <c r="F33" s="10">
        <f t="shared" si="9"/>
        <v>6420</v>
      </c>
      <c r="G33" s="30">
        <f t="shared" si="15"/>
        <v>1300</v>
      </c>
      <c r="H33" s="30">
        <f t="shared" si="14"/>
        <v>2200</v>
      </c>
      <c r="I33" s="32">
        <f t="shared" si="12"/>
        <v>3500</v>
      </c>
      <c r="J33" s="50">
        <f t="shared" si="11"/>
        <v>2920</v>
      </c>
      <c r="K33" s="11">
        <f>SUM($J$10:J33)</f>
        <v>90874</v>
      </c>
      <c r="L33" s="52">
        <f t="shared" si="0"/>
        <v>186063</v>
      </c>
      <c r="M33" s="30">
        <f t="shared" si="1"/>
        <v>3890</v>
      </c>
      <c r="N33" s="30">
        <f t="shared" si="2"/>
        <v>2530</v>
      </c>
      <c r="O33" s="52">
        <f t="shared" si="3"/>
        <v>236813</v>
      </c>
      <c r="P33" s="30">
        <f t="shared" si="4"/>
        <v>4950</v>
      </c>
      <c r="Q33" s="30">
        <f t="shared" si="5"/>
        <v>1470</v>
      </c>
      <c r="R33" s="33">
        <v>45843</v>
      </c>
      <c r="S33" s="40">
        <f t="shared" si="6"/>
        <v>47669</v>
      </c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x14ac:dyDescent="0.3">
      <c r="A34" s="34">
        <v>25</v>
      </c>
      <c r="B34" s="33">
        <v>45874</v>
      </c>
      <c r="C34" s="30">
        <f t="shared" si="16"/>
        <v>6000</v>
      </c>
      <c r="D34" s="30">
        <f t="shared" si="8"/>
        <v>420</v>
      </c>
      <c r="E34" s="30">
        <v>0</v>
      </c>
      <c r="F34" s="10">
        <f t="shared" si="9"/>
        <v>6420</v>
      </c>
      <c r="G34" s="30">
        <f t="shared" si="15"/>
        <v>1300</v>
      </c>
      <c r="H34" s="30">
        <f t="shared" si="14"/>
        <v>2200</v>
      </c>
      <c r="I34" s="32">
        <f t="shared" si="12"/>
        <v>3500</v>
      </c>
      <c r="J34" s="50">
        <f t="shared" si="11"/>
        <v>2920</v>
      </c>
      <c r="K34" s="11">
        <f>SUM($J$10:J34)</f>
        <v>93794</v>
      </c>
      <c r="L34" s="52">
        <f t="shared" si="0"/>
        <v>183143</v>
      </c>
      <c r="M34" s="30">
        <f t="shared" si="1"/>
        <v>3828</v>
      </c>
      <c r="N34" s="30">
        <f t="shared" si="2"/>
        <v>2592</v>
      </c>
      <c r="O34" s="52">
        <f t="shared" si="3"/>
        <v>233893</v>
      </c>
      <c r="P34" s="30">
        <f t="shared" si="4"/>
        <v>4889</v>
      </c>
      <c r="Q34" s="30">
        <f t="shared" si="5"/>
        <v>1531</v>
      </c>
      <c r="R34" s="33">
        <v>45874</v>
      </c>
      <c r="S34" s="40">
        <f t="shared" si="6"/>
        <v>47700</v>
      </c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x14ac:dyDescent="0.3">
      <c r="A35" s="34">
        <v>26</v>
      </c>
      <c r="B35" s="33">
        <v>45905</v>
      </c>
      <c r="C35" s="30">
        <f t="shared" si="16"/>
        <v>6000</v>
      </c>
      <c r="D35" s="30">
        <f t="shared" si="8"/>
        <v>420</v>
      </c>
      <c r="E35" s="30">
        <v>0</v>
      </c>
      <c r="F35" s="10">
        <f t="shared" si="9"/>
        <v>6420</v>
      </c>
      <c r="G35" s="30">
        <f t="shared" si="15"/>
        <v>1300</v>
      </c>
      <c r="H35" s="30">
        <f t="shared" si="14"/>
        <v>2200</v>
      </c>
      <c r="I35" s="32">
        <f t="shared" si="12"/>
        <v>3500</v>
      </c>
      <c r="J35" s="50">
        <f t="shared" si="11"/>
        <v>2920</v>
      </c>
      <c r="K35" s="11">
        <f>SUM($J$10:J35)</f>
        <v>96714</v>
      </c>
      <c r="L35" s="52">
        <f t="shared" si="0"/>
        <v>180223</v>
      </c>
      <c r="M35" s="30">
        <f t="shared" si="1"/>
        <v>3767</v>
      </c>
      <c r="N35" s="30">
        <f t="shared" si="2"/>
        <v>2653</v>
      </c>
      <c r="O35" s="52">
        <f t="shared" si="3"/>
        <v>230973</v>
      </c>
      <c r="P35" s="30">
        <f t="shared" si="4"/>
        <v>4828</v>
      </c>
      <c r="Q35" s="30">
        <f t="shared" si="5"/>
        <v>1592</v>
      </c>
      <c r="R35" s="33">
        <v>45905</v>
      </c>
      <c r="S35" s="40">
        <f t="shared" si="6"/>
        <v>47731</v>
      </c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x14ac:dyDescent="0.3">
      <c r="A36" s="34">
        <v>27</v>
      </c>
      <c r="B36" s="33">
        <v>45935</v>
      </c>
      <c r="C36" s="30">
        <f t="shared" si="16"/>
        <v>6000</v>
      </c>
      <c r="D36" s="30">
        <f t="shared" si="8"/>
        <v>420</v>
      </c>
      <c r="E36" s="30">
        <v>0</v>
      </c>
      <c r="F36" s="10">
        <f t="shared" ref="F36:F43" si="17">SUM(C36:E36)</f>
        <v>6420</v>
      </c>
      <c r="G36" s="30">
        <f t="shared" si="15"/>
        <v>1300</v>
      </c>
      <c r="H36" s="30">
        <f t="shared" si="14"/>
        <v>2200</v>
      </c>
      <c r="I36" s="32">
        <f t="shared" ref="I36:I43" si="18">SUM(G36:H36)</f>
        <v>3500</v>
      </c>
      <c r="J36" s="50">
        <f t="shared" ref="J36:J43" si="19">F36-I36</f>
        <v>2920</v>
      </c>
      <c r="K36" s="11">
        <f>SUM($J$10:J36)</f>
        <v>99634</v>
      </c>
      <c r="L36" s="52">
        <f t="shared" si="0"/>
        <v>177303</v>
      </c>
      <c r="M36" s="30">
        <f t="shared" si="1"/>
        <v>3706</v>
      </c>
      <c r="N36" s="30">
        <f t="shared" si="2"/>
        <v>2714</v>
      </c>
      <c r="O36" s="52">
        <f t="shared" si="3"/>
        <v>228053</v>
      </c>
      <c r="P36" s="30">
        <f t="shared" si="4"/>
        <v>4767</v>
      </c>
      <c r="Q36" s="30">
        <f t="shared" si="5"/>
        <v>1653</v>
      </c>
      <c r="R36" s="33">
        <v>45935</v>
      </c>
      <c r="S36" s="40">
        <f t="shared" si="6"/>
        <v>47761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x14ac:dyDescent="0.3">
      <c r="A37" s="34">
        <v>28</v>
      </c>
      <c r="B37" s="33">
        <v>45966</v>
      </c>
      <c r="C37" s="30">
        <f t="shared" si="16"/>
        <v>6000</v>
      </c>
      <c r="D37" s="30">
        <f t="shared" si="8"/>
        <v>420</v>
      </c>
      <c r="E37" s="30">
        <v>0</v>
      </c>
      <c r="F37" s="10">
        <f t="shared" si="17"/>
        <v>6420</v>
      </c>
      <c r="G37" s="30">
        <f t="shared" si="15"/>
        <v>1300</v>
      </c>
      <c r="H37" s="30">
        <f t="shared" si="14"/>
        <v>2200</v>
      </c>
      <c r="I37" s="32">
        <f t="shared" si="18"/>
        <v>3500</v>
      </c>
      <c r="J37" s="50">
        <f t="shared" si="19"/>
        <v>2920</v>
      </c>
      <c r="K37" s="11">
        <f>SUM($J$10:J37)</f>
        <v>102554</v>
      </c>
      <c r="L37" s="52">
        <f t="shared" si="0"/>
        <v>174383</v>
      </c>
      <c r="M37" s="30">
        <f t="shared" si="1"/>
        <v>3645</v>
      </c>
      <c r="N37" s="30">
        <f t="shared" si="2"/>
        <v>2775</v>
      </c>
      <c r="O37" s="52">
        <f t="shared" si="3"/>
        <v>225133</v>
      </c>
      <c r="P37" s="30">
        <f t="shared" si="4"/>
        <v>4706</v>
      </c>
      <c r="Q37" s="30">
        <f t="shared" si="5"/>
        <v>1714</v>
      </c>
      <c r="R37" s="33">
        <v>45966</v>
      </c>
      <c r="S37" s="40">
        <f t="shared" si="6"/>
        <v>47792</v>
      </c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x14ac:dyDescent="0.3">
      <c r="A38" s="41">
        <v>29</v>
      </c>
      <c r="B38" s="42">
        <v>45996</v>
      </c>
      <c r="C38" s="41">
        <f t="shared" si="16"/>
        <v>6000</v>
      </c>
      <c r="D38" s="41">
        <f t="shared" si="8"/>
        <v>420</v>
      </c>
      <c r="E38" s="41">
        <v>0</v>
      </c>
      <c r="F38" s="41">
        <f t="shared" si="17"/>
        <v>6420</v>
      </c>
      <c r="G38" s="41">
        <f t="shared" si="15"/>
        <v>1300</v>
      </c>
      <c r="H38" s="41">
        <f t="shared" si="14"/>
        <v>2200</v>
      </c>
      <c r="I38" s="41">
        <f t="shared" si="18"/>
        <v>3500</v>
      </c>
      <c r="J38" s="43">
        <f t="shared" si="19"/>
        <v>2920</v>
      </c>
      <c r="K38" s="41">
        <f>SUM($J$10:J38)</f>
        <v>105474</v>
      </c>
      <c r="L38" s="44">
        <f t="shared" si="0"/>
        <v>171463</v>
      </c>
      <c r="M38" s="41">
        <f t="shared" si="1"/>
        <v>3584</v>
      </c>
      <c r="N38" s="41">
        <f t="shared" si="2"/>
        <v>2836</v>
      </c>
      <c r="O38" s="44">
        <f t="shared" si="3"/>
        <v>222213</v>
      </c>
      <c r="P38" s="41">
        <f t="shared" si="4"/>
        <v>4645</v>
      </c>
      <c r="Q38" s="41">
        <f t="shared" si="5"/>
        <v>1775</v>
      </c>
      <c r="R38" s="42">
        <v>45996</v>
      </c>
      <c r="S38" s="45">
        <f t="shared" si="6"/>
        <v>47822</v>
      </c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x14ac:dyDescent="0.3">
      <c r="A39" s="34">
        <v>30</v>
      </c>
      <c r="B39" s="33">
        <v>46027</v>
      </c>
      <c r="C39" s="30">
        <f t="shared" si="16"/>
        <v>6000</v>
      </c>
      <c r="D39" s="30">
        <f t="shared" si="8"/>
        <v>420</v>
      </c>
      <c r="E39" s="30">
        <v>0</v>
      </c>
      <c r="F39" s="10">
        <f t="shared" si="17"/>
        <v>6420</v>
      </c>
      <c r="G39" s="30">
        <f t="shared" si="15"/>
        <v>1300</v>
      </c>
      <c r="H39" s="30">
        <f t="shared" si="14"/>
        <v>2200</v>
      </c>
      <c r="I39" s="32">
        <f t="shared" si="18"/>
        <v>3500</v>
      </c>
      <c r="J39" s="50">
        <f t="shared" si="19"/>
        <v>2920</v>
      </c>
      <c r="K39" s="11">
        <f>SUM($J$10:J39)</f>
        <v>108394</v>
      </c>
      <c r="L39" s="52">
        <f t="shared" si="0"/>
        <v>168543</v>
      </c>
      <c r="M39" s="30">
        <f t="shared" si="1"/>
        <v>3523</v>
      </c>
      <c r="N39" s="30">
        <f t="shared" si="2"/>
        <v>2897</v>
      </c>
      <c r="O39" s="52">
        <f t="shared" si="3"/>
        <v>219293</v>
      </c>
      <c r="P39" s="30">
        <f t="shared" si="4"/>
        <v>4584</v>
      </c>
      <c r="Q39" s="30">
        <f t="shared" si="5"/>
        <v>1836</v>
      </c>
      <c r="R39" s="33">
        <v>46027</v>
      </c>
      <c r="S39" s="40">
        <f t="shared" si="6"/>
        <v>47853</v>
      </c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x14ac:dyDescent="0.3">
      <c r="A40" s="34">
        <v>31</v>
      </c>
      <c r="B40" s="33">
        <v>46058</v>
      </c>
      <c r="C40" s="30">
        <f t="shared" si="16"/>
        <v>6000</v>
      </c>
      <c r="D40" s="30">
        <f t="shared" si="8"/>
        <v>420</v>
      </c>
      <c r="E40" s="30">
        <v>0</v>
      </c>
      <c r="F40" s="10">
        <f t="shared" si="17"/>
        <v>6420</v>
      </c>
      <c r="G40" s="30">
        <f t="shared" si="15"/>
        <v>1300</v>
      </c>
      <c r="H40" s="30">
        <f t="shared" si="14"/>
        <v>2200</v>
      </c>
      <c r="I40" s="32">
        <f t="shared" si="18"/>
        <v>3500</v>
      </c>
      <c r="J40" s="50">
        <f t="shared" si="19"/>
        <v>2920</v>
      </c>
      <c r="K40" s="11">
        <f>SUM($J$10:J40)</f>
        <v>111314</v>
      </c>
      <c r="L40" s="52">
        <f t="shared" si="0"/>
        <v>165623</v>
      </c>
      <c r="M40" s="30">
        <f t="shared" si="1"/>
        <v>3462</v>
      </c>
      <c r="N40" s="30">
        <f t="shared" si="2"/>
        <v>2958</v>
      </c>
      <c r="O40" s="52">
        <f t="shared" si="3"/>
        <v>216373</v>
      </c>
      <c r="P40" s="30">
        <f t="shared" si="4"/>
        <v>4523</v>
      </c>
      <c r="Q40" s="30">
        <f t="shared" si="5"/>
        <v>1897</v>
      </c>
      <c r="R40" s="33">
        <v>46058</v>
      </c>
      <c r="S40" s="40">
        <f t="shared" si="6"/>
        <v>47884</v>
      </c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x14ac:dyDescent="0.3">
      <c r="A41" s="34">
        <v>32</v>
      </c>
      <c r="B41" s="33">
        <v>46086</v>
      </c>
      <c r="C41" s="48">
        <f t="shared" si="16"/>
        <v>6000</v>
      </c>
      <c r="D41" s="30">
        <f t="shared" si="8"/>
        <v>420</v>
      </c>
      <c r="E41" s="30">
        <v>0</v>
      </c>
      <c r="F41" s="10">
        <f t="shared" si="17"/>
        <v>6420</v>
      </c>
      <c r="G41" s="30">
        <f t="shared" si="15"/>
        <v>1300</v>
      </c>
      <c r="H41" s="30">
        <f t="shared" si="14"/>
        <v>2200</v>
      </c>
      <c r="I41" s="32">
        <f t="shared" si="18"/>
        <v>3500</v>
      </c>
      <c r="J41" s="50">
        <f t="shared" si="19"/>
        <v>2920</v>
      </c>
      <c r="K41" s="11">
        <f>SUM($J$10:J41)</f>
        <v>114234</v>
      </c>
      <c r="L41" s="52">
        <f t="shared" si="0"/>
        <v>162703</v>
      </c>
      <c r="M41" s="30">
        <f t="shared" si="1"/>
        <v>3401</v>
      </c>
      <c r="N41" s="30">
        <f t="shared" si="2"/>
        <v>3019</v>
      </c>
      <c r="O41" s="52">
        <f t="shared" si="3"/>
        <v>213453</v>
      </c>
      <c r="P41" s="30">
        <f t="shared" si="4"/>
        <v>4462</v>
      </c>
      <c r="Q41" s="30">
        <f t="shared" si="5"/>
        <v>1958</v>
      </c>
      <c r="R41" s="33">
        <v>46086</v>
      </c>
      <c r="S41" s="40">
        <f t="shared" si="6"/>
        <v>47912</v>
      </c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x14ac:dyDescent="0.3">
      <c r="A42" s="34">
        <v>33</v>
      </c>
      <c r="B42" s="33">
        <v>46117</v>
      </c>
      <c r="C42" s="30">
        <f t="shared" si="16"/>
        <v>6000</v>
      </c>
      <c r="D42" s="30">
        <f t="shared" si="8"/>
        <v>420</v>
      </c>
      <c r="E42" s="30">
        <v>0</v>
      </c>
      <c r="F42" s="10">
        <f t="shared" si="17"/>
        <v>6420</v>
      </c>
      <c r="G42" s="30">
        <f t="shared" si="15"/>
        <v>1300</v>
      </c>
      <c r="H42" s="30">
        <f t="shared" si="14"/>
        <v>2200</v>
      </c>
      <c r="I42" s="32">
        <f t="shared" si="18"/>
        <v>3500</v>
      </c>
      <c r="J42" s="50">
        <f t="shared" si="19"/>
        <v>2920</v>
      </c>
      <c r="K42" s="11">
        <f>SUM($J$10:J42)</f>
        <v>117154</v>
      </c>
      <c r="L42" s="52">
        <f t="shared" si="0"/>
        <v>159783</v>
      </c>
      <c r="M42" s="30">
        <f t="shared" si="1"/>
        <v>3340</v>
      </c>
      <c r="N42" s="30">
        <f t="shared" si="2"/>
        <v>3080</v>
      </c>
      <c r="O42" s="52">
        <f t="shared" si="3"/>
        <v>210533</v>
      </c>
      <c r="P42" s="30">
        <f t="shared" si="4"/>
        <v>4401</v>
      </c>
      <c r="Q42" s="30">
        <f t="shared" si="5"/>
        <v>2019</v>
      </c>
      <c r="R42" s="33">
        <v>46117</v>
      </c>
      <c r="S42" s="40">
        <f t="shared" si="6"/>
        <v>47943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x14ac:dyDescent="0.3">
      <c r="A43" s="34">
        <v>34</v>
      </c>
      <c r="B43" s="33">
        <v>46147</v>
      </c>
      <c r="C43" s="30">
        <f t="shared" si="16"/>
        <v>6000</v>
      </c>
      <c r="D43" s="30">
        <f t="shared" si="8"/>
        <v>420</v>
      </c>
      <c r="E43" s="30">
        <v>0</v>
      </c>
      <c r="F43" s="10">
        <f t="shared" si="17"/>
        <v>6420</v>
      </c>
      <c r="G43" s="30">
        <f t="shared" si="15"/>
        <v>1300</v>
      </c>
      <c r="H43" s="30">
        <f t="shared" si="14"/>
        <v>2200</v>
      </c>
      <c r="I43" s="32">
        <f t="shared" si="18"/>
        <v>3500</v>
      </c>
      <c r="J43" s="50">
        <f t="shared" si="19"/>
        <v>2920</v>
      </c>
      <c r="K43" s="11">
        <f>SUM($J$10:J43)</f>
        <v>120074</v>
      </c>
      <c r="L43" s="52">
        <f t="shared" si="0"/>
        <v>156863</v>
      </c>
      <c r="M43" s="30">
        <f t="shared" si="1"/>
        <v>3279</v>
      </c>
      <c r="N43" s="30">
        <f t="shared" si="2"/>
        <v>3141</v>
      </c>
      <c r="O43" s="52">
        <f t="shared" si="3"/>
        <v>207613</v>
      </c>
      <c r="P43" s="30">
        <f t="shared" si="4"/>
        <v>4340</v>
      </c>
      <c r="Q43" s="30">
        <f t="shared" si="5"/>
        <v>2080</v>
      </c>
      <c r="R43" s="33">
        <v>46147</v>
      </c>
      <c r="S43" s="40">
        <f t="shared" si="6"/>
        <v>47973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x14ac:dyDescent="0.3">
      <c r="A44" s="34">
        <v>35</v>
      </c>
      <c r="B44" s="33">
        <v>46178</v>
      </c>
      <c r="C44" s="30">
        <f t="shared" si="16"/>
        <v>6000</v>
      </c>
      <c r="D44" s="30">
        <f t="shared" si="8"/>
        <v>420</v>
      </c>
      <c r="E44" s="30">
        <v>0</v>
      </c>
      <c r="F44" s="10">
        <f t="shared" ref="F44:F46" si="20">SUM(C44:E44)</f>
        <v>6420</v>
      </c>
      <c r="G44" s="30">
        <f t="shared" si="15"/>
        <v>1300</v>
      </c>
      <c r="H44" s="30">
        <f t="shared" si="14"/>
        <v>2200</v>
      </c>
      <c r="I44" s="32">
        <f t="shared" ref="I44:I46" si="21">SUM(G44:H44)</f>
        <v>3500</v>
      </c>
      <c r="J44" s="50">
        <f t="shared" ref="J44:J46" si="22">F44-I44</f>
        <v>2920</v>
      </c>
      <c r="K44" s="11">
        <f>SUM($J$10:J44)</f>
        <v>122994</v>
      </c>
      <c r="L44" s="52">
        <f t="shared" si="0"/>
        <v>153943</v>
      </c>
      <c r="M44" s="30">
        <f t="shared" si="1"/>
        <v>3218</v>
      </c>
      <c r="N44" s="30">
        <f t="shared" si="2"/>
        <v>3202</v>
      </c>
      <c r="O44" s="52">
        <f t="shared" si="3"/>
        <v>204693</v>
      </c>
      <c r="P44" s="30">
        <f t="shared" si="4"/>
        <v>4279</v>
      </c>
      <c r="Q44" s="30">
        <f t="shared" si="5"/>
        <v>2141</v>
      </c>
      <c r="R44" s="33">
        <v>46178</v>
      </c>
      <c r="S44" s="40">
        <f t="shared" si="6"/>
        <v>48004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x14ac:dyDescent="0.3">
      <c r="A45" s="34">
        <v>36</v>
      </c>
      <c r="B45" s="33">
        <v>46208</v>
      </c>
      <c r="C45" s="30">
        <f t="shared" si="16"/>
        <v>6000</v>
      </c>
      <c r="D45" s="30">
        <f t="shared" si="8"/>
        <v>420</v>
      </c>
      <c r="E45" s="30">
        <v>0</v>
      </c>
      <c r="F45" s="10">
        <f t="shared" si="20"/>
        <v>6420</v>
      </c>
      <c r="G45" s="30">
        <f t="shared" si="15"/>
        <v>1300</v>
      </c>
      <c r="H45" s="30">
        <f t="shared" si="14"/>
        <v>2200</v>
      </c>
      <c r="I45" s="32">
        <f t="shared" si="21"/>
        <v>3500</v>
      </c>
      <c r="J45" s="50">
        <f t="shared" si="22"/>
        <v>2920</v>
      </c>
      <c r="K45" s="11">
        <f>SUM($J$10:J45)</f>
        <v>125914</v>
      </c>
      <c r="L45" s="52">
        <f t="shared" si="0"/>
        <v>151023</v>
      </c>
      <c r="M45" s="30">
        <f t="shared" si="1"/>
        <v>3157</v>
      </c>
      <c r="N45" s="30">
        <f t="shared" si="2"/>
        <v>3263</v>
      </c>
      <c r="O45" s="52">
        <f t="shared" si="3"/>
        <v>201773</v>
      </c>
      <c r="P45" s="30">
        <f t="shared" si="4"/>
        <v>4218</v>
      </c>
      <c r="Q45" s="30">
        <f t="shared" si="5"/>
        <v>2202</v>
      </c>
      <c r="R45" s="33">
        <v>46208</v>
      </c>
      <c r="S45" s="40">
        <f t="shared" si="6"/>
        <v>48034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 spans="1:37" x14ac:dyDescent="0.3">
      <c r="A46" s="34">
        <v>37</v>
      </c>
      <c r="B46" s="33">
        <v>46239</v>
      </c>
      <c r="C46" s="30">
        <f t="shared" si="16"/>
        <v>6000</v>
      </c>
      <c r="D46" s="30">
        <f t="shared" si="8"/>
        <v>420</v>
      </c>
      <c r="E46" s="30">
        <v>0</v>
      </c>
      <c r="F46" s="10">
        <f t="shared" si="20"/>
        <v>6420</v>
      </c>
      <c r="G46" s="30">
        <f t="shared" si="15"/>
        <v>1300</v>
      </c>
      <c r="H46" s="30">
        <f t="shared" si="14"/>
        <v>2200</v>
      </c>
      <c r="I46" s="32">
        <f t="shared" si="21"/>
        <v>3500</v>
      </c>
      <c r="J46" s="50">
        <f t="shared" si="22"/>
        <v>2920</v>
      </c>
      <c r="K46" s="11">
        <f>SUM($J$10:J46)</f>
        <v>128834</v>
      </c>
      <c r="L46" s="52">
        <f t="shared" si="0"/>
        <v>148103</v>
      </c>
      <c r="M46" s="30">
        <f t="shared" ref="M46:M57" si="23">ROUND(L46*$U$5*(1+$U$5)^60/((1+$U$5)^60-1), 0)</f>
        <v>3096</v>
      </c>
      <c r="N46" s="30">
        <f t="shared" si="2"/>
        <v>3324</v>
      </c>
      <c r="O46" s="52">
        <f t="shared" si="3"/>
        <v>198853</v>
      </c>
      <c r="P46" s="30">
        <f t="shared" ref="P46:P57" si="24">ROUND(O46*$U$5*(1+$U$5)^60/((1+$U$5)^60-1), 0)</f>
        <v>4157</v>
      </c>
      <c r="Q46" s="30">
        <f t="shared" si="5"/>
        <v>2263</v>
      </c>
      <c r="R46" s="33">
        <v>46239</v>
      </c>
      <c r="S46" s="40">
        <f t="shared" ref="S46:S57" si="25">DATE(YEAR(B46) + 5, MONTH(B46), DAY(B46))</f>
        <v>48065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</row>
    <row r="47" spans="1:37" x14ac:dyDescent="0.3">
      <c r="A47" s="34">
        <v>38</v>
      </c>
      <c r="B47" s="33">
        <v>46270</v>
      </c>
      <c r="C47" s="30">
        <f t="shared" si="16"/>
        <v>6000</v>
      </c>
      <c r="D47" s="30">
        <f t="shared" si="8"/>
        <v>420</v>
      </c>
      <c r="E47" s="30">
        <v>0</v>
      </c>
      <c r="F47" s="10">
        <f t="shared" ref="F47:F50" si="26">SUM(C47:E47)</f>
        <v>6420</v>
      </c>
      <c r="G47" s="30">
        <f t="shared" si="15"/>
        <v>1300</v>
      </c>
      <c r="H47" s="30">
        <f t="shared" si="14"/>
        <v>2200</v>
      </c>
      <c r="I47" s="32">
        <f t="shared" ref="I47:I55" si="27">SUM(G47:H47)</f>
        <v>3500</v>
      </c>
      <c r="J47" s="50">
        <f t="shared" ref="J47:J58" si="28">F47-I47</f>
        <v>2920</v>
      </c>
      <c r="K47" s="11">
        <f>SUM($J$10:J47)</f>
        <v>131754</v>
      </c>
      <c r="L47" s="52">
        <f t="shared" si="0"/>
        <v>145183</v>
      </c>
      <c r="M47" s="30">
        <f t="shared" si="23"/>
        <v>3035</v>
      </c>
      <c r="N47" s="30">
        <f t="shared" si="2"/>
        <v>3385</v>
      </c>
      <c r="O47" s="52">
        <f t="shared" si="3"/>
        <v>195933</v>
      </c>
      <c r="P47" s="30">
        <f t="shared" si="24"/>
        <v>4096</v>
      </c>
      <c r="Q47" s="30">
        <f t="shared" si="5"/>
        <v>2324</v>
      </c>
      <c r="R47" s="33">
        <v>46270</v>
      </c>
      <c r="S47" s="40">
        <f t="shared" si="25"/>
        <v>48096</v>
      </c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x14ac:dyDescent="0.3">
      <c r="A48" s="34">
        <v>39</v>
      </c>
      <c r="B48" s="33">
        <v>46300</v>
      </c>
      <c r="C48" s="30">
        <f t="shared" si="16"/>
        <v>6000</v>
      </c>
      <c r="D48" s="30">
        <f t="shared" si="8"/>
        <v>420</v>
      </c>
      <c r="E48" s="30">
        <v>0</v>
      </c>
      <c r="F48" s="10">
        <f t="shared" si="26"/>
        <v>6420</v>
      </c>
      <c r="G48" s="30">
        <f t="shared" si="15"/>
        <v>1300</v>
      </c>
      <c r="H48" s="30">
        <f t="shared" si="14"/>
        <v>2200</v>
      </c>
      <c r="I48" s="32">
        <f t="shared" si="27"/>
        <v>3500</v>
      </c>
      <c r="J48" s="50">
        <f t="shared" si="28"/>
        <v>2920</v>
      </c>
      <c r="K48" s="11">
        <f>SUM($J$10:J48)</f>
        <v>134674</v>
      </c>
      <c r="L48" s="52">
        <f t="shared" si="0"/>
        <v>142263</v>
      </c>
      <c r="M48" s="30">
        <f t="shared" si="23"/>
        <v>2974</v>
      </c>
      <c r="N48" s="30">
        <f t="shared" si="2"/>
        <v>3446</v>
      </c>
      <c r="O48" s="52">
        <f t="shared" si="3"/>
        <v>193013</v>
      </c>
      <c r="P48" s="30">
        <f t="shared" si="24"/>
        <v>4035</v>
      </c>
      <c r="Q48" s="30">
        <f t="shared" si="5"/>
        <v>2385</v>
      </c>
      <c r="R48" s="33">
        <v>46300</v>
      </c>
      <c r="S48" s="40">
        <f t="shared" si="25"/>
        <v>48126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x14ac:dyDescent="0.3">
      <c r="A49" s="34">
        <v>40</v>
      </c>
      <c r="B49" s="33">
        <v>46331</v>
      </c>
      <c r="C49" s="30">
        <f t="shared" si="16"/>
        <v>6000</v>
      </c>
      <c r="D49" s="30">
        <f t="shared" si="8"/>
        <v>420</v>
      </c>
      <c r="E49" s="30">
        <v>0</v>
      </c>
      <c r="F49" s="10">
        <f t="shared" si="26"/>
        <v>6420</v>
      </c>
      <c r="G49" s="30">
        <f t="shared" si="15"/>
        <v>1300</v>
      </c>
      <c r="H49" s="30">
        <f t="shared" si="14"/>
        <v>2200</v>
      </c>
      <c r="I49" s="32">
        <f t="shared" si="27"/>
        <v>3500</v>
      </c>
      <c r="J49" s="50">
        <f t="shared" si="28"/>
        <v>2920</v>
      </c>
      <c r="K49" s="11">
        <f>SUM($J$10:J49)</f>
        <v>137594</v>
      </c>
      <c r="L49" s="52">
        <f t="shared" si="0"/>
        <v>139343</v>
      </c>
      <c r="M49" s="30">
        <f t="shared" si="23"/>
        <v>2913</v>
      </c>
      <c r="N49" s="30">
        <f t="shared" si="2"/>
        <v>3507</v>
      </c>
      <c r="O49" s="52">
        <f t="shared" si="3"/>
        <v>190093</v>
      </c>
      <c r="P49" s="30">
        <f t="shared" si="24"/>
        <v>3974</v>
      </c>
      <c r="Q49" s="30">
        <f t="shared" si="5"/>
        <v>2446</v>
      </c>
      <c r="R49" s="33">
        <v>46331</v>
      </c>
      <c r="S49" s="40">
        <f t="shared" si="25"/>
        <v>48157</v>
      </c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x14ac:dyDescent="0.3">
      <c r="A50" s="41">
        <v>41</v>
      </c>
      <c r="B50" s="42">
        <v>46361</v>
      </c>
      <c r="C50" s="41">
        <f t="shared" si="16"/>
        <v>6000</v>
      </c>
      <c r="D50" s="41">
        <f t="shared" si="8"/>
        <v>420</v>
      </c>
      <c r="E50" s="41">
        <v>0</v>
      </c>
      <c r="F50" s="41">
        <f t="shared" si="26"/>
        <v>6420</v>
      </c>
      <c r="G50" s="41">
        <f t="shared" si="15"/>
        <v>1300</v>
      </c>
      <c r="H50" s="41">
        <f t="shared" si="14"/>
        <v>2200</v>
      </c>
      <c r="I50" s="41">
        <f t="shared" si="27"/>
        <v>3500</v>
      </c>
      <c r="J50" s="43">
        <f t="shared" si="28"/>
        <v>2920</v>
      </c>
      <c r="K50" s="41">
        <f>SUM($J$10:J50)</f>
        <v>140514</v>
      </c>
      <c r="L50" s="44">
        <f t="shared" si="0"/>
        <v>136423</v>
      </c>
      <c r="M50" s="41">
        <f t="shared" si="23"/>
        <v>2852</v>
      </c>
      <c r="N50" s="41">
        <f t="shared" si="2"/>
        <v>3568</v>
      </c>
      <c r="O50" s="44">
        <f t="shared" si="3"/>
        <v>187173</v>
      </c>
      <c r="P50" s="41">
        <f t="shared" si="24"/>
        <v>3913</v>
      </c>
      <c r="Q50" s="41">
        <f t="shared" si="5"/>
        <v>2507</v>
      </c>
      <c r="R50" s="42">
        <v>46361</v>
      </c>
      <c r="S50" s="45">
        <f t="shared" si="25"/>
        <v>48187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x14ac:dyDescent="0.3">
      <c r="A51" s="34">
        <v>42</v>
      </c>
      <c r="B51" s="33">
        <v>46392</v>
      </c>
      <c r="C51" s="30">
        <f t="shared" si="16"/>
        <v>6000</v>
      </c>
      <c r="D51" s="30">
        <f t="shared" si="8"/>
        <v>420</v>
      </c>
      <c r="E51" s="30">
        <v>0</v>
      </c>
      <c r="F51" s="10">
        <f t="shared" ref="F51:F55" si="29">SUM(C51:E51)</f>
        <v>6420</v>
      </c>
      <c r="G51" s="30">
        <f t="shared" si="15"/>
        <v>1300</v>
      </c>
      <c r="H51" s="30">
        <f t="shared" si="14"/>
        <v>2200</v>
      </c>
      <c r="I51" s="32">
        <f t="shared" si="27"/>
        <v>3500</v>
      </c>
      <c r="J51" s="50">
        <f t="shared" si="28"/>
        <v>2920</v>
      </c>
      <c r="K51" s="11">
        <f>SUM($J$10:J51)</f>
        <v>143434</v>
      </c>
      <c r="L51" s="52">
        <f t="shared" si="0"/>
        <v>133503</v>
      </c>
      <c r="M51" s="30">
        <f t="shared" si="23"/>
        <v>2791</v>
      </c>
      <c r="N51" s="30">
        <f t="shared" ref="N51:N97" si="30">F51-M51</f>
        <v>3629</v>
      </c>
      <c r="O51" s="52">
        <f t="shared" si="3"/>
        <v>184253</v>
      </c>
      <c r="P51" s="30">
        <f t="shared" si="24"/>
        <v>3852</v>
      </c>
      <c r="Q51" s="30">
        <f t="shared" ref="Q51:Q97" si="31">F51-P51</f>
        <v>2568</v>
      </c>
      <c r="R51" s="33">
        <v>46392</v>
      </c>
      <c r="S51" s="40">
        <f t="shared" si="25"/>
        <v>48218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x14ac:dyDescent="0.3">
      <c r="A52" s="34">
        <v>43</v>
      </c>
      <c r="B52" s="33">
        <v>46423</v>
      </c>
      <c r="C52" s="30">
        <f t="shared" si="16"/>
        <v>6000</v>
      </c>
      <c r="D52" s="30">
        <f t="shared" si="8"/>
        <v>420</v>
      </c>
      <c r="E52" s="30">
        <v>0</v>
      </c>
      <c r="F52" s="10">
        <f t="shared" si="29"/>
        <v>6420</v>
      </c>
      <c r="G52" s="30">
        <f t="shared" si="15"/>
        <v>1300</v>
      </c>
      <c r="H52" s="30">
        <f t="shared" si="14"/>
        <v>2200</v>
      </c>
      <c r="I52" s="32">
        <f t="shared" si="27"/>
        <v>3500</v>
      </c>
      <c r="J52" s="50">
        <f t="shared" si="28"/>
        <v>2920</v>
      </c>
      <c r="K52" s="11">
        <f>SUM($J$10:J52)</f>
        <v>146354</v>
      </c>
      <c r="L52" s="52">
        <f t="shared" si="0"/>
        <v>130583</v>
      </c>
      <c r="M52" s="30">
        <f t="shared" si="23"/>
        <v>2730</v>
      </c>
      <c r="N52" s="30">
        <f t="shared" si="30"/>
        <v>3690</v>
      </c>
      <c r="O52" s="52">
        <f t="shared" si="3"/>
        <v>181333</v>
      </c>
      <c r="P52" s="30">
        <f t="shared" si="24"/>
        <v>3791</v>
      </c>
      <c r="Q52" s="30">
        <f t="shared" si="31"/>
        <v>2629</v>
      </c>
      <c r="R52" s="33">
        <v>46423</v>
      </c>
      <c r="S52" s="40">
        <f t="shared" si="25"/>
        <v>48249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x14ac:dyDescent="0.3">
      <c r="A53" s="34">
        <v>44</v>
      </c>
      <c r="B53" s="33">
        <v>46451</v>
      </c>
      <c r="C53" s="48">
        <f t="shared" si="16"/>
        <v>6000</v>
      </c>
      <c r="D53" s="30">
        <f t="shared" si="8"/>
        <v>420</v>
      </c>
      <c r="E53" s="30">
        <v>0</v>
      </c>
      <c r="F53" s="10">
        <f t="shared" si="29"/>
        <v>6420</v>
      </c>
      <c r="G53" s="30">
        <f t="shared" si="15"/>
        <v>1300</v>
      </c>
      <c r="H53" s="30">
        <f t="shared" si="14"/>
        <v>2200</v>
      </c>
      <c r="I53" s="32">
        <f t="shared" si="27"/>
        <v>3500</v>
      </c>
      <c r="J53" s="50">
        <f t="shared" si="28"/>
        <v>2920</v>
      </c>
      <c r="K53" s="11">
        <f>SUM($J$10:J53)</f>
        <v>149274</v>
      </c>
      <c r="L53" s="52">
        <f t="shared" si="0"/>
        <v>127663</v>
      </c>
      <c r="M53" s="30">
        <f t="shared" si="23"/>
        <v>2669</v>
      </c>
      <c r="N53" s="30">
        <f t="shared" si="30"/>
        <v>3751</v>
      </c>
      <c r="O53" s="52">
        <f t="shared" si="3"/>
        <v>178413</v>
      </c>
      <c r="P53" s="30">
        <f t="shared" si="24"/>
        <v>3730</v>
      </c>
      <c r="Q53" s="30">
        <f t="shared" si="31"/>
        <v>2690</v>
      </c>
      <c r="R53" s="33">
        <v>46451</v>
      </c>
      <c r="S53" s="40">
        <f t="shared" si="25"/>
        <v>48278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x14ac:dyDescent="0.3">
      <c r="A54" s="34">
        <v>45</v>
      </c>
      <c r="B54" s="33">
        <v>46482</v>
      </c>
      <c r="C54" s="30">
        <f t="shared" si="16"/>
        <v>6000</v>
      </c>
      <c r="D54" s="30">
        <f t="shared" si="8"/>
        <v>420</v>
      </c>
      <c r="E54" s="30">
        <v>0</v>
      </c>
      <c r="F54" s="10">
        <f t="shared" si="29"/>
        <v>6420</v>
      </c>
      <c r="G54" s="30">
        <f t="shared" si="15"/>
        <v>1300</v>
      </c>
      <c r="H54" s="30">
        <f t="shared" si="14"/>
        <v>2200</v>
      </c>
      <c r="I54" s="32">
        <f t="shared" si="27"/>
        <v>3500</v>
      </c>
      <c r="J54" s="50">
        <f t="shared" si="28"/>
        <v>2920</v>
      </c>
      <c r="K54" s="11">
        <f>SUM($J$10:J54)</f>
        <v>152194</v>
      </c>
      <c r="L54" s="52">
        <f t="shared" si="0"/>
        <v>124743</v>
      </c>
      <c r="M54" s="30">
        <f t="shared" si="23"/>
        <v>2608</v>
      </c>
      <c r="N54" s="30">
        <f t="shared" si="30"/>
        <v>3812</v>
      </c>
      <c r="O54" s="52">
        <f t="shared" si="3"/>
        <v>175493</v>
      </c>
      <c r="P54" s="30">
        <f t="shared" si="24"/>
        <v>3669</v>
      </c>
      <c r="Q54" s="30">
        <f t="shared" si="31"/>
        <v>2751</v>
      </c>
      <c r="R54" s="33">
        <v>46482</v>
      </c>
      <c r="S54" s="40">
        <f t="shared" si="25"/>
        <v>48309</v>
      </c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x14ac:dyDescent="0.3">
      <c r="A55" s="34">
        <v>46</v>
      </c>
      <c r="B55" s="33">
        <v>46512</v>
      </c>
      <c r="C55" s="30">
        <f t="shared" si="16"/>
        <v>6000</v>
      </c>
      <c r="D55" s="30">
        <f t="shared" si="8"/>
        <v>420</v>
      </c>
      <c r="E55" s="30">
        <v>0</v>
      </c>
      <c r="F55" s="10">
        <f t="shared" si="29"/>
        <v>6420</v>
      </c>
      <c r="G55" s="30">
        <f t="shared" si="15"/>
        <v>1300</v>
      </c>
      <c r="H55" s="30">
        <f t="shared" si="14"/>
        <v>2200</v>
      </c>
      <c r="I55" s="32">
        <f t="shared" si="27"/>
        <v>3500</v>
      </c>
      <c r="J55" s="50">
        <f t="shared" si="28"/>
        <v>2920</v>
      </c>
      <c r="K55" s="11">
        <f>SUM($J$10:J55)</f>
        <v>155114</v>
      </c>
      <c r="L55" s="52">
        <f t="shared" si="0"/>
        <v>121823</v>
      </c>
      <c r="M55" s="30">
        <f t="shared" si="23"/>
        <v>2547</v>
      </c>
      <c r="N55" s="30">
        <f t="shared" si="30"/>
        <v>3873</v>
      </c>
      <c r="O55" s="52">
        <f t="shared" si="3"/>
        <v>172573</v>
      </c>
      <c r="P55" s="30">
        <f t="shared" si="24"/>
        <v>3608</v>
      </c>
      <c r="Q55" s="30">
        <f t="shared" si="31"/>
        <v>2812</v>
      </c>
      <c r="R55" s="33">
        <v>46512</v>
      </c>
      <c r="S55" s="40">
        <f t="shared" si="25"/>
        <v>48339</v>
      </c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x14ac:dyDescent="0.3">
      <c r="A56" s="34">
        <v>47</v>
      </c>
      <c r="B56" s="33">
        <v>46543</v>
      </c>
      <c r="C56" s="30">
        <f t="shared" si="16"/>
        <v>6000</v>
      </c>
      <c r="D56" s="30">
        <f t="shared" si="8"/>
        <v>420</v>
      </c>
      <c r="E56" s="30">
        <v>0</v>
      </c>
      <c r="F56" s="10">
        <f t="shared" ref="F56:F58" si="32">SUM(C56:E56)</f>
        <v>6420</v>
      </c>
      <c r="G56" s="30">
        <f t="shared" si="15"/>
        <v>1300</v>
      </c>
      <c r="H56" s="30">
        <f t="shared" si="14"/>
        <v>2200</v>
      </c>
      <c r="I56" s="32">
        <f t="shared" ref="I56:I58" si="33">SUM(G56:H56)</f>
        <v>3500</v>
      </c>
      <c r="J56" s="50">
        <f t="shared" si="28"/>
        <v>2920</v>
      </c>
      <c r="K56" s="11">
        <f>SUM($J$10:J56)</f>
        <v>158034</v>
      </c>
      <c r="L56" s="52">
        <f t="shared" si="0"/>
        <v>118903</v>
      </c>
      <c r="M56" s="30">
        <f t="shared" si="23"/>
        <v>2486</v>
      </c>
      <c r="N56" s="30">
        <f t="shared" si="30"/>
        <v>3934</v>
      </c>
      <c r="O56" s="52">
        <f t="shared" si="3"/>
        <v>169653</v>
      </c>
      <c r="P56" s="30">
        <f t="shared" si="24"/>
        <v>3546</v>
      </c>
      <c r="Q56" s="30">
        <f t="shared" si="31"/>
        <v>2874</v>
      </c>
      <c r="R56" s="33">
        <v>46543</v>
      </c>
      <c r="S56" s="40">
        <f t="shared" si="25"/>
        <v>48370</v>
      </c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x14ac:dyDescent="0.3">
      <c r="A57" s="34">
        <v>48</v>
      </c>
      <c r="B57" s="33">
        <v>46573</v>
      </c>
      <c r="C57" s="30">
        <f t="shared" si="16"/>
        <v>6000</v>
      </c>
      <c r="D57" s="30">
        <f t="shared" si="8"/>
        <v>420</v>
      </c>
      <c r="E57" s="30">
        <v>0</v>
      </c>
      <c r="F57" s="10">
        <f t="shared" si="32"/>
        <v>6420</v>
      </c>
      <c r="G57" s="30">
        <f t="shared" si="15"/>
        <v>1300</v>
      </c>
      <c r="H57" s="30">
        <f t="shared" si="14"/>
        <v>2200</v>
      </c>
      <c r="I57" s="32">
        <f t="shared" si="33"/>
        <v>3500</v>
      </c>
      <c r="J57" s="50">
        <f t="shared" si="28"/>
        <v>2920</v>
      </c>
      <c r="K57" s="11">
        <f>SUM($J$10:J57)</f>
        <v>160954</v>
      </c>
      <c r="L57" s="52">
        <f t="shared" si="0"/>
        <v>115983</v>
      </c>
      <c r="M57" s="30">
        <f t="shared" si="23"/>
        <v>2425</v>
      </c>
      <c r="N57" s="30">
        <f t="shared" si="30"/>
        <v>3995</v>
      </c>
      <c r="O57" s="52">
        <f t="shared" si="3"/>
        <v>166733</v>
      </c>
      <c r="P57" s="30">
        <f t="shared" si="24"/>
        <v>3485</v>
      </c>
      <c r="Q57" s="30">
        <f t="shared" si="31"/>
        <v>2935</v>
      </c>
      <c r="R57" s="33">
        <v>46573</v>
      </c>
      <c r="S57" s="40">
        <f t="shared" si="25"/>
        <v>48400</v>
      </c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pans="1:37" x14ac:dyDescent="0.3">
      <c r="A58" s="34">
        <v>49</v>
      </c>
      <c r="B58" s="33">
        <v>46604</v>
      </c>
      <c r="C58" s="30">
        <f t="shared" si="16"/>
        <v>6000</v>
      </c>
      <c r="D58" s="30">
        <f t="shared" si="8"/>
        <v>420</v>
      </c>
      <c r="E58" s="30">
        <v>0</v>
      </c>
      <c r="F58" s="10">
        <f t="shared" si="32"/>
        <v>6420</v>
      </c>
      <c r="G58" s="30">
        <f t="shared" si="15"/>
        <v>1300</v>
      </c>
      <c r="H58" s="30">
        <f t="shared" si="14"/>
        <v>2200</v>
      </c>
      <c r="I58" s="32">
        <f t="shared" si="33"/>
        <v>3500</v>
      </c>
      <c r="J58" s="50">
        <f t="shared" si="28"/>
        <v>2920</v>
      </c>
      <c r="K58" s="11">
        <f>SUM($J$10:J58)</f>
        <v>163874</v>
      </c>
      <c r="L58" s="52">
        <f t="shared" si="0"/>
        <v>113063</v>
      </c>
      <c r="M58" s="30">
        <f t="shared" ref="M58:M97" si="34">ROUND(L58*$U$5*(1+$U$5)^60/((1+$U$5)^60-1), 0)</f>
        <v>2363</v>
      </c>
      <c r="N58" s="30">
        <f t="shared" si="30"/>
        <v>4057</v>
      </c>
      <c r="O58" s="52">
        <f t="shared" si="3"/>
        <v>163813</v>
      </c>
      <c r="P58" s="30">
        <f t="shared" ref="P58:P97" si="35">ROUND(O58*$U$5*(1+$U$5)^60/((1+$U$5)^60-1), 0)</f>
        <v>3424</v>
      </c>
      <c r="Q58" s="30">
        <f t="shared" si="31"/>
        <v>2996</v>
      </c>
      <c r="R58" s="33">
        <v>46604</v>
      </c>
      <c r="S58" s="40">
        <f t="shared" ref="S58:S97" si="36">DATE(YEAR(B58) + 5, MONTH(B58), DAY(B58))</f>
        <v>48431</v>
      </c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pans="1:37" x14ac:dyDescent="0.3">
      <c r="A59" s="34">
        <v>50</v>
      </c>
      <c r="B59" s="33">
        <v>46635</v>
      </c>
      <c r="C59" s="30">
        <f t="shared" si="16"/>
        <v>6000</v>
      </c>
      <c r="D59" s="30">
        <f t="shared" si="8"/>
        <v>420</v>
      </c>
      <c r="E59" s="30">
        <v>0</v>
      </c>
      <c r="F59" s="10">
        <f t="shared" ref="F59:F62" si="37">SUM(C59:E59)</f>
        <v>6420</v>
      </c>
      <c r="G59" s="30">
        <f t="shared" si="15"/>
        <v>1300</v>
      </c>
      <c r="H59" s="30">
        <f t="shared" si="14"/>
        <v>2200</v>
      </c>
      <c r="I59" s="32">
        <f t="shared" ref="I59:I67" si="38">SUM(G59:H59)</f>
        <v>3500</v>
      </c>
      <c r="J59" s="50">
        <f t="shared" ref="J59:J97" si="39">F59-I59</f>
        <v>2920</v>
      </c>
      <c r="K59" s="11">
        <f>SUM($J$10:J59)</f>
        <v>166794</v>
      </c>
      <c r="L59" s="52">
        <f t="shared" si="0"/>
        <v>110143</v>
      </c>
      <c r="M59" s="30">
        <f t="shared" si="34"/>
        <v>2302</v>
      </c>
      <c r="N59" s="30">
        <f t="shared" si="30"/>
        <v>4118</v>
      </c>
      <c r="O59" s="52">
        <f t="shared" si="3"/>
        <v>160893</v>
      </c>
      <c r="P59" s="30">
        <f t="shared" si="35"/>
        <v>3363</v>
      </c>
      <c r="Q59" s="30">
        <f t="shared" si="31"/>
        <v>3057</v>
      </c>
      <c r="R59" s="33">
        <v>46635</v>
      </c>
      <c r="S59" s="40">
        <f t="shared" si="36"/>
        <v>48462</v>
      </c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pans="1:37" x14ac:dyDescent="0.3">
      <c r="A60" s="34">
        <v>51</v>
      </c>
      <c r="B60" s="33">
        <v>46665</v>
      </c>
      <c r="C60" s="30">
        <f t="shared" si="16"/>
        <v>6000</v>
      </c>
      <c r="D60" s="30">
        <f t="shared" si="8"/>
        <v>420</v>
      </c>
      <c r="E60" s="30">
        <v>0</v>
      </c>
      <c r="F60" s="10">
        <f t="shared" si="37"/>
        <v>6420</v>
      </c>
      <c r="G60" s="30">
        <f t="shared" si="15"/>
        <v>1300</v>
      </c>
      <c r="H60" s="30">
        <f t="shared" si="14"/>
        <v>2200</v>
      </c>
      <c r="I60" s="32">
        <f t="shared" si="38"/>
        <v>3500</v>
      </c>
      <c r="J60" s="50">
        <f t="shared" si="39"/>
        <v>2920</v>
      </c>
      <c r="K60" s="11">
        <f>SUM($J$10:J60)</f>
        <v>169714</v>
      </c>
      <c r="L60" s="52">
        <f t="shared" si="0"/>
        <v>107223</v>
      </c>
      <c r="M60" s="30">
        <f t="shared" si="34"/>
        <v>2241</v>
      </c>
      <c r="N60" s="30">
        <f t="shared" si="30"/>
        <v>4179</v>
      </c>
      <c r="O60" s="52">
        <f t="shared" si="3"/>
        <v>157973</v>
      </c>
      <c r="P60" s="30">
        <f t="shared" si="35"/>
        <v>3302</v>
      </c>
      <c r="Q60" s="30">
        <f t="shared" si="31"/>
        <v>3118</v>
      </c>
      <c r="R60" s="33">
        <v>46665</v>
      </c>
      <c r="S60" s="40">
        <f t="shared" si="36"/>
        <v>48492</v>
      </c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  <row r="61" spans="1:37" x14ac:dyDescent="0.3">
      <c r="A61" s="34">
        <v>52</v>
      </c>
      <c r="B61" s="33">
        <v>46696</v>
      </c>
      <c r="C61" s="30">
        <f t="shared" si="16"/>
        <v>6000</v>
      </c>
      <c r="D61" s="30">
        <f t="shared" si="8"/>
        <v>420</v>
      </c>
      <c r="E61" s="30">
        <v>0</v>
      </c>
      <c r="F61" s="10">
        <f t="shared" si="37"/>
        <v>6420</v>
      </c>
      <c r="G61" s="30">
        <f t="shared" si="15"/>
        <v>1300</v>
      </c>
      <c r="H61" s="30">
        <f t="shared" si="14"/>
        <v>2200</v>
      </c>
      <c r="I61" s="32">
        <f t="shared" si="38"/>
        <v>3500</v>
      </c>
      <c r="J61" s="50">
        <f t="shared" si="39"/>
        <v>2920</v>
      </c>
      <c r="K61" s="11">
        <f>SUM($J$10:J61)</f>
        <v>172634</v>
      </c>
      <c r="L61" s="52">
        <f t="shared" si="0"/>
        <v>104303</v>
      </c>
      <c r="M61" s="30">
        <f t="shared" si="34"/>
        <v>2180</v>
      </c>
      <c r="N61" s="30">
        <f t="shared" si="30"/>
        <v>4240</v>
      </c>
      <c r="O61" s="52">
        <f t="shared" si="3"/>
        <v>155053</v>
      </c>
      <c r="P61" s="30">
        <f t="shared" si="35"/>
        <v>3241</v>
      </c>
      <c r="Q61" s="30">
        <f t="shared" si="31"/>
        <v>3179</v>
      </c>
      <c r="R61" s="33">
        <v>46696</v>
      </c>
      <c r="S61" s="40">
        <f t="shared" si="36"/>
        <v>48523</v>
      </c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</row>
    <row r="62" spans="1:37" x14ac:dyDescent="0.3">
      <c r="A62" s="41">
        <v>53</v>
      </c>
      <c r="B62" s="42">
        <v>46726</v>
      </c>
      <c r="C62" s="41">
        <f t="shared" si="16"/>
        <v>6000</v>
      </c>
      <c r="D62" s="41">
        <f t="shared" si="8"/>
        <v>420</v>
      </c>
      <c r="E62" s="41">
        <v>0</v>
      </c>
      <c r="F62" s="41">
        <f t="shared" si="37"/>
        <v>6420</v>
      </c>
      <c r="G62" s="41">
        <f t="shared" si="15"/>
        <v>1300</v>
      </c>
      <c r="H62" s="41">
        <f t="shared" si="14"/>
        <v>2200</v>
      </c>
      <c r="I62" s="41">
        <f t="shared" si="38"/>
        <v>3500</v>
      </c>
      <c r="J62" s="43">
        <f t="shared" si="39"/>
        <v>2920</v>
      </c>
      <c r="K62" s="41">
        <f>SUM($J$10:J62)</f>
        <v>175554</v>
      </c>
      <c r="L62" s="44">
        <f t="shared" si="0"/>
        <v>101383</v>
      </c>
      <c r="M62" s="41">
        <f t="shared" si="34"/>
        <v>2119</v>
      </c>
      <c r="N62" s="41">
        <f t="shared" si="30"/>
        <v>4301</v>
      </c>
      <c r="O62" s="44">
        <f t="shared" si="3"/>
        <v>152133</v>
      </c>
      <c r="P62" s="41">
        <f t="shared" si="35"/>
        <v>3180</v>
      </c>
      <c r="Q62" s="41">
        <f t="shared" si="31"/>
        <v>3240</v>
      </c>
      <c r="R62" s="42">
        <v>46726</v>
      </c>
      <c r="S62" s="45">
        <f t="shared" si="36"/>
        <v>48553</v>
      </c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</row>
    <row r="63" spans="1:37" x14ac:dyDescent="0.3">
      <c r="A63" s="34">
        <v>54</v>
      </c>
      <c r="B63" s="33">
        <v>46757</v>
      </c>
      <c r="C63" s="30">
        <f t="shared" si="16"/>
        <v>6000</v>
      </c>
      <c r="D63" s="30">
        <f t="shared" si="8"/>
        <v>420</v>
      </c>
      <c r="E63" s="30">
        <v>0</v>
      </c>
      <c r="F63" s="10">
        <f t="shared" ref="F63:F67" si="40">SUM(C63:E63)</f>
        <v>6420</v>
      </c>
      <c r="G63" s="30">
        <f t="shared" si="15"/>
        <v>1300</v>
      </c>
      <c r="H63" s="30">
        <f t="shared" si="14"/>
        <v>2200</v>
      </c>
      <c r="I63" s="32">
        <f t="shared" si="38"/>
        <v>3500</v>
      </c>
      <c r="J63" s="50">
        <f t="shared" si="39"/>
        <v>2920</v>
      </c>
      <c r="K63" s="11">
        <f>SUM($J$10:J63)</f>
        <v>178474</v>
      </c>
      <c r="L63" s="52">
        <f t="shared" si="0"/>
        <v>98463</v>
      </c>
      <c r="M63" s="30">
        <f t="shared" si="34"/>
        <v>2058</v>
      </c>
      <c r="N63" s="30">
        <f t="shared" si="30"/>
        <v>4362</v>
      </c>
      <c r="O63" s="52">
        <f t="shared" si="3"/>
        <v>149213</v>
      </c>
      <c r="P63" s="30">
        <f t="shared" si="35"/>
        <v>3119</v>
      </c>
      <c r="Q63" s="30">
        <f t="shared" si="31"/>
        <v>3301</v>
      </c>
      <c r="R63" s="33">
        <v>46757</v>
      </c>
      <c r="S63" s="40">
        <f t="shared" si="36"/>
        <v>48584</v>
      </c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</row>
    <row r="64" spans="1:37" x14ac:dyDescent="0.3">
      <c r="A64" s="34">
        <v>55</v>
      </c>
      <c r="B64" s="33">
        <v>46788</v>
      </c>
      <c r="C64" s="30">
        <f t="shared" si="16"/>
        <v>6000</v>
      </c>
      <c r="D64" s="30">
        <f t="shared" si="8"/>
        <v>420</v>
      </c>
      <c r="E64" s="30">
        <v>0</v>
      </c>
      <c r="F64" s="10">
        <f t="shared" si="40"/>
        <v>6420</v>
      </c>
      <c r="G64" s="30">
        <f t="shared" si="15"/>
        <v>1300</v>
      </c>
      <c r="H64" s="30">
        <f t="shared" si="14"/>
        <v>2200</v>
      </c>
      <c r="I64" s="32">
        <f t="shared" si="38"/>
        <v>3500</v>
      </c>
      <c r="J64" s="50">
        <f t="shared" si="39"/>
        <v>2920</v>
      </c>
      <c r="K64" s="11">
        <f>SUM($J$10:J64)</f>
        <v>181394</v>
      </c>
      <c r="L64" s="52">
        <f t="shared" si="0"/>
        <v>95543</v>
      </c>
      <c r="M64" s="30">
        <f t="shared" si="34"/>
        <v>1997</v>
      </c>
      <c r="N64" s="30">
        <f t="shared" si="30"/>
        <v>4423</v>
      </c>
      <c r="O64" s="52">
        <f t="shared" si="3"/>
        <v>146293</v>
      </c>
      <c r="P64" s="30">
        <f t="shared" si="35"/>
        <v>3058</v>
      </c>
      <c r="Q64" s="30">
        <f t="shared" si="31"/>
        <v>3362</v>
      </c>
      <c r="R64" s="33">
        <v>46788</v>
      </c>
      <c r="S64" s="40">
        <f t="shared" si="36"/>
        <v>48615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</row>
    <row r="65" spans="1:37" x14ac:dyDescent="0.3">
      <c r="A65" s="34">
        <v>56</v>
      </c>
      <c r="B65" s="33">
        <v>46817</v>
      </c>
      <c r="C65" s="48">
        <f t="shared" si="16"/>
        <v>6000</v>
      </c>
      <c r="D65" s="30">
        <f t="shared" si="8"/>
        <v>420</v>
      </c>
      <c r="E65" s="30">
        <v>0</v>
      </c>
      <c r="F65" s="10">
        <f t="shared" si="40"/>
        <v>6420</v>
      </c>
      <c r="G65" s="30">
        <f t="shared" si="15"/>
        <v>1300</v>
      </c>
      <c r="H65" s="30">
        <f t="shared" si="14"/>
        <v>2200</v>
      </c>
      <c r="I65" s="32">
        <f t="shared" si="38"/>
        <v>3500</v>
      </c>
      <c r="J65" s="50">
        <f t="shared" si="39"/>
        <v>2920</v>
      </c>
      <c r="K65" s="11">
        <f>SUM($J$10:J65)</f>
        <v>184314</v>
      </c>
      <c r="L65" s="52">
        <f t="shared" si="0"/>
        <v>92623</v>
      </c>
      <c r="M65" s="30">
        <f t="shared" si="34"/>
        <v>1936</v>
      </c>
      <c r="N65" s="30">
        <f t="shared" si="30"/>
        <v>4484</v>
      </c>
      <c r="O65" s="52">
        <f t="shared" si="3"/>
        <v>143373</v>
      </c>
      <c r="P65" s="30">
        <f t="shared" si="35"/>
        <v>2997</v>
      </c>
      <c r="Q65" s="30">
        <f t="shared" si="31"/>
        <v>3423</v>
      </c>
      <c r="R65" s="33">
        <v>46817</v>
      </c>
      <c r="S65" s="40">
        <f t="shared" si="36"/>
        <v>48643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</row>
    <row r="66" spans="1:37" x14ac:dyDescent="0.3">
      <c r="A66" s="34">
        <v>57</v>
      </c>
      <c r="B66" s="33">
        <v>46848</v>
      </c>
      <c r="C66" s="30">
        <f t="shared" si="16"/>
        <v>6000</v>
      </c>
      <c r="D66" s="30">
        <f t="shared" si="8"/>
        <v>420</v>
      </c>
      <c r="E66" s="30">
        <v>0</v>
      </c>
      <c r="F66" s="10">
        <f t="shared" si="40"/>
        <v>6420</v>
      </c>
      <c r="G66" s="30">
        <f t="shared" si="15"/>
        <v>1300</v>
      </c>
      <c r="H66" s="30">
        <f t="shared" si="14"/>
        <v>2200</v>
      </c>
      <c r="I66" s="32">
        <f t="shared" si="38"/>
        <v>3500</v>
      </c>
      <c r="J66" s="50">
        <f t="shared" si="39"/>
        <v>2920</v>
      </c>
      <c r="K66" s="11">
        <f>SUM($J$10:J66)</f>
        <v>187234</v>
      </c>
      <c r="L66" s="52">
        <f t="shared" si="0"/>
        <v>89703</v>
      </c>
      <c r="M66" s="30">
        <f t="shared" si="34"/>
        <v>1875</v>
      </c>
      <c r="N66" s="30">
        <f t="shared" si="30"/>
        <v>4545</v>
      </c>
      <c r="O66" s="52">
        <f t="shared" si="3"/>
        <v>140453</v>
      </c>
      <c r="P66" s="30">
        <f t="shared" si="35"/>
        <v>2936</v>
      </c>
      <c r="Q66" s="30">
        <f t="shared" si="31"/>
        <v>3484</v>
      </c>
      <c r="R66" s="33">
        <v>46848</v>
      </c>
      <c r="S66" s="40">
        <f t="shared" si="36"/>
        <v>48674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</row>
    <row r="67" spans="1:37" x14ac:dyDescent="0.3">
      <c r="A67" s="34">
        <v>58</v>
      </c>
      <c r="B67" s="33">
        <v>46878</v>
      </c>
      <c r="C67" s="30">
        <f t="shared" si="16"/>
        <v>6000</v>
      </c>
      <c r="D67" s="30">
        <f t="shared" si="8"/>
        <v>420</v>
      </c>
      <c r="E67" s="30">
        <v>0</v>
      </c>
      <c r="F67" s="10">
        <f t="shared" si="40"/>
        <v>6420</v>
      </c>
      <c r="G67" s="30">
        <f t="shared" si="15"/>
        <v>1300</v>
      </c>
      <c r="H67" s="30">
        <f t="shared" si="14"/>
        <v>2200</v>
      </c>
      <c r="I67" s="32">
        <f t="shared" si="38"/>
        <v>3500</v>
      </c>
      <c r="J67" s="50">
        <f t="shared" si="39"/>
        <v>2920</v>
      </c>
      <c r="K67" s="11">
        <f>SUM($J$10:J67)</f>
        <v>190154</v>
      </c>
      <c r="L67" s="52">
        <f t="shared" si="0"/>
        <v>86783</v>
      </c>
      <c r="M67" s="30">
        <f t="shared" si="34"/>
        <v>1814</v>
      </c>
      <c r="N67" s="30">
        <f t="shared" si="30"/>
        <v>4606</v>
      </c>
      <c r="O67" s="52">
        <f t="shared" si="3"/>
        <v>137533</v>
      </c>
      <c r="P67" s="30">
        <f t="shared" si="35"/>
        <v>2875</v>
      </c>
      <c r="Q67" s="30">
        <f t="shared" si="31"/>
        <v>3545</v>
      </c>
      <c r="R67" s="33">
        <v>46878</v>
      </c>
      <c r="S67" s="40">
        <f t="shared" si="36"/>
        <v>48704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</row>
    <row r="68" spans="1:37" x14ac:dyDescent="0.3">
      <c r="A68" s="34">
        <v>59</v>
      </c>
      <c r="B68" s="33">
        <v>46909</v>
      </c>
      <c r="C68" s="30">
        <f t="shared" si="16"/>
        <v>6000</v>
      </c>
      <c r="D68" s="30">
        <f t="shared" si="8"/>
        <v>420</v>
      </c>
      <c r="E68" s="30">
        <v>0</v>
      </c>
      <c r="F68" s="10">
        <f t="shared" ref="F68:F70" si="41">SUM(C68:E68)</f>
        <v>6420</v>
      </c>
      <c r="G68" s="30">
        <f t="shared" si="15"/>
        <v>1300</v>
      </c>
      <c r="H68" s="30">
        <f t="shared" si="14"/>
        <v>2200</v>
      </c>
      <c r="I68" s="32">
        <f t="shared" ref="I68:I70" si="42">SUM(G68:H68)</f>
        <v>3500</v>
      </c>
      <c r="J68" s="50">
        <f t="shared" si="39"/>
        <v>2920</v>
      </c>
      <c r="K68" s="11">
        <f>SUM($J$10:J68)</f>
        <v>193074</v>
      </c>
      <c r="L68" s="52">
        <f t="shared" si="0"/>
        <v>83863</v>
      </c>
      <c r="M68" s="30">
        <f t="shared" si="34"/>
        <v>1753</v>
      </c>
      <c r="N68" s="30">
        <f t="shared" si="30"/>
        <v>4667</v>
      </c>
      <c r="O68" s="52">
        <f t="shared" si="3"/>
        <v>134613</v>
      </c>
      <c r="P68" s="30">
        <f t="shared" si="35"/>
        <v>2814</v>
      </c>
      <c r="Q68" s="30">
        <f t="shared" si="31"/>
        <v>3606</v>
      </c>
      <c r="R68" s="33">
        <v>46909</v>
      </c>
      <c r="S68" s="40">
        <f t="shared" si="36"/>
        <v>48735</v>
      </c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</row>
    <row r="69" spans="1:37" x14ac:dyDescent="0.3">
      <c r="A69" s="34">
        <v>60</v>
      </c>
      <c r="B69" s="33">
        <v>46939</v>
      </c>
      <c r="C69" s="30">
        <f t="shared" si="16"/>
        <v>6000</v>
      </c>
      <c r="D69" s="30">
        <f t="shared" si="8"/>
        <v>420</v>
      </c>
      <c r="E69" s="30">
        <v>0</v>
      </c>
      <c r="F69" s="10">
        <f t="shared" si="41"/>
        <v>6420</v>
      </c>
      <c r="G69" s="30">
        <f t="shared" si="15"/>
        <v>1300</v>
      </c>
      <c r="H69" s="30">
        <f t="shared" si="14"/>
        <v>2200</v>
      </c>
      <c r="I69" s="32">
        <f t="shared" si="42"/>
        <v>3500</v>
      </c>
      <c r="J69" s="50">
        <f t="shared" si="39"/>
        <v>2920</v>
      </c>
      <c r="K69" s="11">
        <f>SUM($J$10:J69)</f>
        <v>195994</v>
      </c>
      <c r="L69" s="52">
        <f t="shared" si="0"/>
        <v>80943</v>
      </c>
      <c r="M69" s="30">
        <f t="shared" si="34"/>
        <v>1692</v>
      </c>
      <c r="N69" s="30">
        <f t="shared" si="30"/>
        <v>4728</v>
      </c>
      <c r="O69" s="52">
        <f t="shared" si="3"/>
        <v>131693</v>
      </c>
      <c r="P69" s="30">
        <f t="shared" si="35"/>
        <v>2753</v>
      </c>
      <c r="Q69" s="30">
        <f t="shared" si="31"/>
        <v>3667</v>
      </c>
      <c r="R69" s="33">
        <v>46939</v>
      </c>
      <c r="S69" s="40">
        <f t="shared" si="36"/>
        <v>48765</v>
      </c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</row>
    <row r="70" spans="1:37" x14ac:dyDescent="0.3">
      <c r="A70" s="34">
        <v>61</v>
      </c>
      <c r="B70" s="33">
        <v>46970</v>
      </c>
      <c r="C70" s="30">
        <f t="shared" si="16"/>
        <v>6000</v>
      </c>
      <c r="D70" s="30">
        <f t="shared" si="8"/>
        <v>420</v>
      </c>
      <c r="E70" s="30">
        <v>0</v>
      </c>
      <c r="F70" s="10">
        <f t="shared" si="41"/>
        <v>6420</v>
      </c>
      <c r="G70" s="30">
        <f t="shared" si="15"/>
        <v>1300</v>
      </c>
      <c r="H70" s="30">
        <f t="shared" si="14"/>
        <v>2200</v>
      </c>
      <c r="I70" s="32">
        <f t="shared" si="42"/>
        <v>3500</v>
      </c>
      <c r="J70" s="50">
        <f t="shared" si="39"/>
        <v>2920</v>
      </c>
      <c r="K70" s="11">
        <f>SUM($J$10:J70)</f>
        <v>198914</v>
      </c>
      <c r="L70" s="52">
        <f t="shared" si="0"/>
        <v>78023</v>
      </c>
      <c r="M70" s="30">
        <f t="shared" si="34"/>
        <v>1631</v>
      </c>
      <c r="N70" s="30">
        <f t="shared" si="30"/>
        <v>4789</v>
      </c>
      <c r="O70" s="52">
        <f t="shared" si="3"/>
        <v>128773</v>
      </c>
      <c r="P70" s="30">
        <f t="shared" si="35"/>
        <v>2692</v>
      </c>
      <c r="Q70" s="30">
        <f t="shared" si="31"/>
        <v>3728</v>
      </c>
      <c r="R70" s="33">
        <v>46970</v>
      </c>
      <c r="S70" s="40">
        <f t="shared" si="36"/>
        <v>48796</v>
      </c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</row>
    <row r="71" spans="1:37" x14ac:dyDescent="0.3">
      <c r="A71" s="34">
        <v>62</v>
      </c>
      <c r="B71" s="33">
        <v>47001</v>
      </c>
      <c r="C71" s="30">
        <f t="shared" si="16"/>
        <v>6000</v>
      </c>
      <c r="D71" s="30">
        <f t="shared" si="8"/>
        <v>420</v>
      </c>
      <c r="E71" s="30">
        <v>0</v>
      </c>
      <c r="F71" s="10">
        <f t="shared" ref="F71:F74" si="43">SUM(C71:E71)</f>
        <v>6420</v>
      </c>
      <c r="G71" s="30">
        <f t="shared" si="15"/>
        <v>1300</v>
      </c>
      <c r="H71" s="30">
        <f t="shared" si="14"/>
        <v>2200</v>
      </c>
      <c r="I71" s="32">
        <f t="shared" ref="I71:I79" si="44">SUM(G71:H71)</f>
        <v>3500</v>
      </c>
      <c r="J71" s="50">
        <f t="shared" si="39"/>
        <v>2920</v>
      </c>
      <c r="K71" s="11">
        <f>SUM($J$10:J71)</f>
        <v>201834</v>
      </c>
      <c r="L71" s="52">
        <f t="shared" si="0"/>
        <v>75103</v>
      </c>
      <c r="M71" s="30">
        <f t="shared" si="34"/>
        <v>1570</v>
      </c>
      <c r="N71" s="30">
        <f t="shared" si="30"/>
        <v>4850</v>
      </c>
      <c r="O71" s="52">
        <f t="shared" si="3"/>
        <v>125853</v>
      </c>
      <c r="P71" s="30">
        <f t="shared" si="35"/>
        <v>2631</v>
      </c>
      <c r="Q71" s="30">
        <f t="shared" si="31"/>
        <v>3789</v>
      </c>
      <c r="R71" s="33">
        <v>47001</v>
      </c>
      <c r="S71" s="40">
        <f t="shared" si="36"/>
        <v>48827</v>
      </c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</row>
    <row r="72" spans="1:37" x14ac:dyDescent="0.3">
      <c r="A72" s="34">
        <v>63</v>
      </c>
      <c r="B72" s="33">
        <v>47031</v>
      </c>
      <c r="C72" s="30">
        <f t="shared" si="16"/>
        <v>6000</v>
      </c>
      <c r="D72" s="30">
        <f t="shared" si="8"/>
        <v>420</v>
      </c>
      <c r="E72" s="30">
        <v>0</v>
      </c>
      <c r="F72" s="10">
        <f t="shared" si="43"/>
        <v>6420</v>
      </c>
      <c r="G72" s="30">
        <f t="shared" si="15"/>
        <v>1300</v>
      </c>
      <c r="H72" s="30">
        <f t="shared" si="14"/>
        <v>2200</v>
      </c>
      <c r="I72" s="32">
        <f t="shared" si="44"/>
        <v>3500</v>
      </c>
      <c r="J72" s="50">
        <f t="shared" si="39"/>
        <v>2920</v>
      </c>
      <c r="K72" s="11">
        <f>SUM($J$10:J72)</f>
        <v>204754</v>
      </c>
      <c r="L72" s="52">
        <f t="shared" si="0"/>
        <v>72183</v>
      </c>
      <c r="M72" s="30">
        <f t="shared" si="34"/>
        <v>1509</v>
      </c>
      <c r="N72" s="30">
        <f t="shared" si="30"/>
        <v>4911</v>
      </c>
      <c r="O72" s="52">
        <f t="shared" si="3"/>
        <v>122933</v>
      </c>
      <c r="P72" s="30">
        <f t="shared" si="35"/>
        <v>2570</v>
      </c>
      <c r="Q72" s="30">
        <f t="shared" si="31"/>
        <v>3850</v>
      </c>
      <c r="R72" s="33">
        <v>47031</v>
      </c>
      <c r="S72" s="40">
        <f t="shared" si="36"/>
        <v>48857</v>
      </c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</row>
    <row r="73" spans="1:37" x14ac:dyDescent="0.3">
      <c r="A73" s="34">
        <v>64</v>
      </c>
      <c r="B73" s="33">
        <v>47062</v>
      </c>
      <c r="C73" s="30">
        <f t="shared" si="16"/>
        <v>6000</v>
      </c>
      <c r="D73" s="30">
        <f t="shared" si="8"/>
        <v>420</v>
      </c>
      <c r="E73" s="30">
        <v>0</v>
      </c>
      <c r="F73" s="10">
        <f t="shared" si="43"/>
        <v>6420</v>
      </c>
      <c r="G73" s="30">
        <f t="shared" si="15"/>
        <v>1300</v>
      </c>
      <c r="H73" s="30">
        <f t="shared" si="14"/>
        <v>2200</v>
      </c>
      <c r="I73" s="32">
        <f t="shared" si="44"/>
        <v>3500</v>
      </c>
      <c r="J73" s="50">
        <f t="shared" si="39"/>
        <v>2920</v>
      </c>
      <c r="K73" s="11">
        <f>SUM($J$10:J73)</f>
        <v>207674</v>
      </c>
      <c r="L73" s="52">
        <f t="shared" si="0"/>
        <v>69263</v>
      </c>
      <c r="M73" s="30">
        <f t="shared" si="34"/>
        <v>1448</v>
      </c>
      <c r="N73" s="30">
        <f t="shared" si="30"/>
        <v>4972</v>
      </c>
      <c r="O73" s="52">
        <f t="shared" si="3"/>
        <v>120013</v>
      </c>
      <c r="P73" s="30">
        <f t="shared" si="35"/>
        <v>2509</v>
      </c>
      <c r="Q73" s="30">
        <f t="shared" si="31"/>
        <v>3911</v>
      </c>
      <c r="R73" s="33">
        <v>47062</v>
      </c>
      <c r="S73" s="40">
        <f t="shared" si="36"/>
        <v>48888</v>
      </c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</row>
    <row r="74" spans="1:37" x14ac:dyDescent="0.3">
      <c r="A74" s="41">
        <v>65</v>
      </c>
      <c r="B74" s="42">
        <v>47092</v>
      </c>
      <c r="C74" s="41">
        <f t="shared" si="16"/>
        <v>6000</v>
      </c>
      <c r="D74" s="41">
        <f t="shared" si="8"/>
        <v>420</v>
      </c>
      <c r="E74" s="41">
        <v>0</v>
      </c>
      <c r="F74" s="41">
        <f t="shared" si="43"/>
        <v>6420</v>
      </c>
      <c r="G74" s="41">
        <f t="shared" si="15"/>
        <v>1300</v>
      </c>
      <c r="H74" s="41">
        <f t="shared" si="14"/>
        <v>2200</v>
      </c>
      <c r="I74" s="41">
        <f t="shared" si="44"/>
        <v>3500</v>
      </c>
      <c r="J74" s="43">
        <f t="shared" si="39"/>
        <v>2920</v>
      </c>
      <c r="K74" s="41">
        <f>SUM($J$10:J74)</f>
        <v>210594</v>
      </c>
      <c r="L74" s="44">
        <f t="shared" si="0"/>
        <v>66343</v>
      </c>
      <c r="M74" s="41">
        <f t="shared" si="34"/>
        <v>1387</v>
      </c>
      <c r="N74" s="41">
        <f t="shared" si="30"/>
        <v>5033</v>
      </c>
      <c r="O74" s="44">
        <f t="shared" si="3"/>
        <v>117093</v>
      </c>
      <c r="P74" s="41">
        <f t="shared" si="35"/>
        <v>2448</v>
      </c>
      <c r="Q74" s="41">
        <f t="shared" si="31"/>
        <v>3972</v>
      </c>
      <c r="R74" s="42">
        <v>47092</v>
      </c>
      <c r="S74" s="45">
        <f t="shared" si="36"/>
        <v>48918</v>
      </c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</row>
    <row r="75" spans="1:37" x14ac:dyDescent="0.3">
      <c r="A75" s="34">
        <v>66</v>
      </c>
      <c r="B75" s="33">
        <v>47123</v>
      </c>
      <c r="C75" s="30">
        <f t="shared" si="16"/>
        <v>6000</v>
      </c>
      <c r="D75" s="30">
        <f t="shared" si="8"/>
        <v>420</v>
      </c>
      <c r="E75" s="30">
        <v>0</v>
      </c>
      <c r="F75" s="10">
        <f t="shared" ref="F75:F79" si="45">SUM(C75:E75)</f>
        <v>6420</v>
      </c>
      <c r="G75" s="30">
        <f t="shared" si="15"/>
        <v>1300</v>
      </c>
      <c r="H75" s="30">
        <f t="shared" si="14"/>
        <v>2200</v>
      </c>
      <c r="I75" s="32">
        <f t="shared" si="44"/>
        <v>3500</v>
      </c>
      <c r="J75" s="50">
        <f t="shared" si="39"/>
        <v>2920</v>
      </c>
      <c r="K75" s="11">
        <f>SUM($J$10:J75)</f>
        <v>213514</v>
      </c>
      <c r="L75" s="52">
        <f t="shared" ref="L75:L97" si="46">$H$5-K75</f>
        <v>63423</v>
      </c>
      <c r="M75" s="30">
        <f t="shared" si="34"/>
        <v>1326</v>
      </c>
      <c r="N75" s="30">
        <f t="shared" si="30"/>
        <v>5094</v>
      </c>
      <c r="O75" s="52">
        <f t="shared" ref="O75:O97" si="47">$P$5-K75</f>
        <v>114173</v>
      </c>
      <c r="P75" s="30">
        <f t="shared" si="35"/>
        <v>2387</v>
      </c>
      <c r="Q75" s="30">
        <f t="shared" si="31"/>
        <v>4033</v>
      </c>
      <c r="R75" s="33">
        <v>47123</v>
      </c>
      <c r="S75" s="40">
        <f t="shared" si="36"/>
        <v>48949</v>
      </c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</row>
    <row r="76" spans="1:37" x14ac:dyDescent="0.3">
      <c r="A76" s="34">
        <v>67</v>
      </c>
      <c r="B76" s="33">
        <v>47154</v>
      </c>
      <c r="C76" s="30">
        <f t="shared" si="16"/>
        <v>6000</v>
      </c>
      <c r="D76" s="30">
        <f t="shared" ref="D76:D139" si="48">$I$1</f>
        <v>420</v>
      </c>
      <c r="E76" s="30">
        <v>0</v>
      </c>
      <c r="F76" s="10">
        <f t="shared" si="45"/>
        <v>6420</v>
      </c>
      <c r="G76" s="30">
        <f t="shared" si="15"/>
        <v>1300</v>
      </c>
      <c r="H76" s="30">
        <f t="shared" si="14"/>
        <v>2200</v>
      </c>
      <c r="I76" s="32">
        <f t="shared" si="44"/>
        <v>3500</v>
      </c>
      <c r="J76" s="50">
        <f t="shared" si="39"/>
        <v>2920</v>
      </c>
      <c r="K76" s="11">
        <f>SUM($J$10:J76)</f>
        <v>216434</v>
      </c>
      <c r="L76" s="52">
        <f t="shared" si="46"/>
        <v>60503</v>
      </c>
      <c r="M76" s="30">
        <f t="shared" si="34"/>
        <v>1265</v>
      </c>
      <c r="N76" s="30">
        <f t="shared" si="30"/>
        <v>5155</v>
      </c>
      <c r="O76" s="52">
        <f t="shared" si="47"/>
        <v>111253</v>
      </c>
      <c r="P76" s="30">
        <f t="shared" si="35"/>
        <v>2326</v>
      </c>
      <c r="Q76" s="30">
        <f t="shared" si="31"/>
        <v>4094</v>
      </c>
      <c r="R76" s="33">
        <v>47154</v>
      </c>
      <c r="S76" s="40">
        <f t="shared" si="36"/>
        <v>48980</v>
      </c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</row>
    <row r="77" spans="1:37" x14ac:dyDescent="0.3">
      <c r="A77" s="34">
        <v>68</v>
      </c>
      <c r="B77" s="33">
        <v>47182</v>
      </c>
      <c r="C77" s="48">
        <f t="shared" si="16"/>
        <v>6000</v>
      </c>
      <c r="D77" s="30">
        <f t="shared" si="48"/>
        <v>420</v>
      </c>
      <c r="E77" s="30">
        <v>0</v>
      </c>
      <c r="F77" s="10">
        <f t="shared" si="45"/>
        <v>6420</v>
      </c>
      <c r="G77" s="30">
        <f t="shared" si="15"/>
        <v>1300</v>
      </c>
      <c r="H77" s="30">
        <f t="shared" si="14"/>
        <v>2200</v>
      </c>
      <c r="I77" s="32">
        <f t="shared" si="44"/>
        <v>3500</v>
      </c>
      <c r="J77" s="50">
        <f t="shared" si="39"/>
        <v>2920</v>
      </c>
      <c r="K77" s="11">
        <f>SUM($J$10:J77)</f>
        <v>219354</v>
      </c>
      <c r="L77" s="52">
        <f t="shared" si="46"/>
        <v>57583</v>
      </c>
      <c r="M77" s="30">
        <f t="shared" si="34"/>
        <v>1204</v>
      </c>
      <c r="N77" s="30">
        <f t="shared" si="30"/>
        <v>5216</v>
      </c>
      <c r="O77" s="52">
        <f t="shared" si="47"/>
        <v>108333</v>
      </c>
      <c r="P77" s="30">
        <f t="shared" si="35"/>
        <v>2265</v>
      </c>
      <c r="Q77" s="30">
        <f t="shared" si="31"/>
        <v>4155</v>
      </c>
      <c r="R77" s="33">
        <v>47182</v>
      </c>
      <c r="S77" s="40">
        <f t="shared" si="36"/>
        <v>49008</v>
      </c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</row>
    <row r="78" spans="1:37" x14ac:dyDescent="0.3">
      <c r="A78" s="34">
        <v>69</v>
      </c>
      <c r="B78" s="33">
        <v>47213</v>
      </c>
      <c r="C78" s="30">
        <f t="shared" si="16"/>
        <v>6000</v>
      </c>
      <c r="D78" s="30">
        <f t="shared" si="48"/>
        <v>420</v>
      </c>
      <c r="E78" s="30">
        <v>0</v>
      </c>
      <c r="F78" s="10">
        <f t="shared" si="45"/>
        <v>6420</v>
      </c>
      <c r="G78" s="30">
        <f t="shared" si="15"/>
        <v>1300</v>
      </c>
      <c r="H78" s="30">
        <f t="shared" si="14"/>
        <v>2200</v>
      </c>
      <c r="I78" s="32">
        <f t="shared" si="44"/>
        <v>3500</v>
      </c>
      <c r="J78" s="50">
        <f t="shared" si="39"/>
        <v>2920</v>
      </c>
      <c r="K78" s="11">
        <f>SUM($J$10:J78)</f>
        <v>222274</v>
      </c>
      <c r="L78" s="52">
        <f t="shared" si="46"/>
        <v>54663</v>
      </c>
      <c r="M78" s="30">
        <f t="shared" si="34"/>
        <v>1143</v>
      </c>
      <c r="N78" s="30">
        <f t="shared" si="30"/>
        <v>5277</v>
      </c>
      <c r="O78" s="52">
        <f t="shared" si="47"/>
        <v>105413</v>
      </c>
      <c r="P78" s="30">
        <f t="shared" si="35"/>
        <v>2204</v>
      </c>
      <c r="Q78" s="30">
        <f t="shared" si="31"/>
        <v>4216</v>
      </c>
      <c r="R78" s="33">
        <v>47213</v>
      </c>
      <c r="S78" s="40">
        <f t="shared" si="36"/>
        <v>49039</v>
      </c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</row>
    <row r="79" spans="1:37" x14ac:dyDescent="0.3">
      <c r="A79" s="34">
        <v>70</v>
      </c>
      <c r="B79" s="33">
        <v>47243</v>
      </c>
      <c r="C79" s="30">
        <f t="shared" si="16"/>
        <v>6000</v>
      </c>
      <c r="D79" s="30">
        <f t="shared" si="48"/>
        <v>420</v>
      </c>
      <c r="E79" s="30">
        <v>0</v>
      </c>
      <c r="F79" s="10">
        <f t="shared" si="45"/>
        <v>6420</v>
      </c>
      <c r="G79" s="30">
        <f t="shared" si="15"/>
        <v>1300</v>
      </c>
      <c r="H79" s="30">
        <f t="shared" si="14"/>
        <v>2200</v>
      </c>
      <c r="I79" s="32">
        <f t="shared" si="44"/>
        <v>3500</v>
      </c>
      <c r="J79" s="50">
        <f t="shared" si="39"/>
        <v>2920</v>
      </c>
      <c r="K79" s="11">
        <f>SUM($J$10:J79)</f>
        <v>225194</v>
      </c>
      <c r="L79" s="52">
        <f t="shared" si="46"/>
        <v>51743</v>
      </c>
      <c r="M79" s="30">
        <f t="shared" si="34"/>
        <v>1082</v>
      </c>
      <c r="N79" s="30">
        <f t="shared" si="30"/>
        <v>5338</v>
      </c>
      <c r="O79" s="52">
        <f t="shared" si="47"/>
        <v>102493</v>
      </c>
      <c r="P79" s="30">
        <f t="shared" si="35"/>
        <v>2143</v>
      </c>
      <c r="Q79" s="30">
        <f t="shared" si="31"/>
        <v>4277</v>
      </c>
      <c r="R79" s="33">
        <v>47243</v>
      </c>
      <c r="S79" s="40">
        <f t="shared" si="36"/>
        <v>49069</v>
      </c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</row>
    <row r="80" spans="1:37" x14ac:dyDescent="0.3">
      <c r="A80" s="34">
        <v>71</v>
      </c>
      <c r="B80" s="33">
        <v>47274</v>
      </c>
      <c r="C80" s="30">
        <f t="shared" si="16"/>
        <v>6000</v>
      </c>
      <c r="D80" s="30">
        <f t="shared" si="48"/>
        <v>420</v>
      </c>
      <c r="E80" s="30">
        <v>0</v>
      </c>
      <c r="F80" s="10">
        <f t="shared" ref="F80:F82" si="49">SUM(C80:E80)</f>
        <v>6420</v>
      </c>
      <c r="G80" s="30">
        <f t="shared" si="15"/>
        <v>1300</v>
      </c>
      <c r="H80" s="30">
        <f t="shared" si="14"/>
        <v>2200</v>
      </c>
      <c r="I80" s="32">
        <f t="shared" ref="I80:I82" si="50">SUM(G80:H80)</f>
        <v>3500</v>
      </c>
      <c r="J80" s="50">
        <f t="shared" si="39"/>
        <v>2920</v>
      </c>
      <c r="K80" s="11">
        <f>SUM($J$10:J80)</f>
        <v>228114</v>
      </c>
      <c r="L80" s="52">
        <f t="shared" si="46"/>
        <v>48823</v>
      </c>
      <c r="M80" s="30">
        <f t="shared" si="34"/>
        <v>1021</v>
      </c>
      <c r="N80" s="30">
        <f t="shared" si="30"/>
        <v>5399</v>
      </c>
      <c r="O80" s="52">
        <f t="shared" si="47"/>
        <v>99573</v>
      </c>
      <c r="P80" s="30">
        <f t="shared" si="35"/>
        <v>2081</v>
      </c>
      <c r="Q80" s="30">
        <f t="shared" si="31"/>
        <v>4339</v>
      </c>
      <c r="R80" s="33">
        <v>47274</v>
      </c>
      <c r="S80" s="40">
        <f t="shared" si="36"/>
        <v>49100</v>
      </c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</row>
    <row r="81" spans="1:37" x14ac:dyDescent="0.3">
      <c r="A81" s="34">
        <v>72</v>
      </c>
      <c r="B81" s="33">
        <v>47304</v>
      </c>
      <c r="C81" s="30">
        <f t="shared" si="16"/>
        <v>6000</v>
      </c>
      <c r="D81" s="30">
        <f t="shared" si="48"/>
        <v>420</v>
      </c>
      <c r="E81" s="30">
        <v>0</v>
      </c>
      <c r="F81" s="10">
        <f t="shared" si="49"/>
        <v>6420</v>
      </c>
      <c r="G81" s="30">
        <f t="shared" si="15"/>
        <v>1300</v>
      </c>
      <c r="H81" s="30">
        <f t="shared" si="14"/>
        <v>2200</v>
      </c>
      <c r="I81" s="32">
        <f t="shared" si="50"/>
        <v>3500</v>
      </c>
      <c r="J81" s="50">
        <f t="shared" si="39"/>
        <v>2920</v>
      </c>
      <c r="K81" s="11">
        <f>SUM($J$10:J81)</f>
        <v>231034</v>
      </c>
      <c r="L81" s="52">
        <f t="shared" si="46"/>
        <v>45903</v>
      </c>
      <c r="M81" s="30">
        <f t="shared" si="34"/>
        <v>960</v>
      </c>
      <c r="N81" s="30">
        <f t="shared" si="30"/>
        <v>5460</v>
      </c>
      <c r="O81" s="52">
        <f t="shared" si="47"/>
        <v>96653</v>
      </c>
      <c r="P81" s="30">
        <f t="shared" si="35"/>
        <v>2020</v>
      </c>
      <c r="Q81" s="30">
        <f t="shared" si="31"/>
        <v>4400</v>
      </c>
      <c r="R81" s="33">
        <v>47304</v>
      </c>
      <c r="S81" s="40">
        <f t="shared" si="36"/>
        <v>49130</v>
      </c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</row>
    <row r="82" spans="1:37" x14ac:dyDescent="0.3">
      <c r="A82" s="34">
        <v>73</v>
      </c>
      <c r="B82" s="33">
        <v>47335</v>
      </c>
      <c r="C82" s="30">
        <f t="shared" si="16"/>
        <v>6000</v>
      </c>
      <c r="D82" s="30">
        <f t="shared" si="48"/>
        <v>420</v>
      </c>
      <c r="E82" s="30">
        <v>0</v>
      </c>
      <c r="F82" s="10">
        <f t="shared" si="49"/>
        <v>6420</v>
      </c>
      <c r="G82" s="30">
        <f t="shared" si="15"/>
        <v>1300</v>
      </c>
      <c r="H82" s="30">
        <f t="shared" si="14"/>
        <v>2200</v>
      </c>
      <c r="I82" s="32">
        <f t="shared" si="50"/>
        <v>3500</v>
      </c>
      <c r="J82" s="50">
        <f t="shared" si="39"/>
        <v>2920</v>
      </c>
      <c r="K82" s="11">
        <f>SUM($J$10:J82)</f>
        <v>233954</v>
      </c>
      <c r="L82" s="52">
        <f t="shared" si="46"/>
        <v>42983</v>
      </c>
      <c r="M82" s="30">
        <f t="shared" si="34"/>
        <v>899</v>
      </c>
      <c r="N82" s="30">
        <f t="shared" si="30"/>
        <v>5521</v>
      </c>
      <c r="O82" s="52">
        <f t="shared" si="47"/>
        <v>93733</v>
      </c>
      <c r="P82" s="30">
        <f t="shared" si="35"/>
        <v>1959</v>
      </c>
      <c r="Q82" s="30">
        <f t="shared" si="31"/>
        <v>4461</v>
      </c>
      <c r="R82" s="33">
        <v>47335</v>
      </c>
      <c r="S82" s="40">
        <f t="shared" si="36"/>
        <v>49161</v>
      </c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</row>
    <row r="83" spans="1:37" x14ac:dyDescent="0.3">
      <c r="A83" s="34">
        <v>74</v>
      </c>
      <c r="B83" s="33">
        <v>47366</v>
      </c>
      <c r="C83" s="30">
        <f t="shared" si="16"/>
        <v>6000</v>
      </c>
      <c r="D83" s="30">
        <f t="shared" si="48"/>
        <v>420</v>
      </c>
      <c r="E83" s="30">
        <v>0</v>
      </c>
      <c r="F83" s="10">
        <f t="shared" ref="F83:F86" si="51">SUM(C83:E83)</f>
        <v>6420</v>
      </c>
      <c r="G83" s="30">
        <f t="shared" si="15"/>
        <v>1300</v>
      </c>
      <c r="H83" s="30">
        <f t="shared" si="14"/>
        <v>2200</v>
      </c>
      <c r="I83" s="32">
        <f t="shared" ref="I83:I91" si="52">SUM(G83:H83)</f>
        <v>3500</v>
      </c>
      <c r="J83" s="50">
        <f t="shared" si="39"/>
        <v>2920</v>
      </c>
      <c r="K83" s="11">
        <f>SUM($J$10:J83)</f>
        <v>236874</v>
      </c>
      <c r="L83" s="52">
        <f t="shared" si="46"/>
        <v>40063</v>
      </c>
      <c r="M83" s="30">
        <f t="shared" si="34"/>
        <v>837</v>
      </c>
      <c r="N83" s="30">
        <f t="shared" si="30"/>
        <v>5583</v>
      </c>
      <c r="O83" s="52">
        <f t="shared" si="47"/>
        <v>90813</v>
      </c>
      <c r="P83" s="30">
        <f t="shared" si="35"/>
        <v>1898</v>
      </c>
      <c r="Q83" s="30">
        <f t="shared" si="31"/>
        <v>4522</v>
      </c>
      <c r="R83" s="33">
        <v>47366</v>
      </c>
      <c r="S83" s="40">
        <f t="shared" si="36"/>
        <v>49192</v>
      </c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</row>
    <row r="84" spans="1:37" x14ac:dyDescent="0.3">
      <c r="A84" s="34">
        <v>75</v>
      </c>
      <c r="B84" s="33">
        <v>47396</v>
      </c>
      <c r="C84" s="30">
        <f t="shared" si="16"/>
        <v>6000</v>
      </c>
      <c r="D84" s="30">
        <f t="shared" si="48"/>
        <v>420</v>
      </c>
      <c r="E84" s="30">
        <v>0</v>
      </c>
      <c r="F84" s="10">
        <f t="shared" si="51"/>
        <v>6420</v>
      </c>
      <c r="G84" s="30">
        <f t="shared" si="15"/>
        <v>1300</v>
      </c>
      <c r="H84" s="30">
        <f t="shared" si="14"/>
        <v>2200</v>
      </c>
      <c r="I84" s="32">
        <f t="shared" si="52"/>
        <v>3500</v>
      </c>
      <c r="J84" s="50">
        <f t="shared" si="39"/>
        <v>2920</v>
      </c>
      <c r="K84" s="11">
        <f>SUM($J$10:J84)</f>
        <v>239794</v>
      </c>
      <c r="L84" s="52">
        <f t="shared" si="46"/>
        <v>37143</v>
      </c>
      <c r="M84" s="30">
        <f t="shared" si="34"/>
        <v>776</v>
      </c>
      <c r="N84" s="30">
        <f t="shared" si="30"/>
        <v>5644</v>
      </c>
      <c r="O84" s="52">
        <f t="shared" si="47"/>
        <v>87893</v>
      </c>
      <c r="P84" s="30">
        <f t="shared" si="35"/>
        <v>1837</v>
      </c>
      <c r="Q84" s="30">
        <f t="shared" si="31"/>
        <v>4583</v>
      </c>
      <c r="R84" s="33">
        <v>47396</v>
      </c>
      <c r="S84" s="40">
        <f t="shared" si="36"/>
        <v>49222</v>
      </c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</row>
    <row r="85" spans="1:37" x14ac:dyDescent="0.3">
      <c r="A85" s="34">
        <v>76</v>
      </c>
      <c r="B85" s="33">
        <v>47427</v>
      </c>
      <c r="C85" s="30">
        <f t="shared" si="16"/>
        <v>6000</v>
      </c>
      <c r="D85" s="30">
        <f t="shared" si="48"/>
        <v>420</v>
      </c>
      <c r="E85" s="30">
        <v>0</v>
      </c>
      <c r="F85" s="10">
        <f t="shared" si="51"/>
        <v>6420</v>
      </c>
      <c r="G85" s="30">
        <f t="shared" si="15"/>
        <v>1300</v>
      </c>
      <c r="H85" s="30">
        <f t="shared" si="14"/>
        <v>2200</v>
      </c>
      <c r="I85" s="32">
        <f t="shared" si="52"/>
        <v>3500</v>
      </c>
      <c r="J85" s="50">
        <f t="shared" si="39"/>
        <v>2920</v>
      </c>
      <c r="K85" s="11">
        <f>SUM($J$10:J85)</f>
        <v>242714</v>
      </c>
      <c r="L85" s="52">
        <f t="shared" si="46"/>
        <v>34223</v>
      </c>
      <c r="M85" s="30">
        <f t="shared" si="34"/>
        <v>715</v>
      </c>
      <c r="N85" s="30">
        <f t="shared" si="30"/>
        <v>5705</v>
      </c>
      <c r="O85" s="52">
        <f t="shared" si="47"/>
        <v>84973</v>
      </c>
      <c r="P85" s="30">
        <f t="shared" si="35"/>
        <v>1776</v>
      </c>
      <c r="Q85" s="30">
        <f t="shared" si="31"/>
        <v>4644</v>
      </c>
      <c r="R85" s="33">
        <v>47427</v>
      </c>
      <c r="S85" s="40">
        <f t="shared" si="36"/>
        <v>49253</v>
      </c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</row>
    <row r="86" spans="1:37" x14ac:dyDescent="0.3">
      <c r="A86" s="41">
        <v>77</v>
      </c>
      <c r="B86" s="42">
        <v>47457</v>
      </c>
      <c r="C86" s="41">
        <f t="shared" si="16"/>
        <v>6000</v>
      </c>
      <c r="D86" s="41">
        <f t="shared" si="48"/>
        <v>420</v>
      </c>
      <c r="E86" s="41">
        <v>0</v>
      </c>
      <c r="F86" s="41">
        <f t="shared" si="51"/>
        <v>6420</v>
      </c>
      <c r="G86" s="41">
        <f t="shared" si="15"/>
        <v>1300</v>
      </c>
      <c r="H86" s="41">
        <f t="shared" ref="H86:H149" si="53">$P$2</f>
        <v>2200</v>
      </c>
      <c r="I86" s="41">
        <f t="shared" si="52"/>
        <v>3500</v>
      </c>
      <c r="J86" s="43">
        <f t="shared" si="39"/>
        <v>2920</v>
      </c>
      <c r="K86" s="41">
        <f>SUM($J$10:J86)</f>
        <v>245634</v>
      </c>
      <c r="L86" s="44">
        <f t="shared" si="46"/>
        <v>31303</v>
      </c>
      <c r="M86" s="41">
        <f t="shared" si="34"/>
        <v>654</v>
      </c>
      <c r="N86" s="41">
        <f t="shared" si="30"/>
        <v>5766</v>
      </c>
      <c r="O86" s="44">
        <f t="shared" si="47"/>
        <v>82053</v>
      </c>
      <c r="P86" s="41">
        <f t="shared" si="35"/>
        <v>1715</v>
      </c>
      <c r="Q86" s="41">
        <f t="shared" si="31"/>
        <v>4705</v>
      </c>
      <c r="R86" s="42">
        <v>47457</v>
      </c>
      <c r="S86" s="45">
        <f t="shared" si="36"/>
        <v>49283</v>
      </c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</row>
    <row r="87" spans="1:37" x14ac:dyDescent="0.3">
      <c r="A87" s="34">
        <v>78</v>
      </c>
      <c r="B87" s="33">
        <v>47488</v>
      </c>
      <c r="C87" s="30">
        <f t="shared" si="16"/>
        <v>6000</v>
      </c>
      <c r="D87" s="30">
        <f t="shared" si="48"/>
        <v>420</v>
      </c>
      <c r="E87" s="30">
        <v>0</v>
      </c>
      <c r="F87" s="10">
        <f t="shared" ref="F87:F91" si="54">SUM(C87:E87)</f>
        <v>6420</v>
      </c>
      <c r="G87" s="30">
        <f t="shared" ref="G87:G150" si="55">$P$1</f>
        <v>1300</v>
      </c>
      <c r="H87" s="30">
        <f t="shared" si="53"/>
        <v>2200</v>
      </c>
      <c r="I87" s="32">
        <f t="shared" si="52"/>
        <v>3500</v>
      </c>
      <c r="J87" s="50">
        <f t="shared" si="39"/>
        <v>2920</v>
      </c>
      <c r="K87" s="11">
        <f>SUM($J$10:J87)</f>
        <v>248554</v>
      </c>
      <c r="L87" s="52">
        <f t="shared" si="46"/>
        <v>28383</v>
      </c>
      <c r="M87" s="30">
        <f t="shared" si="34"/>
        <v>593</v>
      </c>
      <c r="N87" s="30">
        <f t="shared" si="30"/>
        <v>5827</v>
      </c>
      <c r="O87" s="52">
        <f t="shared" si="47"/>
        <v>79133</v>
      </c>
      <c r="P87" s="30">
        <f t="shared" si="35"/>
        <v>1654</v>
      </c>
      <c r="Q87" s="30">
        <f t="shared" si="31"/>
        <v>4766</v>
      </c>
      <c r="R87" s="33">
        <v>47488</v>
      </c>
      <c r="S87" s="40">
        <f t="shared" si="36"/>
        <v>49314</v>
      </c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x14ac:dyDescent="0.3">
      <c r="A88" s="34">
        <v>79</v>
      </c>
      <c r="B88" s="33">
        <v>47519</v>
      </c>
      <c r="C88" s="30">
        <f t="shared" si="16"/>
        <v>6000</v>
      </c>
      <c r="D88" s="30">
        <f t="shared" si="48"/>
        <v>420</v>
      </c>
      <c r="E88" s="30">
        <v>0</v>
      </c>
      <c r="F88" s="10">
        <f t="shared" si="54"/>
        <v>6420</v>
      </c>
      <c r="G88" s="30">
        <f t="shared" si="55"/>
        <v>1300</v>
      </c>
      <c r="H88" s="30">
        <f t="shared" si="53"/>
        <v>2200</v>
      </c>
      <c r="I88" s="32">
        <f t="shared" si="52"/>
        <v>3500</v>
      </c>
      <c r="J88" s="50">
        <f t="shared" si="39"/>
        <v>2920</v>
      </c>
      <c r="K88" s="11">
        <f>SUM($J$10:J88)</f>
        <v>251474</v>
      </c>
      <c r="L88" s="52">
        <f t="shared" si="46"/>
        <v>25463</v>
      </c>
      <c r="M88" s="30">
        <f t="shared" si="34"/>
        <v>532</v>
      </c>
      <c r="N88" s="30">
        <f t="shared" si="30"/>
        <v>5888</v>
      </c>
      <c r="O88" s="52">
        <f t="shared" si="47"/>
        <v>76213</v>
      </c>
      <c r="P88" s="30">
        <f t="shared" si="35"/>
        <v>1593</v>
      </c>
      <c r="Q88" s="30">
        <f t="shared" si="31"/>
        <v>4827</v>
      </c>
      <c r="R88" s="33">
        <v>47519</v>
      </c>
      <c r="S88" s="40">
        <f t="shared" si="36"/>
        <v>49345</v>
      </c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</row>
    <row r="89" spans="1:37" x14ac:dyDescent="0.3">
      <c r="A89" s="34">
        <v>80</v>
      </c>
      <c r="B89" s="33">
        <v>47547</v>
      </c>
      <c r="C89" s="48">
        <f t="shared" ref="C89:C152" si="56">$E$3</f>
        <v>6000</v>
      </c>
      <c r="D89" s="30">
        <f t="shared" si="48"/>
        <v>420</v>
      </c>
      <c r="E89" s="30">
        <v>0</v>
      </c>
      <c r="F89" s="10">
        <f t="shared" si="54"/>
        <v>6420</v>
      </c>
      <c r="G89" s="30">
        <f t="shared" si="55"/>
        <v>1300</v>
      </c>
      <c r="H89" s="30">
        <f t="shared" si="53"/>
        <v>2200</v>
      </c>
      <c r="I89" s="32">
        <f t="shared" si="52"/>
        <v>3500</v>
      </c>
      <c r="J89" s="50">
        <f t="shared" si="39"/>
        <v>2920</v>
      </c>
      <c r="K89" s="11">
        <f>SUM($J$10:J89)</f>
        <v>254394</v>
      </c>
      <c r="L89" s="52">
        <f t="shared" si="46"/>
        <v>22543</v>
      </c>
      <c r="M89" s="30">
        <f t="shared" si="34"/>
        <v>471</v>
      </c>
      <c r="N89" s="30">
        <f t="shared" si="30"/>
        <v>5949</v>
      </c>
      <c r="O89" s="52">
        <f t="shared" si="47"/>
        <v>73293</v>
      </c>
      <c r="P89" s="30">
        <f t="shared" si="35"/>
        <v>1532</v>
      </c>
      <c r="Q89" s="30">
        <f t="shared" si="31"/>
        <v>4888</v>
      </c>
      <c r="R89" s="33">
        <v>47547</v>
      </c>
      <c r="S89" s="40">
        <f t="shared" si="36"/>
        <v>49373</v>
      </c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</row>
    <row r="90" spans="1:37" x14ac:dyDescent="0.3">
      <c r="A90" s="34">
        <v>81</v>
      </c>
      <c r="B90" s="33">
        <v>47578</v>
      </c>
      <c r="C90" s="30">
        <f t="shared" si="56"/>
        <v>6000</v>
      </c>
      <c r="D90" s="30">
        <f t="shared" si="48"/>
        <v>420</v>
      </c>
      <c r="E90" s="30">
        <v>0</v>
      </c>
      <c r="F90" s="10">
        <f t="shared" si="54"/>
        <v>6420</v>
      </c>
      <c r="G90" s="30">
        <f t="shared" si="55"/>
        <v>1300</v>
      </c>
      <c r="H90" s="30">
        <f t="shared" si="53"/>
        <v>2200</v>
      </c>
      <c r="I90" s="32">
        <f t="shared" si="52"/>
        <v>3500</v>
      </c>
      <c r="J90" s="50">
        <f t="shared" si="39"/>
        <v>2920</v>
      </c>
      <c r="K90" s="11">
        <f>SUM($J$10:J90)</f>
        <v>257314</v>
      </c>
      <c r="L90" s="52">
        <f t="shared" si="46"/>
        <v>19623</v>
      </c>
      <c r="M90" s="30">
        <f t="shared" si="34"/>
        <v>410</v>
      </c>
      <c r="N90" s="30">
        <f t="shared" si="30"/>
        <v>6010</v>
      </c>
      <c r="O90" s="52">
        <f t="shared" si="47"/>
        <v>70373</v>
      </c>
      <c r="P90" s="30">
        <f t="shared" si="35"/>
        <v>1471</v>
      </c>
      <c r="Q90" s="30">
        <f t="shared" si="31"/>
        <v>4949</v>
      </c>
      <c r="R90" s="33">
        <v>47578</v>
      </c>
      <c r="S90" s="40">
        <f t="shared" si="36"/>
        <v>49404</v>
      </c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</row>
    <row r="91" spans="1:37" x14ac:dyDescent="0.3">
      <c r="A91" s="34">
        <v>82</v>
      </c>
      <c r="B91" s="33">
        <v>47608</v>
      </c>
      <c r="C91" s="30">
        <f t="shared" si="56"/>
        <v>6000</v>
      </c>
      <c r="D91" s="30">
        <f t="shared" si="48"/>
        <v>420</v>
      </c>
      <c r="E91" s="30">
        <v>0</v>
      </c>
      <c r="F91" s="10">
        <f t="shared" si="54"/>
        <v>6420</v>
      </c>
      <c r="G91" s="30">
        <f t="shared" si="55"/>
        <v>1300</v>
      </c>
      <c r="H91" s="30">
        <f t="shared" si="53"/>
        <v>2200</v>
      </c>
      <c r="I91" s="32">
        <f t="shared" si="52"/>
        <v>3500</v>
      </c>
      <c r="J91" s="50">
        <f t="shared" si="39"/>
        <v>2920</v>
      </c>
      <c r="K91" s="11">
        <f>SUM($J$10:J91)</f>
        <v>260234</v>
      </c>
      <c r="L91" s="52">
        <f t="shared" si="46"/>
        <v>16703</v>
      </c>
      <c r="M91" s="30">
        <f t="shared" si="34"/>
        <v>349</v>
      </c>
      <c r="N91" s="30">
        <f t="shared" si="30"/>
        <v>6071</v>
      </c>
      <c r="O91" s="52">
        <f t="shared" si="47"/>
        <v>67453</v>
      </c>
      <c r="P91" s="30">
        <f t="shared" si="35"/>
        <v>1410</v>
      </c>
      <c r="Q91" s="30">
        <f t="shared" si="31"/>
        <v>5010</v>
      </c>
      <c r="R91" s="33">
        <v>47608</v>
      </c>
      <c r="S91" s="40">
        <f t="shared" si="36"/>
        <v>49434</v>
      </c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</row>
    <row r="92" spans="1:37" x14ac:dyDescent="0.3">
      <c r="A92" s="34">
        <v>83</v>
      </c>
      <c r="B92" s="33">
        <v>47639</v>
      </c>
      <c r="C92" s="30">
        <f t="shared" si="56"/>
        <v>6000</v>
      </c>
      <c r="D92" s="30">
        <f t="shared" si="48"/>
        <v>420</v>
      </c>
      <c r="E92" s="30">
        <v>0</v>
      </c>
      <c r="F92" s="10">
        <f t="shared" ref="F92:F94" si="57">SUM(C92:E92)</f>
        <v>6420</v>
      </c>
      <c r="G92" s="30">
        <f t="shared" si="55"/>
        <v>1300</v>
      </c>
      <c r="H92" s="30">
        <f t="shared" si="53"/>
        <v>2200</v>
      </c>
      <c r="I92" s="32">
        <f t="shared" ref="I92:I94" si="58">SUM(G92:H92)</f>
        <v>3500</v>
      </c>
      <c r="J92" s="50">
        <f t="shared" si="39"/>
        <v>2920</v>
      </c>
      <c r="K92" s="11">
        <f>SUM($J$10:J92)</f>
        <v>263154</v>
      </c>
      <c r="L92" s="52">
        <f t="shared" si="46"/>
        <v>13783</v>
      </c>
      <c r="M92" s="30">
        <f t="shared" si="34"/>
        <v>288</v>
      </c>
      <c r="N92" s="30">
        <f t="shared" si="30"/>
        <v>6132</v>
      </c>
      <c r="O92" s="52">
        <f t="shared" si="47"/>
        <v>64533</v>
      </c>
      <c r="P92" s="30">
        <f t="shared" si="35"/>
        <v>1349</v>
      </c>
      <c r="Q92" s="30">
        <f t="shared" si="31"/>
        <v>5071</v>
      </c>
      <c r="R92" s="33">
        <v>47639</v>
      </c>
      <c r="S92" s="40">
        <f t="shared" si="36"/>
        <v>49465</v>
      </c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</row>
    <row r="93" spans="1:37" x14ac:dyDescent="0.3">
      <c r="A93" s="34">
        <v>84</v>
      </c>
      <c r="B93" s="33">
        <v>47669</v>
      </c>
      <c r="C93" s="30">
        <f t="shared" si="56"/>
        <v>6000</v>
      </c>
      <c r="D93" s="30">
        <f t="shared" si="48"/>
        <v>420</v>
      </c>
      <c r="E93" s="30">
        <v>0</v>
      </c>
      <c r="F93" s="10">
        <f t="shared" si="57"/>
        <v>6420</v>
      </c>
      <c r="G93" s="30">
        <f t="shared" si="55"/>
        <v>1300</v>
      </c>
      <c r="H93" s="30">
        <f t="shared" si="53"/>
        <v>2200</v>
      </c>
      <c r="I93" s="32">
        <f t="shared" si="58"/>
        <v>3500</v>
      </c>
      <c r="J93" s="50">
        <f t="shared" si="39"/>
        <v>2920</v>
      </c>
      <c r="K93" s="11">
        <f>SUM($J$10:J93)</f>
        <v>266074</v>
      </c>
      <c r="L93" s="52">
        <f t="shared" si="46"/>
        <v>10863</v>
      </c>
      <c r="M93" s="30">
        <f t="shared" si="34"/>
        <v>227</v>
      </c>
      <c r="N93" s="30">
        <f t="shared" si="30"/>
        <v>6193</v>
      </c>
      <c r="O93" s="52">
        <f t="shared" si="47"/>
        <v>61613</v>
      </c>
      <c r="P93" s="30">
        <f t="shared" si="35"/>
        <v>1288</v>
      </c>
      <c r="Q93" s="30">
        <f t="shared" si="31"/>
        <v>5132</v>
      </c>
      <c r="R93" s="33">
        <v>47669</v>
      </c>
      <c r="S93" s="40">
        <f t="shared" si="36"/>
        <v>49495</v>
      </c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</row>
    <row r="94" spans="1:37" x14ac:dyDescent="0.3">
      <c r="A94" s="34">
        <v>85</v>
      </c>
      <c r="B94" s="33">
        <v>47700</v>
      </c>
      <c r="C94" s="30">
        <f t="shared" si="56"/>
        <v>6000</v>
      </c>
      <c r="D94" s="30">
        <f t="shared" si="48"/>
        <v>420</v>
      </c>
      <c r="E94" s="30">
        <v>0</v>
      </c>
      <c r="F94" s="10">
        <f t="shared" si="57"/>
        <v>6420</v>
      </c>
      <c r="G94" s="30">
        <f t="shared" si="55"/>
        <v>1300</v>
      </c>
      <c r="H94" s="30">
        <f t="shared" si="53"/>
        <v>2200</v>
      </c>
      <c r="I94" s="32">
        <f t="shared" si="58"/>
        <v>3500</v>
      </c>
      <c r="J94" s="50">
        <f t="shared" si="39"/>
        <v>2920</v>
      </c>
      <c r="K94" s="11">
        <f>SUM($J$10:J94)</f>
        <v>268994</v>
      </c>
      <c r="L94" s="52">
        <f t="shared" si="46"/>
        <v>7943</v>
      </c>
      <c r="M94" s="30">
        <f t="shared" si="34"/>
        <v>166</v>
      </c>
      <c r="N94" s="30">
        <f t="shared" si="30"/>
        <v>6254</v>
      </c>
      <c r="O94" s="52">
        <f t="shared" si="47"/>
        <v>58693</v>
      </c>
      <c r="P94" s="30">
        <f t="shared" si="35"/>
        <v>1227</v>
      </c>
      <c r="Q94" s="30">
        <f t="shared" si="31"/>
        <v>5193</v>
      </c>
      <c r="R94" s="33">
        <v>47700</v>
      </c>
      <c r="S94" s="40">
        <f t="shared" si="36"/>
        <v>49526</v>
      </c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</row>
    <row r="95" spans="1:37" x14ac:dyDescent="0.3">
      <c r="A95" s="34">
        <v>86</v>
      </c>
      <c r="B95" s="33">
        <v>47731</v>
      </c>
      <c r="C95" s="30">
        <f t="shared" si="56"/>
        <v>6000</v>
      </c>
      <c r="D95" s="30">
        <f t="shared" si="48"/>
        <v>420</v>
      </c>
      <c r="E95" s="30">
        <v>0</v>
      </c>
      <c r="F95" s="10">
        <f t="shared" ref="F95:F106" si="59">SUM(C95:E95)</f>
        <v>6420</v>
      </c>
      <c r="G95" s="30">
        <f t="shared" si="55"/>
        <v>1300</v>
      </c>
      <c r="H95" s="30">
        <f t="shared" si="53"/>
        <v>2200</v>
      </c>
      <c r="I95" s="32">
        <f t="shared" ref="I95:I106" si="60">SUM(G95:H95)</f>
        <v>3500</v>
      </c>
      <c r="J95" s="50">
        <f t="shared" si="39"/>
        <v>2920</v>
      </c>
      <c r="K95" s="11">
        <f>SUM($J$10:J95)</f>
        <v>271914</v>
      </c>
      <c r="L95" s="52">
        <f t="shared" si="46"/>
        <v>5023</v>
      </c>
      <c r="M95" s="30">
        <f t="shared" si="34"/>
        <v>105</v>
      </c>
      <c r="N95" s="30">
        <f t="shared" si="30"/>
        <v>6315</v>
      </c>
      <c r="O95" s="52">
        <f t="shared" si="47"/>
        <v>55773</v>
      </c>
      <c r="P95" s="30">
        <f t="shared" si="35"/>
        <v>1166</v>
      </c>
      <c r="Q95" s="30">
        <f t="shared" si="31"/>
        <v>5254</v>
      </c>
      <c r="R95" s="33">
        <v>47731</v>
      </c>
      <c r="S95" s="40">
        <f t="shared" si="36"/>
        <v>49557</v>
      </c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</row>
    <row r="96" spans="1:37" x14ac:dyDescent="0.3">
      <c r="A96" s="34">
        <v>87</v>
      </c>
      <c r="B96" s="33">
        <v>47761</v>
      </c>
      <c r="C96" s="30">
        <f t="shared" si="56"/>
        <v>6000</v>
      </c>
      <c r="D96" s="30">
        <f t="shared" si="48"/>
        <v>420</v>
      </c>
      <c r="E96" s="30">
        <v>0</v>
      </c>
      <c r="F96" s="10">
        <f t="shared" si="59"/>
        <v>6420</v>
      </c>
      <c r="G96" s="30">
        <f t="shared" si="55"/>
        <v>1300</v>
      </c>
      <c r="H96" s="30">
        <f t="shared" si="53"/>
        <v>2200</v>
      </c>
      <c r="I96" s="32">
        <f t="shared" si="60"/>
        <v>3500</v>
      </c>
      <c r="J96" s="50">
        <f t="shared" si="39"/>
        <v>2920</v>
      </c>
      <c r="K96" s="11">
        <f>SUM($J$10:J96)</f>
        <v>274834</v>
      </c>
      <c r="L96" s="52">
        <f t="shared" si="46"/>
        <v>2103</v>
      </c>
      <c r="M96" s="30">
        <f t="shared" si="34"/>
        <v>44</v>
      </c>
      <c r="N96" s="30">
        <f t="shared" si="30"/>
        <v>6376</v>
      </c>
      <c r="O96" s="52">
        <f t="shared" si="47"/>
        <v>52853</v>
      </c>
      <c r="P96" s="30">
        <f t="shared" si="35"/>
        <v>1105</v>
      </c>
      <c r="Q96" s="30">
        <f t="shared" si="31"/>
        <v>5315</v>
      </c>
      <c r="R96" s="33">
        <v>47761</v>
      </c>
      <c r="S96" s="40">
        <f t="shared" si="36"/>
        <v>49587</v>
      </c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</row>
    <row r="97" spans="1:37" x14ac:dyDescent="0.3">
      <c r="A97" s="34">
        <v>88</v>
      </c>
      <c r="B97" s="33">
        <v>47792</v>
      </c>
      <c r="C97" s="30">
        <f t="shared" si="56"/>
        <v>6000</v>
      </c>
      <c r="D97" s="30">
        <f t="shared" si="48"/>
        <v>420</v>
      </c>
      <c r="E97" s="30">
        <v>0</v>
      </c>
      <c r="F97" s="10">
        <f t="shared" si="59"/>
        <v>6420</v>
      </c>
      <c r="G97" s="30">
        <f t="shared" si="55"/>
        <v>1300</v>
      </c>
      <c r="H97" s="30">
        <f t="shared" si="53"/>
        <v>2200</v>
      </c>
      <c r="I97" s="32">
        <f t="shared" si="60"/>
        <v>3500</v>
      </c>
      <c r="J97" s="50">
        <f t="shared" si="39"/>
        <v>2920</v>
      </c>
      <c r="K97" s="11">
        <f>SUM($J$10:J97)</f>
        <v>277754</v>
      </c>
      <c r="L97" s="52">
        <f t="shared" si="46"/>
        <v>-817</v>
      </c>
      <c r="M97" s="30">
        <f t="shared" si="34"/>
        <v>-17</v>
      </c>
      <c r="N97" s="30">
        <f t="shared" si="30"/>
        <v>6437</v>
      </c>
      <c r="O97" s="52">
        <f t="shared" si="47"/>
        <v>49933</v>
      </c>
      <c r="P97" s="30">
        <f t="shared" si="35"/>
        <v>1044</v>
      </c>
      <c r="Q97" s="30">
        <f t="shared" si="31"/>
        <v>5376</v>
      </c>
      <c r="R97" s="33">
        <v>47792</v>
      </c>
      <c r="S97" s="40">
        <f t="shared" si="36"/>
        <v>49618</v>
      </c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</row>
    <row r="98" spans="1:37" x14ac:dyDescent="0.3">
      <c r="A98" s="41">
        <v>89</v>
      </c>
      <c r="B98" s="42">
        <v>47822</v>
      </c>
      <c r="C98" s="41">
        <f t="shared" si="56"/>
        <v>6000</v>
      </c>
      <c r="D98" s="41">
        <f t="shared" si="48"/>
        <v>420</v>
      </c>
      <c r="E98" s="41">
        <v>0</v>
      </c>
      <c r="F98" s="41">
        <f t="shared" si="59"/>
        <v>6420</v>
      </c>
      <c r="G98" s="41">
        <f t="shared" si="55"/>
        <v>1300</v>
      </c>
      <c r="H98" s="41">
        <f t="shared" si="53"/>
        <v>2200</v>
      </c>
      <c r="I98" s="41">
        <f t="shared" si="60"/>
        <v>3500</v>
      </c>
      <c r="J98" s="43">
        <f t="shared" ref="J98:J156" si="61">F98-I98</f>
        <v>2920</v>
      </c>
      <c r="K98" s="41">
        <f>SUM($J$10:J98)</f>
        <v>280674</v>
      </c>
      <c r="L98" s="44">
        <f t="shared" ref="L98:L156" si="62">$H$5-K98</f>
        <v>-3737</v>
      </c>
      <c r="M98" s="41">
        <f t="shared" ref="M98:M156" si="63">ROUND(L98*$U$5*(1+$U$5)^60/((1+$U$5)^60-1), 0)</f>
        <v>-78</v>
      </c>
      <c r="N98" s="41">
        <f t="shared" ref="N98:N156" si="64">F98-M98</f>
        <v>6498</v>
      </c>
      <c r="O98" s="44">
        <f t="shared" ref="O98:O156" si="65">$P$5-K98</f>
        <v>47013</v>
      </c>
      <c r="P98" s="41">
        <f t="shared" ref="P98:P156" si="66">ROUND(O98*$U$5*(1+$U$5)^60/((1+$U$5)^60-1), 0)</f>
        <v>983</v>
      </c>
      <c r="Q98" s="41">
        <f t="shared" ref="Q98:Q156" si="67">F98-P98</f>
        <v>5437</v>
      </c>
      <c r="R98" s="42">
        <v>47822</v>
      </c>
      <c r="S98" s="45">
        <f t="shared" ref="S98:S156" si="68">DATE(YEAR(B98) + 5, MONTH(B98), DAY(B98))</f>
        <v>49648</v>
      </c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</row>
    <row r="99" spans="1:37" x14ac:dyDescent="0.3">
      <c r="A99" s="34">
        <v>90</v>
      </c>
      <c r="B99" s="33">
        <v>47853</v>
      </c>
      <c r="C99" s="30">
        <f t="shared" si="56"/>
        <v>6000</v>
      </c>
      <c r="D99" s="30">
        <f t="shared" si="48"/>
        <v>420</v>
      </c>
      <c r="E99" s="30">
        <v>0</v>
      </c>
      <c r="F99" s="10">
        <f t="shared" si="59"/>
        <v>6420</v>
      </c>
      <c r="G99" s="30">
        <f t="shared" si="55"/>
        <v>1300</v>
      </c>
      <c r="H99" s="30">
        <f t="shared" si="53"/>
        <v>2200</v>
      </c>
      <c r="I99" s="32">
        <f t="shared" si="60"/>
        <v>3500</v>
      </c>
      <c r="J99" s="50">
        <f t="shared" si="61"/>
        <v>2920</v>
      </c>
      <c r="K99" s="11">
        <f>SUM($J$10:J99)</f>
        <v>283594</v>
      </c>
      <c r="L99" s="52">
        <f t="shared" si="62"/>
        <v>-6657</v>
      </c>
      <c r="M99" s="30">
        <f t="shared" si="63"/>
        <v>-139</v>
      </c>
      <c r="N99" s="30">
        <f t="shared" si="64"/>
        <v>6559</v>
      </c>
      <c r="O99" s="52">
        <f t="shared" si="65"/>
        <v>44093</v>
      </c>
      <c r="P99" s="30">
        <f t="shared" si="66"/>
        <v>922</v>
      </c>
      <c r="Q99" s="30">
        <f t="shared" si="67"/>
        <v>5498</v>
      </c>
      <c r="R99" s="33">
        <v>47853</v>
      </c>
      <c r="S99" s="40">
        <f t="shared" si="68"/>
        <v>49679</v>
      </c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</row>
    <row r="100" spans="1:37" x14ac:dyDescent="0.3">
      <c r="A100" s="34">
        <v>91</v>
      </c>
      <c r="B100" s="33">
        <v>47884</v>
      </c>
      <c r="C100" s="30">
        <f t="shared" si="56"/>
        <v>6000</v>
      </c>
      <c r="D100" s="30">
        <f t="shared" si="48"/>
        <v>420</v>
      </c>
      <c r="E100" s="30">
        <v>0</v>
      </c>
      <c r="F100" s="10">
        <f t="shared" si="59"/>
        <v>6420</v>
      </c>
      <c r="G100" s="30">
        <f t="shared" si="55"/>
        <v>1300</v>
      </c>
      <c r="H100" s="30">
        <f t="shared" si="53"/>
        <v>2200</v>
      </c>
      <c r="I100" s="32">
        <f t="shared" si="60"/>
        <v>3500</v>
      </c>
      <c r="J100" s="50">
        <f t="shared" si="61"/>
        <v>2920</v>
      </c>
      <c r="K100" s="11">
        <f>SUM($J$10:J100)</f>
        <v>286514</v>
      </c>
      <c r="L100" s="52">
        <f t="shared" si="62"/>
        <v>-9577</v>
      </c>
      <c r="M100" s="30">
        <f t="shared" si="63"/>
        <v>-200</v>
      </c>
      <c r="N100" s="30">
        <f t="shared" si="64"/>
        <v>6620</v>
      </c>
      <c r="O100" s="52">
        <f t="shared" si="65"/>
        <v>41173</v>
      </c>
      <c r="P100" s="30">
        <f t="shared" si="66"/>
        <v>861</v>
      </c>
      <c r="Q100" s="30">
        <f t="shared" si="67"/>
        <v>5559</v>
      </c>
      <c r="R100" s="33">
        <v>47884</v>
      </c>
      <c r="S100" s="40">
        <f t="shared" si="68"/>
        <v>49710</v>
      </c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</row>
    <row r="101" spans="1:37" x14ac:dyDescent="0.3">
      <c r="A101" s="34">
        <v>92</v>
      </c>
      <c r="B101" s="33">
        <v>47912</v>
      </c>
      <c r="C101" s="48">
        <f t="shared" si="56"/>
        <v>6000</v>
      </c>
      <c r="D101" s="30">
        <f t="shared" si="48"/>
        <v>420</v>
      </c>
      <c r="E101" s="30">
        <v>0</v>
      </c>
      <c r="F101" s="10">
        <f t="shared" si="59"/>
        <v>6420</v>
      </c>
      <c r="G101" s="30">
        <f t="shared" si="55"/>
        <v>1300</v>
      </c>
      <c r="H101" s="30">
        <f t="shared" si="53"/>
        <v>2200</v>
      </c>
      <c r="I101" s="32">
        <f t="shared" si="60"/>
        <v>3500</v>
      </c>
      <c r="J101" s="50">
        <f t="shared" si="61"/>
        <v>2920</v>
      </c>
      <c r="K101" s="11">
        <f>SUM($J$10:J101)</f>
        <v>289434</v>
      </c>
      <c r="L101" s="52">
        <f t="shared" si="62"/>
        <v>-12497</v>
      </c>
      <c r="M101" s="30">
        <f t="shared" si="63"/>
        <v>-261</v>
      </c>
      <c r="N101" s="30">
        <f t="shared" si="64"/>
        <v>6681</v>
      </c>
      <c r="O101" s="52">
        <f t="shared" si="65"/>
        <v>38253</v>
      </c>
      <c r="P101" s="30">
        <f t="shared" si="66"/>
        <v>800</v>
      </c>
      <c r="Q101" s="30">
        <f t="shared" si="67"/>
        <v>5620</v>
      </c>
      <c r="R101" s="33">
        <v>47912</v>
      </c>
      <c r="S101" s="40">
        <f t="shared" si="68"/>
        <v>49739</v>
      </c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</row>
    <row r="102" spans="1:37" x14ac:dyDescent="0.3">
      <c r="A102" s="34">
        <v>93</v>
      </c>
      <c r="B102" s="33">
        <v>47943</v>
      </c>
      <c r="C102" s="30">
        <f t="shared" si="56"/>
        <v>6000</v>
      </c>
      <c r="D102" s="30">
        <f t="shared" si="48"/>
        <v>420</v>
      </c>
      <c r="E102" s="30">
        <v>0</v>
      </c>
      <c r="F102" s="10">
        <f t="shared" si="59"/>
        <v>6420</v>
      </c>
      <c r="G102" s="30">
        <f t="shared" si="55"/>
        <v>1300</v>
      </c>
      <c r="H102" s="30">
        <f t="shared" si="53"/>
        <v>2200</v>
      </c>
      <c r="I102" s="32">
        <f t="shared" si="60"/>
        <v>3500</v>
      </c>
      <c r="J102" s="50">
        <f t="shared" si="61"/>
        <v>2920</v>
      </c>
      <c r="K102" s="11">
        <f>SUM($J$10:J102)</f>
        <v>292354</v>
      </c>
      <c r="L102" s="52">
        <f t="shared" si="62"/>
        <v>-15417</v>
      </c>
      <c r="M102" s="30">
        <f t="shared" si="63"/>
        <v>-322</v>
      </c>
      <c r="N102" s="30">
        <f t="shared" si="64"/>
        <v>6742</v>
      </c>
      <c r="O102" s="52">
        <f t="shared" si="65"/>
        <v>35333</v>
      </c>
      <c r="P102" s="30">
        <f t="shared" si="66"/>
        <v>739</v>
      </c>
      <c r="Q102" s="30">
        <f t="shared" si="67"/>
        <v>5681</v>
      </c>
      <c r="R102" s="33">
        <v>47943</v>
      </c>
      <c r="S102" s="40">
        <f t="shared" si="68"/>
        <v>49770</v>
      </c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</row>
    <row r="103" spans="1:37" x14ac:dyDescent="0.3">
      <c r="A103" s="34">
        <v>94</v>
      </c>
      <c r="B103" s="33">
        <v>47973</v>
      </c>
      <c r="C103" s="30">
        <f t="shared" si="56"/>
        <v>6000</v>
      </c>
      <c r="D103" s="30">
        <f t="shared" si="48"/>
        <v>420</v>
      </c>
      <c r="E103" s="30">
        <v>0</v>
      </c>
      <c r="F103" s="10">
        <f t="shared" si="59"/>
        <v>6420</v>
      </c>
      <c r="G103" s="30">
        <f t="shared" si="55"/>
        <v>1300</v>
      </c>
      <c r="H103" s="30">
        <f t="shared" si="53"/>
        <v>2200</v>
      </c>
      <c r="I103" s="32">
        <f t="shared" si="60"/>
        <v>3500</v>
      </c>
      <c r="J103" s="50">
        <f t="shared" si="61"/>
        <v>2920</v>
      </c>
      <c r="K103" s="11">
        <f>SUM($J$10:J103)</f>
        <v>295274</v>
      </c>
      <c r="L103" s="52">
        <f t="shared" si="62"/>
        <v>-18337</v>
      </c>
      <c r="M103" s="30">
        <f t="shared" si="63"/>
        <v>-383</v>
      </c>
      <c r="N103" s="30">
        <f t="shared" si="64"/>
        <v>6803</v>
      </c>
      <c r="O103" s="52">
        <f t="shared" si="65"/>
        <v>32413</v>
      </c>
      <c r="P103" s="30">
        <f t="shared" si="66"/>
        <v>678</v>
      </c>
      <c r="Q103" s="30">
        <f t="shared" si="67"/>
        <v>5742</v>
      </c>
      <c r="R103" s="33">
        <v>47973</v>
      </c>
      <c r="S103" s="40">
        <f t="shared" si="68"/>
        <v>49800</v>
      </c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</row>
    <row r="104" spans="1:37" x14ac:dyDescent="0.3">
      <c r="A104" s="34">
        <v>95</v>
      </c>
      <c r="B104" s="33">
        <v>48004</v>
      </c>
      <c r="C104" s="30">
        <f t="shared" si="56"/>
        <v>6000</v>
      </c>
      <c r="D104" s="30">
        <f t="shared" si="48"/>
        <v>420</v>
      </c>
      <c r="E104" s="30">
        <v>0</v>
      </c>
      <c r="F104" s="10">
        <f t="shared" si="59"/>
        <v>6420</v>
      </c>
      <c r="G104" s="30">
        <f t="shared" si="55"/>
        <v>1300</v>
      </c>
      <c r="H104" s="30">
        <f t="shared" si="53"/>
        <v>2200</v>
      </c>
      <c r="I104" s="32">
        <f t="shared" si="60"/>
        <v>3500</v>
      </c>
      <c r="J104" s="50">
        <f t="shared" si="61"/>
        <v>2920</v>
      </c>
      <c r="K104" s="11">
        <f>SUM($J$10:J104)</f>
        <v>298194</v>
      </c>
      <c r="L104" s="52">
        <f t="shared" si="62"/>
        <v>-21257</v>
      </c>
      <c r="M104" s="30">
        <f t="shared" si="63"/>
        <v>-444</v>
      </c>
      <c r="N104" s="30">
        <f t="shared" si="64"/>
        <v>6864</v>
      </c>
      <c r="O104" s="52">
        <f t="shared" si="65"/>
        <v>29493</v>
      </c>
      <c r="P104" s="30">
        <f t="shared" si="66"/>
        <v>617</v>
      </c>
      <c r="Q104" s="30">
        <f t="shared" si="67"/>
        <v>5803</v>
      </c>
      <c r="R104" s="33">
        <v>48004</v>
      </c>
      <c r="S104" s="40">
        <f t="shared" si="68"/>
        <v>49831</v>
      </c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</row>
    <row r="105" spans="1:37" x14ac:dyDescent="0.3">
      <c r="A105" s="34">
        <v>96</v>
      </c>
      <c r="B105" s="33">
        <v>48034</v>
      </c>
      <c r="C105" s="30">
        <f t="shared" si="56"/>
        <v>6000</v>
      </c>
      <c r="D105" s="30">
        <f t="shared" si="48"/>
        <v>420</v>
      </c>
      <c r="E105" s="30">
        <v>0</v>
      </c>
      <c r="F105" s="10">
        <f t="shared" si="59"/>
        <v>6420</v>
      </c>
      <c r="G105" s="30">
        <f t="shared" si="55"/>
        <v>1300</v>
      </c>
      <c r="H105" s="30">
        <f t="shared" si="53"/>
        <v>2200</v>
      </c>
      <c r="I105" s="32">
        <f t="shared" si="60"/>
        <v>3500</v>
      </c>
      <c r="J105" s="50">
        <f t="shared" si="61"/>
        <v>2920</v>
      </c>
      <c r="K105" s="11">
        <f>SUM($J$10:J105)</f>
        <v>301114</v>
      </c>
      <c r="L105" s="52">
        <f t="shared" si="62"/>
        <v>-24177</v>
      </c>
      <c r="M105" s="30">
        <f t="shared" si="63"/>
        <v>-505</v>
      </c>
      <c r="N105" s="30">
        <f t="shared" si="64"/>
        <v>6925</v>
      </c>
      <c r="O105" s="52">
        <f t="shared" si="65"/>
        <v>26573</v>
      </c>
      <c r="P105" s="30">
        <f t="shared" si="66"/>
        <v>555</v>
      </c>
      <c r="Q105" s="30">
        <f t="shared" si="67"/>
        <v>5865</v>
      </c>
      <c r="R105" s="33">
        <v>48034</v>
      </c>
      <c r="S105" s="40">
        <f t="shared" si="68"/>
        <v>49861</v>
      </c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</row>
    <row r="106" spans="1:37" x14ac:dyDescent="0.3">
      <c r="A106" s="34">
        <v>97</v>
      </c>
      <c r="B106" s="33">
        <v>48065</v>
      </c>
      <c r="C106" s="30">
        <f t="shared" si="56"/>
        <v>6000</v>
      </c>
      <c r="D106" s="30">
        <f t="shared" si="48"/>
        <v>420</v>
      </c>
      <c r="E106" s="30">
        <v>0</v>
      </c>
      <c r="F106" s="10">
        <f t="shared" si="59"/>
        <v>6420</v>
      </c>
      <c r="G106" s="30">
        <f t="shared" si="55"/>
        <v>1300</v>
      </c>
      <c r="H106" s="30">
        <f t="shared" si="53"/>
        <v>2200</v>
      </c>
      <c r="I106" s="32">
        <f t="shared" si="60"/>
        <v>3500</v>
      </c>
      <c r="J106" s="50">
        <f t="shared" si="61"/>
        <v>2920</v>
      </c>
      <c r="K106" s="11">
        <f>SUM($J$10:J106)</f>
        <v>304034</v>
      </c>
      <c r="L106" s="52">
        <f t="shared" si="62"/>
        <v>-27097</v>
      </c>
      <c r="M106" s="30">
        <f t="shared" si="63"/>
        <v>-566</v>
      </c>
      <c r="N106" s="30">
        <f t="shared" si="64"/>
        <v>6986</v>
      </c>
      <c r="O106" s="52">
        <f t="shared" si="65"/>
        <v>23653</v>
      </c>
      <c r="P106" s="30">
        <f t="shared" si="66"/>
        <v>494</v>
      </c>
      <c r="Q106" s="30">
        <f t="shared" si="67"/>
        <v>5926</v>
      </c>
      <c r="R106" s="33">
        <v>48065</v>
      </c>
      <c r="S106" s="40">
        <f t="shared" si="68"/>
        <v>49892</v>
      </c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</row>
    <row r="107" spans="1:37" x14ac:dyDescent="0.3">
      <c r="A107" s="34">
        <v>98</v>
      </c>
      <c r="B107" s="33">
        <v>48096</v>
      </c>
      <c r="C107" s="30">
        <f t="shared" si="56"/>
        <v>6000</v>
      </c>
      <c r="D107" s="30">
        <f t="shared" si="48"/>
        <v>420</v>
      </c>
      <c r="E107" s="30">
        <v>0</v>
      </c>
      <c r="F107" s="10">
        <f t="shared" ref="F107:F156" si="69">SUM(C107:E107)</f>
        <v>6420</v>
      </c>
      <c r="G107" s="30">
        <f t="shared" si="55"/>
        <v>1300</v>
      </c>
      <c r="H107" s="30">
        <f t="shared" si="53"/>
        <v>2200</v>
      </c>
      <c r="I107" s="32">
        <f t="shared" ref="I107:I156" si="70">SUM(G107:H107)</f>
        <v>3500</v>
      </c>
      <c r="J107" s="50">
        <f t="shared" si="61"/>
        <v>2920</v>
      </c>
      <c r="K107" s="11">
        <f>SUM($J$10:J107)</f>
        <v>306954</v>
      </c>
      <c r="L107" s="52">
        <f t="shared" si="62"/>
        <v>-30017</v>
      </c>
      <c r="M107" s="30">
        <f t="shared" si="63"/>
        <v>-627</v>
      </c>
      <c r="N107" s="30">
        <f t="shared" si="64"/>
        <v>7047</v>
      </c>
      <c r="O107" s="52">
        <f t="shared" si="65"/>
        <v>20733</v>
      </c>
      <c r="P107" s="30">
        <f t="shared" si="66"/>
        <v>433</v>
      </c>
      <c r="Q107" s="30">
        <f t="shared" si="67"/>
        <v>5987</v>
      </c>
      <c r="R107" s="33">
        <v>48096</v>
      </c>
      <c r="S107" s="40">
        <f t="shared" si="68"/>
        <v>49923</v>
      </c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</row>
    <row r="108" spans="1:37" x14ac:dyDescent="0.3">
      <c r="A108" s="34">
        <v>99</v>
      </c>
      <c r="B108" s="33">
        <v>48126</v>
      </c>
      <c r="C108" s="30">
        <f t="shared" si="56"/>
        <v>6000</v>
      </c>
      <c r="D108" s="30">
        <f t="shared" si="48"/>
        <v>420</v>
      </c>
      <c r="E108" s="30">
        <v>0</v>
      </c>
      <c r="F108" s="10">
        <f t="shared" si="69"/>
        <v>6420</v>
      </c>
      <c r="G108" s="30">
        <f t="shared" si="55"/>
        <v>1300</v>
      </c>
      <c r="H108" s="30">
        <f t="shared" si="53"/>
        <v>2200</v>
      </c>
      <c r="I108" s="32">
        <f t="shared" si="70"/>
        <v>3500</v>
      </c>
      <c r="J108" s="50">
        <f t="shared" si="61"/>
        <v>2920</v>
      </c>
      <c r="K108" s="11">
        <f>SUM($J$10:J108)</f>
        <v>309874</v>
      </c>
      <c r="L108" s="52">
        <f t="shared" si="62"/>
        <v>-32937</v>
      </c>
      <c r="M108" s="30">
        <f t="shared" si="63"/>
        <v>-689</v>
      </c>
      <c r="N108" s="30">
        <f t="shared" si="64"/>
        <v>7109</v>
      </c>
      <c r="O108" s="52">
        <f t="shared" si="65"/>
        <v>17813</v>
      </c>
      <c r="P108" s="30">
        <f t="shared" si="66"/>
        <v>372</v>
      </c>
      <c r="Q108" s="30">
        <f t="shared" si="67"/>
        <v>6048</v>
      </c>
      <c r="R108" s="33">
        <v>48126</v>
      </c>
      <c r="S108" s="40">
        <f t="shared" si="68"/>
        <v>49953</v>
      </c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</row>
    <row r="109" spans="1:37" x14ac:dyDescent="0.3">
      <c r="A109" s="34">
        <v>100</v>
      </c>
      <c r="B109" s="33">
        <v>48157</v>
      </c>
      <c r="C109" s="30">
        <f t="shared" si="56"/>
        <v>6000</v>
      </c>
      <c r="D109" s="30">
        <f t="shared" si="48"/>
        <v>420</v>
      </c>
      <c r="E109" s="30">
        <v>0</v>
      </c>
      <c r="F109" s="10">
        <f t="shared" si="69"/>
        <v>6420</v>
      </c>
      <c r="G109" s="30">
        <f t="shared" si="55"/>
        <v>1300</v>
      </c>
      <c r="H109" s="30">
        <f t="shared" si="53"/>
        <v>2200</v>
      </c>
      <c r="I109" s="32">
        <f t="shared" si="70"/>
        <v>3500</v>
      </c>
      <c r="J109" s="50">
        <f t="shared" si="61"/>
        <v>2920</v>
      </c>
      <c r="K109" s="11">
        <f>SUM($J$10:J109)</f>
        <v>312794</v>
      </c>
      <c r="L109" s="52">
        <f t="shared" si="62"/>
        <v>-35857</v>
      </c>
      <c r="M109" s="30">
        <f t="shared" si="63"/>
        <v>-750</v>
      </c>
      <c r="N109" s="30">
        <f t="shared" si="64"/>
        <v>7170</v>
      </c>
      <c r="O109" s="52">
        <f t="shared" si="65"/>
        <v>14893</v>
      </c>
      <c r="P109" s="30">
        <f t="shared" si="66"/>
        <v>311</v>
      </c>
      <c r="Q109" s="30">
        <f t="shared" si="67"/>
        <v>6109</v>
      </c>
      <c r="R109" s="33">
        <v>48157</v>
      </c>
      <c r="S109" s="40">
        <f t="shared" si="68"/>
        <v>49984</v>
      </c>
    </row>
    <row r="110" spans="1:37" x14ac:dyDescent="0.3">
      <c r="A110" s="41">
        <v>101</v>
      </c>
      <c r="B110" s="42">
        <v>48187</v>
      </c>
      <c r="C110" s="41">
        <f t="shared" si="56"/>
        <v>6000</v>
      </c>
      <c r="D110" s="41">
        <f t="shared" si="48"/>
        <v>420</v>
      </c>
      <c r="E110" s="41">
        <v>0</v>
      </c>
      <c r="F110" s="41">
        <f t="shared" si="69"/>
        <v>6420</v>
      </c>
      <c r="G110" s="41">
        <f t="shared" si="55"/>
        <v>1300</v>
      </c>
      <c r="H110" s="41">
        <f t="shared" si="53"/>
        <v>2200</v>
      </c>
      <c r="I110" s="41">
        <f t="shared" si="70"/>
        <v>3500</v>
      </c>
      <c r="J110" s="43">
        <f t="shared" si="61"/>
        <v>2920</v>
      </c>
      <c r="K110" s="41">
        <f>SUM($J$10:J110)</f>
        <v>315714</v>
      </c>
      <c r="L110" s="44">
        <f t="shared" si="62"/>
        <v>-38777</v>
      </c>
      <c r="M110" s="41">
        <f t="shared" si="63"/>
        <v>-811</v>
      </c>
      <c r="N110" s="41">
        <f t="shared" si="64"/>
        <v>7231</v>
      </c>
      <c r="O110" s="44">
        <f t="shared" si="65"/>
        <v>11973</v>
      </c>
      <c r="P110" s="41">
        <f t="shared" si="66"/>
        <v>250</v>
      </c>
      <c r="Q110" s="41">
        <f t="shared" si="67"/>
        <v>6170</v>
      </c>
      <c r="R110" s="42">
        <v>48187</v>
      </c>
      <c r="S110" s="45">
        <f t="shared" si="68"/>
        <v>50014</v>
      </c>
    </row>
    <row r="111" spans="1:37" x14ac:dyDescent="0.3">
      <c r="A111" s="34">
        <v>102</v>
      </c>
      <c r="B111" s="33">
        <v>48218</v>
      </c>
      <c r="C111" s="30">
        <f t="shared" si="56"/>
        <v>6000</v>
      </c>
      <c r="D111" s="30">
        <f t="shared" si="48"/>
        <v>420</v>
      </c>
      <c r="E111" s="30">
        <v>0</v>
      </c>
      <c r="F111" s="10">
        <f t="shared" si="69"/>
        <v>6420</v>
      </c>
      <c r="G111" s="30">
        <f t="shared" si="55"/>
        <v>1300</v>
      </c>
      <c r="H111" s="30">
        <f t="shared" si="53"/>
        <v>2200</v>
      </c>
      <c r="I111" s="32">
        <f t="shared" si="70"/>
        <v>3500</v>
      </c>
      <c r="J111" s="50">
        <f t="shared" si="61"/>
        <v>2920</v>
      </c>
      <c r="K111" s="11">
        <f>SUM($J$10:J111)</f>
        <v>318634</v>
      </c>
      <c r="L111" s="52">
        <f t="shared" si="62"/>
        <v>-41697</v>
      </c>
      <c r="M111" s="30">
        <f t="shared" si="63"/>
        <v>-872</v>
      </c>
      <c r="N111" s="30">
        <f t="shared" si="64"/>
        <v>7292</v>
      </c>
      <c r="O111" s="52">
        <f t="shared" si="65"/>
        <v>9053</v>
      </c>
      <c r="P111" s="30">
        <f t="shared" si="66"/>
        <v>189</v>
      </c>
      <c r="Q111" s="30">
        <f t="shared" si="67"/>
        <v>6231</v>
      </c>
      <c r="R111" s="33">
        <v>48218</v>
      </c>
      <c r="S111" s="40">
        <f t="shared" si="68"/>
        <v>50045</v>
      </c>
    </row>
    <row r="112" spans="1:37" x14ac:dyDescent="0.3">
      <c r="A112" s="34">
        <v>103</v>
      </c>
      <c r="B112" s="33">
        <v>48249</v>
      </c>
      <c r="C112" s="30">
        <f t="shared" si="56"/>
        <v>6000</v>
      </c>
      <c r="D112" s="30">
        <f t="shared" si="48"/>
        <v>420</v>
      </c>
      <c r="E112" s="30">
        <v>0</v>
      </c>
      <c r="F112" s="10">
        <f t="shared" si="69"/>
        <v>6420</v>
      </c>
      <c r="G112" s="30">
        <f t="shared" si="55"/>
        <v>1300</v>
      </c>
      <c r="H112" s="30">
        <f t="shared" si="53"/>
        <v>2200</v>
      </c>
      <c r="I112" s="32">
        <f t="shared" si="70"/>
        <v>3500</v>
      </c>
      <c r="J112" s="50">
        <f t="shared" si="61"/>
        <v>2920</v>
      </c>
      <c r="K112" s="11">
        <f>SUM($J$10:J112)</f>
        <v>321554</v>
      </c>
      <c r="L112" s="52">
        <f t="shared" si="62"/>
        <v>-44617</v>
      </c>
      <c r="M112" s="30">
        <f t="shared" si="63"/>
        <v>-933</v>
      </c>
      <c r="N112" s="30">
        <f t="shared" si="64"/>
        <v>7353</v>
      </c>
      <c r="O112" s="52">
        <f t="shared" si="65"/>
        <v>6133</v>
      </c>
      <c r="P112" s="30">
        <f t="shared" si="66"/>
        <v>128</v>
      </c>
      <c r="Q112" s="30">
        <f t="shared" si="67"/>
        <v>6292</v>
      </c>
      <c r="R112" s="33">
        <v>48249</v>
      </c>
      <c r="S112" s="40">
        <f t="shared" si="68"/>
        <v>50076</v>
      </c>
    </row>
    <row r="113" spans="1:19" x14ac:dyDescent="0.3">
      <c r="A113" s="34">
        <v>104</v>
      </c>
      <c r="B113" s="33">
        <v>48278</v>
      </c>
      <c r="C113" s="48">
        <f t="shared" si="56"/>
        <v>6000</v>
      </c>
      <c r="D113" s="30">
        <f t="shared" si="48"/>
        <v>420</v>
      </c>
      <c r="E113" s="30">
        <v>0</v>
      </c>
      <c r="F113" s="10">
        <f t="shared" si="69"/>
        <v>6420</v>
      </c>
      <c r="G113" s="30">
        <f t="shared" si="55"/>
        <v>1300</v>
      </c>
      <c r="H113" s="30">
        <f t="shared" si="53"/>
        <v>2200</v>
      </c>
      <c r="I113" s="32">
        <f t="shared" si="70"/>
        <v>3500</v>
      </c>
      <c r="J113" s="50">
        <f t="shared" si="61"/>
        <v>2920</v>
      </c>
      <c r="K113" s="11">
        <f>SUM($J$10:J113)</f>
        <v>324474</v>
      </c>
      <c r="L113" s="52">
        <f t="shared" si="62"/>
        <v>-47537</v>
      </c>
      <c r="M113" s="30">
        <f t="shared" si="63"/>
        <v>-994</v>
      </c>
      <c r="N113" s="30">
        <f t="shared" si="64"/>
        <v>7414</v>
      </c>
      <c r="O113" s="52">
        <f t="shared" si="65"/>
        <v>3213</v>
      </c>
      <c r="P113" s="30">
        <f t="shared" si="66"/>
        <v>67</v>
      </c>
      <c r="Q113" s="30">
        <f t="shared" si="67"/>
        <v>6353</v>
      </c>
      <c r="R113" s="33">
        <v>48278</v>
      </c>
      <c r="S113" s="40">
        <f t="shared" si="68"/>
        <v>50104</v>
      </c>
    </row>
    <row r="114" spans="1:19" x14ac:dyDescent="0.3">
      <c r="A114" s="34">
        <v>105</v>
      </c>
      <c r="B114" s="33">
        <v>48309</v>
      </c>
      <c r="C114" s="30">
        <f t="shared" si="56"/>
        <v>6000</v>
      </c>
      <c r="D114" s="30">
        <f t="shared" si="48"/>
        <v>420</v>
      </c>
      <c r="E114" s="30">
        <v>0</v>
      </c>
      <c r="F114" s="10">
        <f t="shared" si="69"/>
        <v>6420</v>
      </c>
      <c r="G114" s="30">
        <f t="shared" si="55"/>
        <v>1300</v>
      </c>
      <c r="H114" s="30">
        <f t="shared" si="53"/>
        <v>2200</v>
      </c>
      <c r="I114" s="32">
        <f t="shared" si="70"/>
        <v>3500</v>
      </c>
      <c r="J114" s="50">
        <f t="shared" si="61"/>
        <v>2920</v>
      </c>
      <c r="K114" s="11">
        <f>SUM($J$10:J114)</f>
        <v>327394</v>
      </c>
      <c r="L114" s="52">
        <f t="shared" si="62"/>
        <v>-50457</v>
      </c>
      <c r="M114" s="30">
        <f t="shared" si="63"/>
        <v>-1055</v>
      </c>
      <c r="N114" s="30">
        <f t="shared" si="64"/>
        <v>7475</v>
      </c>
      <c r="O114" s="52">
        <f t="shared" si="65"/>
        <v>293</v>
      </c>
      <c r="P114" s="30">
        <f t="shared" si="66"/>
        <v>6</v>
      </c>
      <c r="Q114" s="30">
        <f t="shared" si="67"/>
        <v>6414</v>
      </c>
      <c r="R114" s="33">
        <v>48309</v>
      </c>
      <c r="S114" s="40">
        <f t="shared" si="68"/>
        <v>50135</v>
      </c>
    </row>
    <row r="115" spans="1:19" x14ac:dyDescent="0.3">
      <c r="A115" s="34">
        <v>106</v>
      </c>
      <c r="B115" s="33">
        <v>48339</v>
      </c>
      <c r="C115" s="30">
        <f t="shared" si="56"/>
        <v>6000</v>
      </c>
      <c r="D115" s="30">
        <f t="shared" si="48"/>
        <v>420</v>
      </c>
      <c r="E115" s="30">
        <v>0</v>
      </c>
      <c r="F115" s="10">
        <f t="shared" si="69"/>
        <v>6420</v>
      </c>
      <c r="G115" s="30">
        <f t="shared" si="55"/>
        <v>1300</v>
      </c>
      <c r="H115" s="30">
        <f t="shared" si="53"/>
        <v>2200</v>
      </c>
      <c r="I115" s="32">
        <f t="shared" si="70"/>
        <v>3500</v>
      </c>
      <c r="J115" s="50">
        <f t="shared" si="61"/>
        <v>2920</v>
      </c>
      <c r="K115" s="11">
        <f>SUM($J$10:J115)</f>
        <v>330314</v>
      </c>
      <c r="L115" s="52">
        <f t="shared" si="62"/>
        <v>-53377</v>
      </c>
      <c r="M115" s="30">
        <f t="shared" si="63"/>
        <v>-1116</v>
      </c>
      <c r="N115" s="30">
        <f t="shared" si="64"/>
        <v>7536</v>
      </c>
      <c r="O115" s="52">
        <f t="shared" si="65"/>
        <v>-2627</v>
      </c>
      <c r="P115" s="30">
        <f t="shared" si="66"/>
        <v>-55</v>
      </c>
      <c r="Q115" s="30">
        <f t="shared" si="67"/>
        <v>6475</v>
      </c>
      <c r="R115" s="33">
        <v>48339</v>
      </c>
      <c r="S115" s="40">
        <f t="shared" si="68"/>
        <v>50165</v>
      </c>
    </row>
    <row r="116" spans="1:19" x14ac:dyDescent="0.3">
      <c r="A116" s="34">
        <v>107</v>
      </c>
      <c r="B116" s="33">
        <v>48370</v>
      </c>
      <c r="C116" s="30">
        <f t="shared" si="56"/>
        <v>6000</v>
      </c>
      <c r="D116" s="30">
        <f t="shared" si="48"/>
        <v>420</v>
      </c>
      <c r="E116" s="30">
        <v>0</v>
      </c>
      <c r="F116" s="10">
        <f t="shared" si="69"/>
        <v>6420</v>
      </c>
      <c r="G116" s="30">
        <f t="shared" si="55"/>
        <v>1300</v>
      </c>
      <c r="H116" s="30">
        <f t="shared" si="53"/>
        <v>2200</v>
      </c>
      <c r="I116" s="32">
        <f t="shared" si="70"/>
        <v>3500</v>
      </c>
      <c r="J116" s="50">
        <f t="shared" si="61"/>
        <v>2920</v>
      </c>
      <c r="K116" s="11">
        <f>SUM($J$10:J116)</f>
        <v>333234</v>
      </c>
      <c r="L116" s="52">
        <f t="shared" si="62"/>
        <v>-56297</v>
      </c>
      <c r="M116" s="30">
        <f t="shared" si="63"/>
        <v>-1177</v>
      </c>
      <c r="N116" s="30">
        <f t="shared" si="64"/>
        <v>7597</v>
      </c>
      <c r="O116" s="52">
        <f t="shared" si="65"/>
        <v>-5547</v>
      </c>
      <c r="P116" s="30">
        <f t="shared" si="66"/>
        <v>-116</v>
      </c>
      <c r="Q116" s="30">
        <f t="shared" si="67"/>
        <v>6536</v>
      </c>
      <c r="R116" s="33">
        <v>48370</v>
      </c>
      <c r="S116" s="40">
        <f t="shared" si="68"/>
        <v>50196</v>
      </c>
    </row>
    <row r="117" spans="1:19" x14ac:dyDescent="0.3">
      <c r="A117" s="34">
        <v>108</v>
      </c>
      <c r="B117" s="33">
        <v>48400</v>
      </c>
      <c r="C117" s="30">
        <f t="shared" si="56"/>
        <v>6000</v>
      </c>
      <c r="D117" s="30">
        <f t="shared" si="48"/>
        <v>420</v>
      </c>
      <c r="E117" s="30">
        <v>0</v>
      </c>
      <c r="F117" s="10">
        <f t="shared" si="69"/>
        <v>6420</v>
      </c>
      <c r="G117" s="30">
        <f t="shared" si="55"/>
        <v>1300</v>
      </c>
      <c r="H117" s="30">
        <f t="shared" si="53"/>
        <v>2200</v>
      </c>
      <c r="I117" s="32">
        <f t="shared" si="70"/>
        <v>3500</v>
      </c>
      <c r="J117" s="50">
        <f t="shared" si="61"/>
        <v>2920</v>
      </c>
      <c r="K117" s="11">
        <f>SUM($J$10:J117)</f>
        <v>336154</v>
      </c>
      <c r="L117" s="52">
        <f t="shared" si="62"/>
        <v>-59217</v>
      </c>
      <c r="M117" s="30">
        <f t="shared" si="63"/>
        <v>-1238</v>
      </c>
      <c r="N117" s="30">
        <f t="shared" si="64"/>
        <v>7658</v>
      </c>
      <c r="O117" s="52">
        <f t="shared" si="65"/>
        <v>-8467</v>
      </c>
      <c r="P117" s="30">
        <f t="shared" si="66"/>
        <v>-177</v>
      </c>
      <c r="Q117" s="30">
        <f t="shared" si="67"/>
        <v>6597</v>
      </c>
      <c r="R117" s="33">
        <v>48400</v>
      </c>
      <c r="S117" s="40">
        <f t="shared" si="68"/>
        <v>50226</v>
      </c>
    </row>
    <row r="118" spans="1:19" x14ac:dyDescent="0.3">
      <c r="A118" s="34">
        <v>109</v>
      </c>
      <c r="B118" s="33">
        <v>48431</v>
      </c>
      <c r="C118" s="30">
        <f t="shared" si="56"/>
        <v>6000</v>
      </c>
      <c r="D118" s="30">
        <f t="shared" si="48"/>
        <v>420</v>
      </c>
      <c r="E118" s="30">
        <v>0</v>
      </c>
      <c r="F118" s="10">
        <f t="shared" si="69"/>
        <v>6420</v>
      </c>
      <c r="G118" s="30">
        <f t="shared" si="55"/>
        <v>1300</v>
      </c>
      <c r="H118" s="30">
        <f t="shared" si="53"/>
        <v>2200</v>
      </c>
      <c r="I118" s="32">
        <f t="shared" si="70"/>
        <v>3500</v>
      </c>
      <c r="J118" s="50">
        <f t="shared" si="61"/>
        <v>2920</v>
      </c>
      <c r="K118" s="11">
        <f>SUM($J$10:J118)</f>
        <v>339074</v>
      </c>
      <c r="L118" s="52">
        <f t="shared" si="62"/>
        <v>-62137</v>
      </c>
      <c r="M118" s="30">
        <f t="shared" si="63"/>
        <v>-1299</v>
      </c>
      <c r="N118" s="30">
        <f t="shared" si="64"/>
        <v>7719</v>
      </c>
      <c r="O118" s="52">
        <f t="shared" si="65"/>
        <v>-11387</v>
      </c>
      <c r="P118" s="30">
        <f t="shared" si="66"/>
        <v>-238</v>
      </c>
      <c r="Q118" s="30">
        <f t="shared" si="67"/>
        <v>6658</v>
      </c>
      <c r="R118" s="33">
        <v>48431</v>
      </c>
      <c r="S118" s="40">
        <f t="shared" si="68"/>
        <v>50257</v>
      </c>
    </row>
    <row r="119" spans="1:19" x14ac:dyDescent="0.3">
      <c r="A119" s="34">
        <v>110</v>
      </c>
      <c r="B119" s="33">
        <v>48462</v>
      </c>
      <c r="C119" s="30">
        <f t="shared" si="56"/>
        <v>6000</v>
      </c>
      <c r="D119" s="30">
        <f t="shared" si="48"/>
        <v>420</v>
      </c>
      <c r="E119" s="30">
        <v>0</v>
      </c>
      <c r="F119" s="10">
        <f t="shared" si="69"/>
        <v>6420</v>
      </c>
      <c r="G119" s="30">
        <f t="shared" si="55"/>
        <v>1300</v>
      </c>
      <c r="H119" s="30">
        <f t="shared" si="53"/>
        <v>2200</v>
      </c>
      <c r="I119" s="32">
        <f t="shared" si="70"/>
        <v>3500</v>
      </c>
      <c r="J119" s="50">
        <f t="shared" si="61"/>
        <v>2920</v>
      </c>
      <c r="K119" s="11">
        <f>SUM($J$10:J119)</f>
        <v>341994</v>
      </c>
      <c r="L119" s="52">
        <f t="shared" si="62"/>
        <v>-65057</v>
      </c>
      <c r="M119" s="30">
        <f t="shared" si="63"/>
        <v>-1360</v>
      </c>
      <c r="N119" s="30">
        <f t="shared" si="64"/>
        <v>7780</v>
      </c>
      <c r="O119" s="52">
        <f t="shared" si="65"/>
        <v>-14307</v>
      </c>
      <c r="P119" s="30">
        <f t="shared" si="66"/>
        <v>-299</v>
      </c>
      <c r="Q119" s="30">
        <f t="shared" si="67"/>
        <v>6719</v>
      </c>
      <c r="R119" s="33">
        <v>48462</v>
      </c>
      <c r="S119" s="40">
        <f t="shared" si="68"/>
        <v>50288</v>
      </c>
    </row>
    <row r="120" spans="1:19" x14ac:dyDescent="0.3">
      <c r="A120" s="34">
        <v>111</v>
      </c>
      <c r="B120" s="33">
        <v>48492</v>
      </c>
      <c r="C120" s="30">
        <f t="shared" si="56"/>
        <v>6000</v>
      </c>
      <c r="D120" s="30">
        <f t="shared" si="48"/>
        <v>420</v>
      </c>
      <c r="E120" s="30">
        <v>0</v>
      </c>
      <c r="F120" s="10">
        <f t="shared" si="69"/>
        <v>6420</v>
      </c>
      <c r="G120" s="30">
        <f t="shared" si="55"/>
        <v>1300</v>
      </c>
      <c r="H120" s="30">
        <f t="shared" si="53"/>
        <v>2200</v>
      </c>
      <c r="I120" s="32">
        <f t="shared" si="70"/>
        <v>3500</v>
      </c>
      <c r="J120" s="50">
        <f t="shared" si="61"/>
        <v>2920</v>
      </c>
      <c r="K120" s="11">
        <f>SUM($J$10:J120)</f>
        <v>344914</v>
      </c>
      <c r="L120" s="52">
        <f t="shared" si="62"/>
        <v>-67977</v>
      </c>
      <c r="M120" s="30">
        <f t="shared" si="63"/>
        <v>-1421</v>
      </c>
      <c r="N120" s="30">
        <f t="shared" si="64"/>
        <v>7841</v>
      </c>
      <c r="O120" s="52">
        <f t="shared" si="65"/>
        <v>-17227</v>
      </c>
      <c r="P120" s="30">
        <f t="shared" si="66"/>
        <v>-360</v>
      </c>
      <c r="Q120" s="30">
        <f t="shared" si="67"/>
        <v>6780</v>
      </c>
      <c r="R120" s="33">
        <v>48492</v>
      </c>
      <c r="S120" s="40">
        <f t="shared" si="68"/>
        <v>50318</v>
      </c>
    </row>
    <row r="121" spans="1:19" x14ac:dyDescent="0.3">
      <c r="A121" s="34">
        <v>112</v>
      </c>
      <c r="B121" s="33">
        <v>48523</v>
      </c>
      <c r="C121" s="30">
        <f t="shared" si="56"/>
        <v>6000</v>
      </c>
      <c r="D121" s="30">
        <f t="shared" si="48"/>
        <v>420</v>
      </c>
      <c r="E121" s="30">
        <v>0</v>
      </c>
      <c r="F121" s="10">
        <f t="shared" si="69"/>
        <v>6420</v>
      </c>
      <c r="G121" s="30">
        <f t="shared" si="55"/>
        <v>1300</v>
      </c>
      <c r="H121" s="30">
        <f t="shared" si="53"/>
        <v>2200</v>
      </c>
      <c r="I121" s="32">
        <f t="shared" si="70"/>
        <v>3500</v>
      </c>
      <c r="J121" s="50">
        <f t="shared" si="61"/>
        <v>2920</v>
      </c>
      <c r="K121" s="11">
        <f>SUM($J$10:J121)</f>
        <v>347834</v>
      </c>
      <c r="L121" s="52">
        <f t="shared" si="62"/>
        <v>-70897</v>
      </c>
      <c r="M121" s="30">
        <f t="shared" si="63"/>
        <v>-1482</v>
      </c>
      <c r="N121" s="30">
        <f t="shared" si="64"/>
        <v>7902</v>
      </c>
      <c r="O121" s="52">
        <f t="shared" si="65"/>
        <v>-20147</v>
      </c>
      <c r="P121" s="30">
        <f t="shared" si="66"/>
        <v>-421</v>
      </c>
      <c r="Q121" s="30">
        <f t="shared" si="67"/>
        <v>6841</v>
      </c>
      <c r="R121" s="33">
        <v>48523</v>
      </c>
      <c r="S121" s="40">
        <f t="shared" si="68"/>
        <v>50349</v>
      </c>
    </row>
    <row r="122" spans="1:19" x14ac:dyDescent="0.3">
      <c r="A122" s="41">
        <v>113</v>
      </c>
      <c r="B122" s="42">
        <v>48553</v>
      </c>
      <c r="C122" s="41">
        <f t="shared" si="56"/>
        <v>6000</v>
      </c>
      <c r="D122" s="41">
        <f t="shared" si="48"/>
        <v>420</v>
      </c>
      <c r="E122" s="41">
        <v>0</v>
      </c>
      <c r="F122" s="41">
        <f t="shared" si="69"/>
        <v>6420</v>
      </c>
      <c r="G122" s="41">
        <f t="shared" si="55"/>
        <v>1300</v>
      </c>
      <c r="H122" s="41">
        <f t="shared" si="53"/>
        <v>2200</v>
      </c>
      <c r="I122" s="41">
        <f t="shared" si="70"/>
        <v>3500</v>
      </c>
      <c r="J122" s="43">
        <f t="shared" si="61"/>
        <v>2920</v>
      </c>
      <c r="K122" s="41">
        <f>SUM($J$10:J122)</f>
        <v>350754</v>
      </c>
      <c r="L122" s="44">
        <f t="shared" si="62"/>
        <v>-73817</v>
      </c>
      <c r="M122" s="41">
        <f t="shared" si="63"/>
        <v>-1543</v>
      </c>
      <c r="N122" s="41">
        <f t="shared" si="64"/>
        <v>7963</v>
      </c>
      <c r="O122" s="44">
        <f t="shared" si="65"/>
        <v>-23067</v>
      </c>
      <c r="P122" s="41">
        <f t="shared" si="66"/>
        <v>-482</v>
      </c>
      <c r="Q122" s="41">
        <f t="shared" si="67"/>
        <v>6902</v>
      </c>
      <c r="R122" s="42">
        <v>48553</v>
      </c>
      <c r="S122" s="45">
        <f t="shared" si="68"/>
        <v>50379</v>
      </c>
    </row>
    <row r="123" spans="1:19" x14ac:dyDescent="0.3">
      <c r="A123" s="34">
        <v>114</v>
      </c>
      <c r="B123" s="33">
        <v>48584</v>
      </c>
      <c r="C123" s="30">
        <f t="shared" si="56"/>
        <v>6000</v>
      </c>
      <c r="D123" s="30">
        <f t="shared" si="48"/>
        <v>420</v>
      </c>
      <c r="E123" s="30">
        <v>0</v>
      </c>
      <c r="F123" s="10">
        <f t="shared" si="69"/>
        <v>6420</v>
      </c>
      <c r="G123" s="30">
        <f t="shared" si="55"/>
        <v>1300</v>
      </c>
      <c r="H123" s="30">
        <f t="shared" si="53"/>
        <v>2200</v>
      </c>
      <c r="I123" s="32">
        <f t="shared" si="70"/>
        <v>3500</v>
      </c>
      <c r="J123" s="50">
        <f t="shared" si="61"/>
        <v>2920</v>
      </c>
      <c r="K123" s="11">
        <f>SUM($J$10:J123)</f>
        <v>353674</v>
      </c>
      <c r="L123" s="52">
        <f t="shared" si="62"/>
        <v>-76737</v>
      </c>
      <c r="M123" s="30">
        <f t="shared" si="63"/>
        <v>-1604</v>
      </c>
      <c r="N123" s="30">
        <f t="shared" si="64"/>
        <v>8024</v>
      </c>
      <c r="O123" s="52">
        <f t="shared" si="65"/>
        <v>-25987</v>
      </c>
      <c r="P123" s="30">
        <f t="shared" si="66"/>
        <v>-543</v>
      </c>
      <c r="Q123" s="30">
        <f t="shared" si="67"/>
        <v>6963</v>
      </c>
      <c r="R123" s="33">
        <v>48584</v>
      </c>
      <c r="S123" s="40">
        <f t="shared" si="68"/>
        <v>50410</v>
      </c>
    </row>
    <row r="124" spans="1:19" x14ac:dyDescent="0.3">
      <c r="A124" s="34">
        <v>115</v>
      </c>
      <c r="B124" s="33">
        <v>48615</v>
      </c>
      <c r="C124" s="30">
        <f t="shared" si="56"/>
        <v>6000</v>
      </c>
      <c r="D124" s="30">
        <f t="shared" si="48"/>
        <v>420</v>
      </c>
      <c r="E124" s="30">
        <v>0</v>
      </c>
      <c r="F124" s="10">
        <f t="shared" si="69"/>
        <v>6420</v>
      </c>
      <c r="G124" s="30">
        <f t="shared" si="55"/>
        <v>1300</v>
      </c>
      <c r="H124" s="30">
        <f t="shared" si="53"/>
        <v>2200</v>
      </c>
      <c r="I124" s="32">
        <f t="shared" si="70"/>
        <v>3500</v>
      </c>
      <c r="J124" s="50">
        <f t="shared" si="61"/>
        <v>2920</v>
      </c>
      <c r="K124" s="11">
        <f>SUM($J$10:J124)</f>
        <v>356594</v>
      </c>
      <c r="L124" s="52">
        <f t="shared" si="62"/>
        <v>-79657</v>
      </c>
      <c r="M124" s="30">
        <f t="shared" si="63"/>
        <v>-1665</v>
      </c>
      <c r="N124" s="30">
        <f t="shared" si="64"/>
        <v>8085</v>
      </c>
      <c r="O124" s="52">
        <f t="shared" si="65"/>
        <v>-28907</v>
      </c>
      <c r="P124" s="30">
        <f t="shared" si="66"/>
        <v>-604</v>
      </c>
      <c r="Q124" s="30">
        <f t="shared" si="67"/>
        <v>7024</v>
      </c>
      <c r="R124" s="33">
        <v>48615</v>
      </c>
      <c r="S124" s="40">
        <f t="shared" si="68"/>
        <v>50441</v>
      </c>
    </row>
    <row r="125" spans="1:19" x14ac:dyDescent="0.3">
      <c r="A125" s="34">
        <v>116</v>
      </c>
      <c r="B125" s="33">
        <v>48643</v>
      </c>
      <c r="C125" s="48">
        <f t="shared" si="56"/>
        <v>6000</v>
      </c>
      <c r="D125" s="30">
        <f t="shared" si="48"/>
        <v>420</v>
      </c>
      <c r="E125" s="30">
        <v>0</v>
      </c>
      <c r="F125" s="10">
        <f t="shared" si="69"/>
        <v>6420</v>
      </c>
      <c r="G125" s="30">
        <f t="shared" si="55"/>
        <v>1300</v>
      </c>
      <c r="H125" s="30">
        <f t="shared" si="53"/>
        <v>2200</v>
      </c>
      <c r="I125" s="32">
        <f t="shared" si="70"/>
        <v>3500</v>
      </c>
      <c r="J125" s="50">
        <f t="shared" si="61"/>
        <v>2920</v>
      </c>
      <c r="K125" s="11">
        <f>SUM($J$10:J125)</f>
        <v>359514</v>
      </c>
      <c r="L125" s="52">
        <f t="shared" si="62"/>
        <v>-82577</v>
      </c>
      <c r="M125" s="30">
        <f t="shared" si="63"/>
        <v>-1726</v>
      </c>
      <c r="N125" s="30">
        <f t="shared" si="64"/>
        <v>8146</v>
      </c>
      <c r="O125" s="52">
        <f t="shared" si="65"/>
        <v>-31827</v>
      </c>
      <c r="P125" s="30">
        <f t="shared" si="66"/>
        <v>-665</v>
      </c>
      <c r="Q125" s="30">
        <f t="shared" si="67"/>
        <v>7085</v>
      </c>
      <c r="R125" s="33">
        <v>48643</v>
      </c>
      <c r="S125" s="40">
        <f t="shared" si="68"/>
        <v>50469</v>
      </c>
    </row>
    <row r="126" spans="1:19" x14ac:dyDescent="0.3">
      <c r="A126" s="34">
        <v>117</v>
      </c>
      <c r="B126" s="33">
        <v>48674</v>
      </c>
      <c r="C126" s="30">
        <f t="shared" si="56"/>
        <v>6000</v>
      </c>
      <c r="D126" s="30">
        <f t="shared" si="48"/>
        <v>420</v>
      </c>
      <c r="E126" s="30">
        <v>0</v>
      </c>
      <c r="F126" s="10">
        <f t="shared" si="69"/>
        <v>6420</v>
      </c>
      <c r="G126" s="30">
        <f t="shared" si="55"/>
        <v>1300</v>
      </c>
      <c r="H126" s="30">
        <f t="shared" si="53"/>
        <v>2200</v>
      </c>
      <c r="I126" s="32">
        <f t="shared" si="70"/>
        <v>3500</v>
      </c>
      <c r="J126" s="50">
        <f t="shared" si="61"/>
        <v>2920</v>
      </c>
      <c r="K126" s="11">
        <f>SUM($J$10:J126)</f>
        <v>362434</v>
      </c>
      <c r="L126" s="52">
        <f t="shared" si="62"/>
        <v>-85497</v>
      </c>
      <c r="M126" s="30">
        <f t="shared" si="63"/>
        <v>-1787</v>
      </c>
      <c r="N126" s="30">
        <f t="shared" si="64"/>
        <v>8207</v>
      </c>
      <c r="O126" s="52">
        <f t="shared" si="65"/>
        <v>-34747</v>
      </c>
      <c r="P126" s="30">
        <f t="shared" si="66"/>
        <v>-726</v>
      </c>
      <c r="Q126" s="30">
        <f t="shared" si="67"/>
        <v>7146</v>
      </c>
      <c r="R126" s="33">
        <v>48674</v>
      </c>
      <c r="S126" s="40">
        <f t="shared" si="68"/>
        <v>50500</v>
      </c>
    </row>
    <row r="127" spans="1:19" x14ac:dyDescent="0.3">
      <c r="A127" s="34">
        <v>118</v>
      </c>
      <c r="B127" s="33">
        <v>48704</v>
      </c>
      <c r="C127" s="30">
        <f t="shared" si="56"/>
        <v>6000</v>
      </c>
      <c r="D127" s="30">
        <f t="shared" si="48"/>
        <v>420</v>
      </c>
      <c r="E127" s="30">
        <v>0</v>
      </c>
      <c r="F127" s="10">
        <f t="shared" si="69"/>
        <v>6420</v>
      </c>
      <c r="G127" s="30">
        <f t="shared" si="55"/>
        <v>1300</v>
      </c>
      <c r="H127" s="30">
        <f t="shared" si="53"/>
        <v>2200</v>
      </c>
      <c r="I127" s="32">
        <f t="shared" si="70"/>
        <v>3500</v>
      </c>
      <c r="J127" s="50">
        <f t="shared" si="61"/>
        <v>2920</v>
      </c>
      <c r="K127" s="11">
        <f>SUM($J$10:J127)</f>
        <v>365354</v>
      </c>
      <c r="L127" s="52">
        <f t="shared" si="62"/>
        <v>-88417</v>
      </c>
      <c r="M127" s="30">
        <f t="shared" si="63"/>
        <v>-1848</v>
      </c>
      <c r="N127" s="30">
        <f t="shared" si="64"/>
        <v>8268</v>
      </c>
      <c r="O127" s="52">
        <f t="shared" si="65"/>
        <v>-37667</v>
      </c>
      <c r="P127" s="30">
        <f t="shared" si="66"/>
        <v>-787</v>
      </c>
      <c r="Q127" s="30">
        <f t="shared" si="67"/>
        <v>7207</v>
      </c>
      <c r="R127" s="33">
        <v>48704</v>
      </c>
      <c r="S127" s="40">
        <f t="shared" si="68"/>
        <v>50530</v>
      </c>
    </row>
    <row r="128" spans="1:19" x14ac:dyDescent="0.3">
      <c r="A128" s="34">
        <v>119</v>
      </c>
      <c r="B128" s="33">
        <v>48735</v>
      </c>
      <c r="C128" s="30">
        <f t="shared" si="56"/>
        <v>6000</v>
      </c>
      <c r="D128" s="30">
        <f t="shared" si="48"/>
        <v>420</v>
      </c>
      <c r="E128" s="30">
        <v>0</v>
      </c>
      <c r="F128" s="10">
        <f t="shared" si="69"/>
        <v>6420</v>
      </c>
      <c r="G128" s="30">
        <f t="shared" si="55"/>
        <v>1300</v>
      </c>
      <c r="H128" s="30">
        <f t="shared" si="53"/>
        <v>2200</v>
      </c>
      <c r="I128" s="32">
        <f t="shared" si="70"/>
        <v>3500</v>
      </c>
      <c r="J128" s="50">
        <f t="shared" si="61"/>
        <v>2920</v>
      </c>
      <c r="K128" s="11">
        <f>SUM($J$10:J128)</f>
        <v>368274</v>
      </c>
      <c r="L128" s="52">
        <f t="shared" si="62"/>
        <v>-91337</v>
      </c>
      <c r="M128" s="30">
        <f t="shared" si="63"/>
        <v>-1909</v>
      </c>
      <c r="N128" s="30">
        <f t="shared" si="64"/>
        <v>8329</v>
      </c>
      <c r="O128" s="52">
        <f t="shared" si="65"/>
        <v>-40587</v>
      </c>
      <c r="P128" s="30">
        <f t="shared" si="66"/>
        <v>-848</v>
      </c>
      <c r="Q128" s="30">
        <f t="shared" si="67"/>
        <v>7268</v>
      </c>
      <c r="R128" s="33">
        <v>48735</v>
      </c>
      <c r="S128" s="40">
        <f t="shared" si="68"/>
        <v>50561</v>
      </c>
    </row>
    <row r="129" spans="1:19" x14ac:dyDescent="0.3">
      <c r="A129" s="34">
        <v>120</v>
      </c>
      <c r="B129" s="33">
        <v>48765</v>
      </c>
      <c r="C129" s="30">
        <f t="shared" si="56"/>
        <v>6000</v>
      </c>
      <c r="D129" s="30">
        <f t="shared" si="48"/>
        <v>420</v>
      </c>
      <c r="E129" s="30">
        <v>0</v>
      </c>
      <c r="F129" s="10">
        <f t="shared" si="69"/>
        <v>6420</v>
      </c>
      <c r="G129" s="30">
        <f t="shared" si="55"/>
        <v>1300</v>
      </c>
      <c r="H129" s="30">
        <f t="shared" si="53"/>
        <v>2200</v>
      </c>
      <c r="I129" s="32">
        <f t="shared" si="70"/>
        <v>3500</v>
      </c>
      <c r="J129" s="50">
        <f t="shared" si="61"/>
        <v>2920</v>
      </c>
      <c r="K129" s="11">
        <f>SUM($J$10:J129)</f>
        <v>371194</v>
      </c>
      <c r="L129" s="52">
        <f t="shared" si="62"/>
        <v>-94257</v>
      </c>
      <c r="M129" s="30">
        <f t="shared" si="63"/>
        <v>-1970</v>
      </c>
      <c r="N129" s="30">
        <f t="shared" si="64"/>
        <v>8390</v>
      </c>
      <c r="O129" s="52">
        <f t="shared" si="65"/>
        <v>-43507</v>
      </c>
      <c r="P129" s="30">
        <f t="shared" si="66"/>
        <v>-909</v>
      </c>
      <c r="Q129" s="30">
        <f t="shared" si="67"/>
        <v>7329</v>
      </c>
      <c r="R129" s="33">
        <v>48765</v>
      </c>
      <c r="S129" s="40">
        <f t="shared" si="68"/>
        <v>50591</v>
      </c>
    </row>
    <row r="130" spans="1:19" x14ac:dyDescent="0.3">
      <c r="A130" s="34">
        <v>121</v>
      </c>
      <c r="B130" s="33">
        <v>48796</v>
      </c>
      <c r="C130" s="30">
        <f t="shared" si="56"/>
        <v>6000</v>
      </c>
      <c r="D130" s="30">
        <f t="shared" si="48"/>
        <v>420</v>
      </c>
      <c r="E130" s="30">
        <v>0</v>
      </c>
      <c r="F130" s="10">
        <f t="shared" si="69"/>
        <v>6420</v>
      </c>
      <c r="G130" s="30">
        <f t="shared" si="55"/>
        <v>1300</v>
      </c>
      <c r="H130" s="30">
        <f t="shared" si="53"/>
        <v>2200</v>
      </c>
      <c r="I130" s="32">
        <f t="shared" si="70"/>
        <v>3500</v>
      </c>
      <c r="J130" s="50">
        <f t="shared" si="61"/>
        <v>2920</v>
      </c>
      <c r="K130" s="11">
        <f>SUM($J$10:J130)</f>
        <v>374114</v>
      </c>
      <c r="L130" s="52">
        <f t="shared" si="62"/>
        <v>-97177</v>
      </c>
      <c r="M130" s="30">
        <f t="shared" si="63"/>
        <v>-2031</v>
      </c>
      <c r="N130" s="30">
        <f t="shared" si="64"/>
        <v>8451</v>
      </c>
      <c r="O130" s="52">
        <f t="shared" si="65"/>
        <v>-46427</v>
      </c>
      <c r="P130" s="30">
        <f t="shared" si="66"/>
        <v>-971</v>
      </c>
      <c r="Q130" s="30">
        <f t="shared" si="67"/>
        <v>7391</v>
      </c>
      <c r="R130" s="33">
        <v>48796</v>
      </c>
      <c r="S130" s="40">
        <f t="shared" si="68"/>
        <v>50622</v>
      </c>
    </row>
    <row r="131" spans="1:19" x14ac:dyDescent="0.3">
      <c r="A131" s="34">
        <v>122</v>
      </c>
      <c r="B131" s="33">
        <v>48827</v>
      </c>
      <c r="C131" s="30">
        <f t="shared" si="56"/>
        <v>6000</v>
      </c>
      <c r="D131" s="30">
        <f t="shared" si="48"/>
        <v>420</v>
      </c>
      <c r="E131" s="30">
        <v>0</v>
      </c>
      <c r="F131" s="10">
        <f t="shared" si="69"/>
        <v>6420</v>
      </c>
      <c r="G131" s="30">
        <f t="shared" si="55"/>
        <v>1300</v>
      </c>
      <c r="H131" s="30">
        <f t="shared" si="53"/>
        <v>2200</v>
      </c>
      <c r="I131" s="32">
        <f t="shared" si="70"/>
        <v>3500</v>
      </c>
      <c r="J131" s="50">
        <f t="shared" si="61"/>
        <v>2920</v>
      </c>
      <c r="K131" s="11">
        <f>SUM($J$10:J131)</f>
        <v>377034</v>
      </c>
      <c r="L131" s="52">
        <f t="shared" si="62"/>
        <v>-100097</v>
      </c>
      <c r="M131" s="30">
        <f t="shared" si="63"/>
        <v>-2092</v>
      </c>
      <c r="N131" s="30">
        <f t="shared" si="64"/>
        <v>8512</v>
      </c>
      <c r="O131" s="52">
        <f t="shared" si="65"/>
        <v>-49347</v>
      </c>
      <c r="P131" s="30">
        <f t="shared" si="66"/>
        <v>-1032</v>
      </c>
      <c r="Q131" s="30">
        <f t="shared" si="67"/>
        <v>7452</v>
      </c>
      <c r="R131" s="33">
        <v>48827</v>
      </c>
      <c r="S131" s="40">
        <f t="shared" si="68"/>
        <v>50653</v>
      </c>
    </row>
    <row r="132" spans="1:19" x14ac:dyDescent="0.3">
      <c r="A132" s="34">
        <v>123</v>
      </c>
      <c r="B132" s="33">
        <v>48857</v>
      </c>
      <c r="C132" s="30">
        <f t="shared" si="56"/>
        <v>6000</v>
      </c>
      <c r="D132" s="30">
        <f t="shared" si="48"/>
        <v>420</v>
      </c>
      <c r="E132" s="30">
        <v>0</v>
      </c>
      <c r="F132" s="10">
        <f t="shared" si="69"/>
        <v>6420</v>
      </c>
      <c r="G132" s="30">
        <f t="shared" si="55"/>
        <v>1300</v>
      </c>
      <c r="H132" s="30">
        <f t="shared" si="53"/>
        <v>2200</v>
      </c>
      <c r="I132" s="32">
        <f t="shared" si="70"/>
        <v>3500</v>
      </c>
      <c r="J132" s="50">
        <f t="shared" si="61"/>
        <v>2920</v>
      </c>
      <c r="K132" s="11">
        <f>SUM($J$10:J132)</f>
        <v>379954</v>
      </c>
      <c r="L132" s="52">
        <f t="shared" si="62"/>
        <v>-103017</v>
      </c>
      <c r="M132" s="30">
        <f t="shared" si="63"/>
        <v>-2153</v>
      </c>
      <c r="N132" s="30">
        <f t="shared" si="64"/>
        <v>8573</v>
      </c>
      <c r="O132" s="52">
        <f t="shared" si="65"/>
        <v>-52267</v>
      </c>
      <c r="P132" s="30">
        <f t="shared" si="66"/>
        <v>-1093</v>
      </c>
      <c r="Q132" s="30">
        <f t="shared" si="67"/>
        <v>7513</v>
      </c>
      <c r="R132" s="33">
        <v>48857</v>
      </c>
      <c r="S132" s="40">
        <f t="shared" si="68"/>
        <v>50683</v>
      </c>
    </row>
    <row r="133" spans="1:19" x14ac:dyDescent="0.3">
      <c r="A133" s="34">
        <v>124</v>
      </c>
      <c r="B133" s="33">
        <v>48888</v>
      </c>
      <c r="C133" s="30">
        <f t="shared" si="56"/>
        <v>6000</v>
      </c>
      <c r="D133" s="30">
        <f t="shared" si="48"/>
        <v>420</v>
      </c>
      <c r="E133" s="30">
        <v>0</v>
      </c>
      <c r="F133" s="10">
        <f t="shared" si="69"/>
        <v>6420</v>
      </c>
      <c r="G133" s="30">
        <f t="shared" si="55"/>
        <v>1300</v>
      </c>
      <c r="H133" s="30">
        <f t="shared" si="53"/>
        <v>2200</v>
      </c>
      <c r="I133" s="32">
        <f t="shared" si="70"/>
        <v>3500</v>
      </c>
      <c r="J133" s="50">
        <f t="shared" si="61"/>
        <v>2920</v>
      </c>
      <c r="K133" s="11">
        <f>SUM($J$10:J133)</f>
        <v>382874</v>
      </c>
      <c r="L133" s="52">
        <f t="shared" si="62"/>
        <v>-105937</v>
      </c>
      <c r="M133" s="30">
        <f t="shared" si="63"/>
        <v>-2215</v>
      </c>
      <c r="N133" s="30">
        <f t="shared" si="64"/>
        <v>8635</v>
      </c>
      <c r="O133" s="52">
        <f t="shared" si="65"/>
        <v>-55187</v>
      </c>
      <c r="P133" s="30">
        <f t="shared" si="66"/>
        <v>-1154</v>
      </c>
      <c r="Q133" s="30">
        <f t="shared" si="67"/>
        <v>7574</v>
      </c>
      <c r="R133" s="33">
        <v>48888</v>
      </c>
      <c r="S133" s="40">
        <f t="shared" si="68"/>
        <v>50714</v>
      </c>
    </row>
    <row r="134" spans="1:19" x14ac:dyDescent="0.3">
      <c r="A134" s="41">
        <v>125</v>
      </c>
      <c r="B134" s="42">
        <v>48918</v>
      </c>
      <c r="C134" s="41">
        <f t="shared" si="56"/>
        <v>6000</v>
      </c>
      <c r="D134" s="41">
        <f t="shared" si="48"/>
        <v>420</v>
      </c>
      <c r="E134" s="41">
        <v>0</v>
      </c>
      <c r="F134" s="41">
        <f t="shared" si="69"/>
        <v>6420</v>
      </c>
      <c r="G134" s="41">
        <f t="shared" si="55"/>
        <v>1300</v>
      </c>
      <c r="H134" s="41">
        <f t="shared" si="53"/>
        <v>2200</v>
      </c>
      <c r="I134" s="41">
        <f t="shared" si="70"/>
        <v>3500</v>
      </c>
      <c r="J134" s="43">
        <f t="shared" si="61"/>
        <v>2920</v>
      </c>
      <c r="K134" s="41">
        <f>SUM($J$10:J134)</f>
        <v>385794</v>
      </c>
      <c r="L134" s="44">
        <f t="shared" si="62"/>
        <v>-108857</v>
      </c>
      <c r="M134" s="41">
        <f t="shared" si="63"/>
        <v>-2276</v>
      </c>
      <c r="N134" s="41">
        <f t="shared" si="64"/>
        <v>8696</v>
      </c>
      <c r="O134" s="44">
        <f t="shared" si="65"/>
        <v>-58107</v>
      </c>
      <c r="P134" s="41">
        <f t="shared" si="66"/>
        <v>-1215</v>
      </c>
      <c r="Q134" s="41">
        <f t="shared" si="67"/>
        <v>7635</v>
      </c>
      <c r="R134" s="42">
        <v>48918</v>
      </c>
      <c r="S134" s="45">
        <f t="shared" si="68"/>
        <v>50744</v>
      </c>
    </row>
    <row r="135" spans="1:19" x14ac:dyDescent="0.3">
      <c r="A135" s="34">
        <v>126</v>
      </c>
      <c r="B135" s="33">
        <v>48949</v>
      </c>
      <c r="C135" s="30">
        <f t="shared" si="56"/>
        <v>6000</v>
      </c>
      <c r="D135" s="30">
        <f t="shared" si="48"/>
        <v>420</v>
      </c>
      <c r="E135" s="30">
        <v>0</v>
      </c>
      <c r="F135" s="10">
        <f t="shared" si="69"/>
        <v>6420</v>
      </c>
      <c r="G135" s="30">
        <f t="shared" si="55"/>
        <v>1300</v>
      </c>
      <c r="H135" s="30">
        <f t="shared" si="53"/>
        <v>2200</v>
      </c>
      <c r="I135" s="32">
        <f t="shared" si="70"/>
        <v>3500</v>
      </c>
      <c r="J135" s="50">
        <f t="shared" si="61"/>
        <v>2920</v>
      </c>
      <c r="K135" s="11">
        <f>SUM($J$10:J135)</f>
        <v>388714</v>
      </c>
      <c r="L135" s="52">
        <f t="shared" si="62"/>
        <v>-111777</v>
      </c>
      <c r="M135" s="30">
        <f t="shared" si="63"/>
        <v>-2337</v>
      </c>
      <c r="N135" s="30">
        <f t="shared" si="64"/>
        <v>8757</v>
      </c>
      <c r="O135" s="52">
        <f t="shared" si="65"/>
        <v>-61027</v>
      </c>
      <c r="P135" s="30">
        <f t="shared" si="66"/>
        <v>-1276</v>
      </c>
      <c r="Q135" s="30">
        <f t="shared" si="67"/>
        <v>7696</v>
      </c>
      <c r="R135" s="33">
        <v>48949</v>
      </c>
      <c r="S135" s="40">
        <f t="shared" si="68"/>
        <v>50775</v>
      </c>
    </row>
    <row r="136" spans="1:19" x14ac:dyDescent="0.3">
      <c r="A136" s="34">
        <v>127</v>
      </c>
      <c r="B136" s="33">
        <v>48980</v>
      </c>
      <c r="C136" s="30">
        <f t="shared" si="56"/>
        <v>6000</v>
      </c>
      <c r="D136" s="30">
        <f t="shared" si="48"/>
        <v>420</v>
      </c>
      <c r="E136" s="30">
        <v>0</v>
      </c>
      <c r="F136" s="10">
        <f t="shared" si="69"/>
        <v>6420</v>
      </c>
      <c r="G136" s="30">
        <f t="shared" si="55"/>
        <v>1300</v>
      </c>
      <c r="H136" s="30">
        <f t="shared" si="53"/>
        <v>2200</v>
      </c>
      <c r="I136" s="32">
        <f t="shared" si="70"/>
        <v>3500</v>
      </c>
      <c r="J136" s="50">
        <f t="shared" si="61"/>
        <v>2920</v>
      </c>
      <c r="K136" s="11">
        <f>SUM($J$10:J136)</f>
        <v>391634</v>
      </c>
      <c r="L136" s="52">
        <f t="shared" si="62"/>
        <v>-114697</v>
      </c>
      <c r="M136" s="30">
        <f t="shared" si="63"/>
        <v>-2398</v>
      </c>
      <c r="N136" s="30">
        <f t="shared" si="64"/>
        <v>8818</v>
      </c>
      <c r="O136" s="52">
        <f t="shared" si="65"/>
        <v>-63947</v>
      </c>
      <c r="P136" s="30">
        <f t="shared" si="66"/>
        <v>-1337</v>
      </c>
      <c r="Q136" s="30">
        <f t="shared" si="67"/>
        <v>7757</v>
      </c>
      <c r="R136" s="33">
        <v>48980</v>
      </c>
      <c r="S136" s="40">
        <f t="shared" si="68"/>
        <v>50806</v>
      </c>
    </row>
    <row r="137" spans="1:19" x14ac:dyDescent="0.3">
      <c r="A137" s="34">
        <v>128</v>
      </c>
      <c r="B137" s="33">
        <v>49008</v>
      </c>
      <c r="C137" s="48">
        <f t="shared" si="56"/>
        <v>6000</v>
      </c>
      <c r="D137" s="30">
        <f t="shared" si="48"/>
        <v>420</v>
      </c>
      <c r="E137" s="30">
        <v>0</v>
      </c>
      <c r="F137" s="10">
        <f t="shared" si="69"/>
        <v>6420</v>
      </c>
      <c r="G137" s="30">
        <f t="shared" si="55"/>
        <v>1300</v>
      </c>
      <c r="H137" s="30">
        <f t="shared" si="53"/>
        <v>2200</v>
      </c>
      <c r="I137" s="32">
        <f t="shared" si="70"/>
        <v>3500</v>
      </c>
      <c r="J137" s="50">
        <f t="shared" si="61"/>
        <v>2920</v>
      </c>
      <c r="K137" s="11">
        <f>SUM($J$10:J137)</f>
        <v>394554</v>
      </c>
      <c r="L137" s="52">
        <f t="shared" si="62"/>
        <v>-117617</v>
      </c>
      <c r="M137" s="30">
        <f t="shared" si="63"/>
        <v>-2459</v>
      </c>
      <c r="N137" s="30">
        <f t="shared" si="64"/>
        <v>8879</v>
      </c>
      <c r="O137" s="52">
        <f t="shared" si="65"/>
        <v>-66867</v>
      </c>
      <c r="P137" s="30">
        <f t="shared" si="66"/>
        <v>-1398</v>
      </c>
      <c r="Q137" s="30">
        <f t="shared" si="67"/>
        <v>7818</v>
      </c>
      <c r="R137" s="33">
        <v>49008</v>
      </c>
      <c r="S137" s="40">
        <f t="shared" si="68"/>
        <v>50834</v>
      </c>
    </row>
    <row r="138" spans="1:19" x14ac:dyDescent="0.3">
      <c r="A138" s="34">
        <v>129</v>
      </c>
      <c r="B138" s="33">
        <v>49039</v>
      </c>
      <c r="C138" s="30">
        <f t="shared" si="56"/>
        <v>6000</v>
      </c>
      <c r="D138" s="30">
        <f t="shared" si="48"/>
        <v>420</v>
      </c>
      <c r="E138" s="30">
        <v>0</v>
      </c>
      <c r="F138" s="10">
        <f t="shared" si="69"/>
        <v>6420</v>
      </c>
      <c r="G138" s="30">
        <f t="shared" si="55"/>
        <v>1300</v>
      </c>
      <c r="H138" s="30">
        <f t="shared" si="53"/>
        <v>2200</v>
      </c>
      <c r="I138" s="32">
        <f t="shared" si="70"/>
        <v>3500</v>
      </c>
      <c r="J138" s="50">
        <f t="shared" si="61"/>
        <v>2920</v>
      </c>
      <c r="K138" s="11">
        <f>SUM($J$10:J138)</f>
        <v>397474</v>
      </c>
      <c r="L138" s="52">
        <f t="shared" si="62"/>
        <v>-120537</v>
      </c>
      <c r="M138" s="30">
        <f t="shared" si="63"/>
        <v>-2520</v>
      </c>
      <c r="N138" s="30">
        <f t="shared" si="64"/>
        <v>8940</v>
      </c>
      <c r="O138" s="52">
        <f t="shared" si="65"/>
        <v>-69787</v>
      </c>
      <c r="P138" s="30">
        <f t="shared" si="66"/>
        <v>-1459</v>
      </c>
      <c r="Q138" s="30">
        <f t="shared" si="67"/>
        <v>7879</v>
      </c>
      <c r="R138" s="33">
        <v>49039</v>
      </c>
      <c r="S138" s="40">
        <f t="shared" si="68"/>
        <v>50865</v>
      </c>
    </row>
    <row r="139" spans="1:19" x14ac:dyDescent="0.3">
      <c r="A139" s="34">
        <v>130</v>
      </c>
      <c r="B139" s="33">
        <v>49069</v>
      </c>
      <c r="C139" s="30">
        <f t="shared" si="56"/>
        <v>6000</v>
      </c>
      <c r="D139" s="30">
        <f t="shared" si="48"/>
        <v>420</v>
      </c>
      <c r="E139" s="30">
        <v>0</v>
      </c>
      <c r="F139" s="10">
        <f t="shared" si="69"/>
        <v>6420</v>
      </c>
      <c r="G139" s="30">
        <f t="shared" si="55"/>
        <v>1300</v>
      </c>
      <c r="H139" s="30">
        <f t="shared" si="53"/>
        <v>2200</v>
      </c>
      <c r="I139" s="32">
        <f t="shared" si="70"/>
        <v>3500</v>
      </c>
      <c r="J139" s="50">
        <f t="shared" si="61"/>
        <v>2920</v>
      </c>
      <c r="K139" s="11">
        <f>SUM($J$10:J139)</f>
        <v>400394</v>
      </c>
      <c r="L139" s="52">
        <f t="shared" si="62"/>
        <v>-123457</v>
      </c>
      <c r="M139" s="30">
        <f t="shared" si="63"/>
        <v>-2581</v>
      </c>
      <c r="N139" s="30">
        <f t="shared" si="64"/>
        <v>9001</v>
      </c>
      <c r="O139" s="52">
        <f t="shared" si="65"/>
        <v>-72707</v>
      </c>
      <c r="P139" s="30">
        <f t="shared" si="66"/>
        <v>-1520</v>
      </c>
      <c r="Q139" s="30">
        <f t="shared" si="67"/>
        <v>7940</v>
      </c>
      <c r="R139" s="33">
        <v>49069</v>
      </c>
      <c r="S139" s="40">
        <f t="shared" si="68"/>
        <v>50895</v>
      </c>
    </row>
    <row r="140" spans="1:19" x14ac:dyDescent="0.3">
      <c r="A140" s="34">
        <v>131</v>
      </c>
      <c r="B140" s="33">
        <v>49100</v>
      </c>
      <c r="C140" s="30">
        <f t="shared" si="56"/>
        <v>6000</v>
      </c>
      <c r="D140" s="30">
        <f t="shared" ref="D140:D156" si="71">$I$1</f>
        <v>420</v>
      </c>
      <c r="E140" s="30">
        <v>0</v>
      </c>
      <c r="F140" s="10">
        <f t="shared" si="69"/>
        <v>6420</v>
      </c>
      <c r="G140" s="30">
        <f t="shared" si="55"/>
        <v>1300</v>
      </c>
      <c r="H140" s="30">
        <f t="shared" si="53"/>
        <v>2200</v>
      </c>
      <c r="I140" s="32">
        <f t="shared" si="70"/>
        <v>3500</v>
      </c>
      <c r="J140" s="50">
        <f t="shared" si="61"/>
        <v>2920</v>
      </c>
      <c r="K140" s="11">
        <f>SUM($J$10:J140)</f>
        <v>403314</v>
      </c>
      <c r="L140" s="52">
        <f t="shared" si="62"/>
        <v>-126377</v>
      </c>
      <c r="M140" s="30">
        <f t="shared" si="63"/>
        <v>-2642</v>
      </c>
      <c r="N140" s="30">
        <f t="shared" si="64"/>
        <v>9062</v>
      </c>
      <c r="O140" s="52">
        <f t="shared" si="65"/>
        <v>-75627</v>
      </c>
      <c r="P140" s="30">
        <f t="shared" si="66"/>
        <v>-1581</v>
      </c>
      <c r="Q140" s="30">
        <f t="shared" si="67"/>
        <v>8001</v>
      </c>
      <c r="R140" s="33">
        <v>49100</v>
      </c>
      <c r="S140" s="40">
        <f t="shared" si="68"/>
        <v>50926</v>
      </c>
    </row>
    <row r="141" spans="1:19" x14ac:dyDescent="0.3">
      <c r="A141" s="34">
        <v>132</v>
      </c>
      <c r="B141" s="33">
        <v>49130</v>
      </c>
      <c r="C141" s="30">
        <f t="shared" si="56"/>
        <v>6000</v>
      </c>
      <c r="D141" s="30">
        <f t="shared" si="71"/>
        <v>420</v>
      </c>
      <c r="E141" s="30">
        <v>0</v>
      </c>
      <c r="F141" s="10">
        <f t="shared" si="69"/>
        <v>6420</v>
      </c>
      <c r="G141" s="30">
        <f t="shared" si="55"/>
        <v>1300</v>
      </c>
      <c r="H141" s="30">
        <f t="shared" si="53"/>
        <v>2200</v>
      </c>
      <c r="I141" s="32">
        <f t="shared" si="70"/>
        <v>3500</v>
      </c>
      <c r="J141" s="50">
        <f t="shared" si="61"/>
        <v>2920</v>
      </c>
      <c r="K141" s="11">
        <f>SUM($J$10:J141)</f>
        <v>406234</v>
      </c>
      <c r="L141" s="52">
        <f t="shared" si="62"/>
        <v>-129297</v>
      </c>
      <c r="M141" s="30">
        <f t="shared" si="63"/>
        <v>-2703</v>
      </c>
      <c r="N141" s="30">
        <f t="shared" si="64"/>
        <v>9123</v>
      </c>
      <c r="O141" s="52">
        <f t="shared" si="65"/>
        <v>-78547</v>
      </c>
      <c r="P141" s="30">
        <f t="shared" si="66"/>
        <v>-1642</v>
      </c>
      <c r="Q141" s="30">
        <f t="shared" si="67"/>
        <v>8062</v>
      </c>
      <c r="R141" s="33">
        <v>49130</v>
      </c>
      <c r="S141" s="40">
        <f t="shared" si="68"/>
        <v>50956</v>
      </c>
    </row>
    <row r="142" spans="1:19" x14ac:dyDescent="0.3">
      <c r="A142" s="34">
        <v>133</v>
      </c>
      <c r="B142" s="33">
        <v>49161</v>
      </c>
      <c r="C142" s="30">
        <f t="shared" si="56"/>
        <v>6000</v>
      </c>
      <c r="D142" s="30">
        <f t="shared" si="71"/>
        <v>420</v>
      </c>
      <c r="E142" s="30">
        <v>0</v>
      </c>
      <c r="F142" s="10">
        <f t="shared" si="69"/>
        <v>6420</v>
      </c>
      <c r="G142" s="30">
        <f t="shared" si="55"/>
        <v>1300</v>
      </c>
      <c r="H142" s="30">
        <f t="shared" si="53"/>
        <v>2200</v>
      </c>
      <c r="I142" s="32">
        <f t="shared" si="70"/>
        <v>3500</v>
      </c>
      <c r="J142" s="50">
        <f t="shared" si="61"/>
        <v>2920</v>
      </c>
      <c r="K142" s="11">
        <f>SUM($J$10:J142)</f>
        <v>409154</v>
      </c>
      <c r="L142" s="52">
        <f t="shared" si="62"/>
        <v>-132217</v>
      </c>
      <c r="M142" s="30">
        <f t="shared" si="63"/>
        <v>-2764</v>
      </c>
      <c r="N142" s="30">
        <f t="shared" si="64"/>
        <v>9184</v>
      </c>
      <c r="O142" s="52">
        <f t="shared" si="65"/>
        <v>-81467</v>
      </c>
      <c r="P142" s="30">
        <f t="shared" si="66"/>
        <v>-1703</v>
      </c>
      <c r="Q142" s="30">
        <f t="shared" si="67"/>
        <v>8123</v>
      </c>
      <c r="R142" s="33">
        <v>49161</v>
      </c>
      <c r="S142" s="40">
        <f t="shared" si="68"/>
        <v>50987</v>
      </c>
    </row>
    <row r="143" spans="1:19" x14ac:dyDescent="0.3">
      <c r="A143" s="34">
        <v>134</v>
      </c>
      <c r="B143" s="33">
        <v>49192</v>
      </c>
      <c r="C143" s="30">
        <f t="shared" si="56"/>
        <v>6000</v>
      </c>
      <c r="D143" s="30">
        <f t="shared" si="71"/>
        <v>420</v>
      </c>
      <c r="E143" s="30">
        <v>0</v>
      </c>
      <c r="F143" s="10">
        <f t="shared" si="69"/>
        <v>6420</v>
      </c>
      <c r="G143" s="30">
        <f t="shared" si="55"/>
        <v>1300</v>
      </c>
      <c r="H143" s="30">
        <f t="shared" si="53"/>
        <v>2200</v>
      </c>
      <c r="I143" s="32">
        <f t="shared" si="70"/>
        <v>3500</v>
      </c>
      <c r="J143" s="50">
        <f t="shared" si="61"/>
        <v>2920</v>
      </c>
      <c r="K143" s="11">
        <f>SUM($J$10:J143)</f>
        <v>412074</v>
      </c>
      <c r="L143" s="52">
        <f t="shared" si="62"/>
        <v>-135137</v>
      </c>
      <c r="M143" s="30">
        <f t="shared" si="63"/>
        <v>-2825</v>
      </c>
      <c r="N143" s="30">
        <f t="shared" si="64"/>
        <v>9245</v>
      </c>
      <c r="O143" s="52">
        <f t="shared" si="65"/>
        <v>-84387</v>
      </c>
      <c r="P143" s="30">
        <f t="shared" si="66"/>
        <v>-1764</v>
      </c>
      <c r="Q143" s="30">
        <f t="shared" si="67"/>
        <v>8184</v>
      </c>
      <c r="R143" s="33">
        <v>49192</v>
      </c>
      <c r="S143" s="40">
        <f t="shared" si="68"/>
        <v>51018</v>
      </c>
    </row>
    <row r="144" spans="1:19" x14ac:dyDescent="0.3">
      <c r="A144" s="34">
        <v>135</v>
      </c>
      <c r="B144" s="33">
        <v>49222</v>
      </c>
      <c r="C144" s="30">
        <f t="shared" si="56"/>
        <v>6000</v>
      </c>
      <c r="D144" s="30">
        <f t="shared" si="71"/>
        <v>420</v>
      </c>
      <c r="E144" s="30">
        <v>0</v>
      </c>
      <c r="F144" s="10">
        <f t="shared" si="69"/>
        <v>6420</v>
      </c>
      <c r="G144" s="30">
        <f t="shared" si="55"/>
        <v>1300</v>
      </c>
      <c r="H144" s="30">
        <f t="shared" si="53"/>
        <v>2200</v>
      </c>
      <c r="I144" s="32">
        <f t="shared" si="70"/>
        <v>3500</v>
      </c>
      <c r="J144" s="50">
        <f t="shared" si="61"/>
        <v>2920</v>
      </c>
      <c r="K144" s="11">
        <f>SUM($J$10:J144)</f>
        <v>414994</v>
      </c>
      <c r="L144" s="52">
        <f t="shared" si="62"/>
        <v>-138057</v>
      </c>
      <c r="M144" s="30">
        <f t="shared" si="63"/>
        <v>-2886</v>
      </c>
      <c r="N144" s="30">
        <f t="shared" si="64"/>
        <v>9306</v>
      </c>
      <c r="O144" s="52">
        <f t="shared" si="65"/>
        <v>-87307</v>
      </c>
      <c r="P144" s="30">
        <f t="shared" si="66"/>
        <v>-1825</v>
      </c>
      <c r="Q144" s="30">
        <f t="shared" si="67"/>
        <v>8245</v>
      </c>
      <c r="R144" s="33">
        <v>49222</v>
      </c>
      <c r="S144" s="40">
        <f t="shared" si="68"/>
        <v>51048</v>
      </c>
    </row>
    <row r="145" spans="1:19" x14ac:dyDescent="0.3">
      <c r="A145" s="34">
        <v>136</v>
      </c>
      <c r="B145" s="33">
        <v>49253</v>
      </c>
      <c r="C145" s="30">
        <f t="shared" si="56"/>
        <v>6000</v>
      </c>
      <c r="D145" s="30">
        <f t="shared" si="71"/>
        <v>420</v>
      </c>
      <c r="E145" s="30">
        <v>0</v>
      </c>
      <c r="F145" s="10">
        <f t="shared" si="69"/>
        <v>6420</v>
      </c>
      <c r="G145" s="30">
        <f t="shared" si="55"/>
        <v>1300</v>
      </c>
      <c r="H145" s="30">
        <f t="shared" si="53"/>
        <v>2200</v>
      </c>
      <c r="I145" s="32">
        <f t="shared" si="70"/>
        <v>3500</v>
      </c>
      <c r="J145" s="50">
        <f t="shared" si="61"/>
        <v>2920</v>
      </c>
      <c r="K145" s="11">
        <f>SUM($J$10:J145)</f>
        <v>417914</v>
      </c>
      <c r="L145" s="52">
        <f t="shared" si="62"/>
        <v>-140977</v>
      </c>
      <c r="M145" s="30">
        <f t="shared" si="63"/>
        <v>-2947</v>
      </c>
      <c r="N145" s="30">
        <f t="shared" si="64"/>
        <v>9367</v>
      </c>
      <c r="O145" s="52">
        <f t="shared" si="65"/>
        <v>-90227</v>
      </c>
      <c r="P145" s="30">
        <f t="shared" si="66"/>
        <v>-1886</v>
      </c>
      <c r="Q145" s="30">
        <f t="shared" si="67"/>
        <v>8306</v>
      </c>
      <c r="R145" s="33">
        <v>49253</v>
      </c>
      <c r="S145" s="40">
        <f t="shared" si="68"/>
        <v>51079</v>
      </c>
    </row>
    <row r="146" spans="1:19" x14ac:dyDescent="0.3">
      <c r="A146" s="41">
        <v>137</v>
      </c>
      <c r="B146" s="42">
        <v>49283</v>
      </c>
      <c r="C146" s="41">
        <f t="shared" si="56"/>
        <v>6000</v>
      </c>
      <c r="D146" s="41">
        <f t="shared" si="71"/>
        <v>420</v>
      </c>
      <c r="E146" s="41">
        <v>0</v>
      </c>
      <c r="F146" s="41">
        <f t="shared" si="69"/>
        <v>6420</v>
      </c>
      <c r="G146" s="41">
        <f t="shared" si="55"/>
        <v>1300</v>
      </c>
      <c r="H146" s="41">
        <f t="shared" si="53"/>
        <v>2200</v>
      </c>
      <c r="I146" s="41">
        <f t="shared" si="70"/>
        <v>3500</v>
      </c>
      <c r="J146" s="43">
        <f t="shared" si="61"/>
        <v>2920</v>
      </c>
      <c r="K146" s="41">
        <f>SUM($J$10:J146)</f>
        <v>420834</v>
      </c>
      <c r="L146" s="44">
        <f t="shared" si="62"/>
        <v>-143897</v>
      </c>
      <c r="M146" s="41">
        <f t="shared" si="63"/>
        <v>-3008</v>
      </c>
      <c r="N146" s="41">
        <f t="shared" si="64"/>
        <v>9428</v>
      </c>
      <c r="O146" s="44">
        <f t="shared" si="65"/>
        <v>-93147</v>
      </c>
      <c r="P146" s="41">
        <f t="shared" si="66"/>
        <v>-1947</v>
      </c>
      <c r="Q146" s="41">
        <f t="shared" si="67"/>
        <v>8367</v>
      </c>
      <c r="R146" s="42">
        <v>49283</v>
      </c>
      <c r="S146" s="45">
        <f t="shared" si="68"/>
        <v>51109</v>
      </c>
    </row>
    <row r="147" spans="1:19" x14ac:dyDescent="0.3">
      <c r="A147" s="34">
        <v>138</v>
      </c>
      <c r="B147" s="33">
        <v>49314</v>
      </c>
      <c r="C147" s="30">
        <f t="shared" si="56"/>
        <v>6000</v>
      </c>
      <c r="D147" s="30">
        <f t="shared" si="71"/>
        <v>420</v>
      </c>
      <c r="E147" s="30">
        <v>0</v>
      </c>
      <c r="F147" s="10">
        <f t="shared" si="69"/>
        <v>6420</v>
      </c>
      <c r="G147" s="30">
        <f t="shared" si="55"/>
        <v>1300</v>
      </c>
      <c r="H147" s="30">
        <f t="shared" si="53"/>
        <v>2200</v>
      </c>
      <c r="I147" s="32">
        <f t="shared" si="70"/>
        <v>3500</v>
      </c>
      <c r="J147" s="50">
        <f t="shared" si="61"/>
        <v>2920</v>
      </c>
      <c r="K147" s="11">
        <f>SUM($J$10:J147)</f>
        <v>423754</v>
      </c>
      <c r="L147" s="52">
        <f t="shared" si="62"/>
        <v>-146817</v>
      </c>
      <c r="M147" s="30">
        <f t="shared" si="63"/>
        <v>-3069</v>
      </c>
      <c r="N147" s="30">
        <f t="shared" si="64"/>
        <v>9489</v>
      </c>
      <c r="O147" s="52">
        <f t="shared" si="65"/>
        <v>-96067</v>
      </c>
      <c r="P147" s="30">
        <f t="shared" si="66"/>
        <v>-2008</v>
      </c>
      <c r="Q147" s="30">
        <f t="shared" si="67"/>
        <v>8428</v>
      </c>
      <c r="R147" s="33">
        <v>49314</v>
      </c>
      <c r="S147" s="40">
        <f t="shared" si="68"/>
        <v>51140</v>
      </c>
    </row>
    <row r="148" spans="1:19" x14ac:dyDescent="0.3">
      <c r="A148" s="34">
        <v>139</v>
      </c>
      <c r="B148" s="33">
        <v>49345</v>
      </c>
      <c r="C148" s="30">
        <f t="shared" si="56"/>
        <v>6000</v>
      </c>
      <c r="D148" s="30">
        <f t="shared" si="71"/>
        <v>420</v>
      </c>
      <c r="E148" s="30">
        <v>0</v>
      </c>
      <c r="F148" s="10">
        <f t="shared" si="69"/>
        <v>6420</v>
      </c>
      <c r="G148" s="30">
        <f t="shared" si="55"/>
        <v>1300</v>
      </c>
      <c r="H148" s="30">
        <f t="shared" si="53"/>
        <v>2200</v>
      </c>
      <c r="I148" s="32">
        <f t="shared" si="70"/>
        <v>3500</v>
      </c>
      <c r="J148" s="50">
        <f t="shared" si="61"/>
        <v>2920</v>
      </c>
      <c r="K148" s="11">
        <f>SUM($J$10:J148)</f>
        <v>426674</v>
      </c>
      <c r="L148" s="52">
        <f t="shared" si="62"/>
        <v>-149737</v>
      </c>
      <c r="M148" s="30">
        <f t="shared" si="63"/>
        <v>-3130</v>
      </c>
      <c r="N148" s="30">
        <f t="shared" si="64"/>
        <v>9550</v>
      </c>
      <c r="O148" s="52">
        <f t="shared" si="65"/>
        <v>-98987</v>
      </c>
      <c r="P148" s="30">
        <f t="shared" si="66"/>
        <v>-2069</v>
      </c>
      <c r="Q148" s="30">
        <f t="shared" si="67"/>
        <v>8489</v>
      </c>
      <c r="R148" s="33">
        <v>49345</v>
      </c>
      <c r="S148" s="40">
        <f t="shared" si="68"/>
        <v>51171</v>
      </c>
    </row>
    <row r="149" spans="1:19" x14ac:dyDescent="0.3">
      <c r="A149" s="34">
        <v>140</v>
      </c>
      <c r="B149" s="33">
        <v>49373</v>
      </c>
      <c r="C149" s="48">
        <f t="shared" si="56"/>
        <v>6000</v>
      </c>
      <c r="D149" s="30">
        <f t="shared" si="71"/>
        <v>420</v>
      </c>
      <c r="E149" s="30">
        <v>0</v>
      </c>
      <c r="F149" s="10">
        <f t="shared" si="69"/>
        <v>6420</v>
      </c>
      <c r="G149" s="30">
        <f t="shared" si="55"/>
        <v>1300</v>
      </c>
      <c r="H149" s="30">
        <f t="shared" si="53"/>
        <v>2200</v>
      </c>
      <c r="I149" s="32">
        <f t="shared" si="70"/>
        <v>3500</v>
      </c>
      <c r="J149" s="50">
        <f t="shared" si="61"/>
        <v>2920</v>
      </c>
      <c r="K149" s="11">
        <f>SUM($J$10:J149)</f>
        <v>429594</v>
      </c>
      <c r="L149" s="52">
        <f t="shared" si="62"/>
        <v>-152657</v>
      </c>
      <c r="M149" s="30">
        <f t="shared" si="63"/>
        <v>-3191</v>
      </c>
      <c r="N149" s="30">
        <f t="shared" si="64"/>
        <v>9611</v>
      </c>
      <c r="O149" s="52">
        <f t="shared" si="65"/>
        <v>-101907</v>
      </c>
      <c r="P149" s="30">
        <f t="shared" si="66"/>
        <v>-2130</v>
      </c>
      <c r="Q149" s="30">
        <f t="shared" si="67"/>
        <v>8550</v>
      </c>
      <c r="R149" s="33">
        <v>49373</v>
      </c>
      <c r="S149" s="40">
        <f t="shared" si="68"/>
        <v>51200</v>
      </c>
    </row>
    <row r="150" spans="1:19" x14ac:dyDescent="0.3">
      <c r="A150" s="34">
        <v>141</v>
      </c>
      <c r="B150" s="33">
        <v>49404</v>
      </c>
      <c r="C150" s="30">
        <f t="shared" si="56"/>
        <v>6000</v>
      </c>
      <c r="D150" s="30">
        <f t="shared" si="71"/>
        <v>420</v>
      </c>
      <c r="E150" s="30">
        <v>0</v>
      </c>
      <c r="F150" s="10">
        <f t="shared" si="69"/>
        <v>6420</v>
      </c>
      <c r="G150" s="30">
        <f t="shared" si="55"/>
        <v>1300</v>
      </c>
      <c r="H150" s="30">
        <f t="shared" ref="H150:H156" si="72">$P$2</f>
        <v>2200</v>
      </c>
      <c r="I150" s="32">
        <f t="shared" si="70"/>
        <v>3500</v>
      </c>
      <c r="J150" s="50">
        <f t="shared" si="61"/>
        <v>2920</v>
      </c>
      <c r="K150" s="11">
        <f>SUM($J$10:J150)</f>
        <v>432514</v>
      </c>
      <c r="L150" s="52">
        <f t="shared" si="62"/>
        <v>-155577</v>
      </c>
      <c r="M150" s="30">
        <f t="shared" si="63"/>
        <v>-3252</v>
      </c>
      <c r="N150" s="30">
        <f t="shared" si="64"/>
        <v>9672</v>
      </c>
      <c r="O150" s="52">
        <f t="shared" si="65"/>
        <v>-104827</v>
      </c>
      <c r="P150" s="30">
        <f t="shared" si="66"/>
        <v>-2191</v>
      </c>
      <c r="Q150" s="30">
        <f t="shared" si="67"/>
        <v>8611</v>
      </c>
      <c r="R150" s="33">
        <v>49404</v>
      </c>
      <c r="S150" s="40">
        <f t="shared" si="68"/>
        <v>51231</v>
      </c>
    </row>
    <row r="151" spans="1:19" x14ac:dyDescent="0.3">
      <c r="A151" s="34">
        <v>142</v>
      </c>
      <c r="B151" s="33">
        <v>49434</v>
      </c>
      <c r="C151" s="30">
        <f t="shared" si="56"/>
        <v>6000</v>
      </c>
      <c r="D151" s="30">
        <f t="shared" si="71"/>
        <v>420</v>
      </c>
      <c r="E151" s="30">
        <v>0</v>
      </c>
      <c r="F151" s="10">
        <f t="shared" si="69"/>
        <v>6420</v>
      </c>
      <c r="G151" s="30">
        <f t="shared" ref="G151:G156" si="73">$P$1</f>
        <v>1300</v>
      </c>
      <c r="H151" s="30">
        <f t="shared" si="72"/>
        <v>2200</v>
      </c>
      <c r="I151" s="32">
        <f t="shared" si="70"/>
        <v>3500</v>
      </c>
      <c r="J151" s="50">
        <f t="shared" si="61"/>
        <v>2920</v>
      </c>
      <c r="K151" s="11">
        <f>SUM($J$10:J151)</f>
        <v>435434</v>
      </c>
      <c r="L151" s="52">
        <f t="shared" si="62"/>
        <v>-158497</v>
      </c>
      <c r="M151" s="30">
        <f t="shared" si="63"/>
        <v>-3313</v>
      </c>
      <c r="N151" s="30">
        <f t="shared" si="64"/>
        <v>9733</v>
      </c>
      <c r="O151" s="52">
        <f t="shared" si="65"/>
        <v>-107747</v>
      </c>
      <c r="P151" s="30">
        <f t="shared" si="66"/>
        <v>-2252</v>
      </c>
      <c r="Q151" s="30">
        <f t="shared" si="67"/>
        <v>8672</v>
      </c>
      <c r="R151" s="33">
        <v>49434</v>
      </c>
      <c r="S151" s="40">
        <f t="shared" si="68"/>
        <v>51261</v>
      </c>
    </row>
    <row r="152" spans="1:19" x14ac:dyDescent="0.3">
      <c r="A152" s="34">
        <v>143</v>
      </c>
      <c r="B152" s="33">
        <v>49465</v>
      </c>
      <c r="C152" s="30">
        <f t="shared" si="56"/>
        <v>6000</v>
      </c>
      <c r="D152" s="30">
        <f t="shared" si="71"/>
        <v>420</v>
      </c>
      <c r="E152" s="30">
        <v>0</v>
      </c>
      <c r="F152" s="10">
        <f t="shared" si="69"/>
        <v>6420</v>
      </c>
      <c r="G152" s="30">
        <f t="shared" si="73"/>
        <v>1300</v>
      </c>
      <c r="H152" s="30">
        <f t="shared" si="72"/>
        <v>2200</v>
      </c>
      <c r="I152" s="32">
        <f t="shared" si="70"/>
        <v>3500</v>
      </c>
      <c r="J152" s="50">
        <f t="shared" si="61"/>
        <v>2920</v>
      </c>
      <c r="K152" s="11">
        <f>SUM($J$10:J152)</f>
        <v>438354</v>
      </c>
      <c r="L152" s="52">
        <f t="shared" si="62"/>
        <v>-161417</v>
      </c>
      <c r="M152" s="30">
        <f t="shared" si="63"/>
        <v>-3374</v>
      </c>
      <c r="N152" s="30">
        <f t="shared" si="64"/>
        <v>9794</v>
      </c>
      <c r="O152" s="52">
        <f t="shared" si="65"/>
        <v>-110667</v>
      </c>
      <c r="P152" s="30">
        <f t="shared" si="66"/>
        <v>-2313</v>
      </c>
      <c r="Q152" s="30">
        <f t="shared" si="67"/>
        <v>8733</v>
      </c>
      <c r="R152" s="33">
        <v>49465</v>
      </c>
      <c r="S152" s="40">
        <f t="shared" si="68"/>
        <v>51292</v>
      </c>
    </row>
    <row r="153" spans="1:19" x14ac:dyDescent="0.3">
      <c r="A153" s="34">
        <v>144</v>
      </c>
      <c r="B153" s="33">
        <v>49495</v>
      </c>
      <c r="C153" s="30">
        <f t="shared" ref="C153:C156" si="74">$E$3</f>
        <v>6000</v>
      </c>
      <c r="D153" s="30">
        <f t="shared" si="71"/>
        <v>420</v>
      </c>
      <c r="E153" s="30">
        <v>0</v>
      </c>
      <c r="F153" s="10">
        <f t="shared" si="69"/>
        <v>6420</v>
      </c>
      <c r="G153" s="30">
        <f t="shared" si="73"/>
        <v>1300</v>
      </c>
      <c r="H153" s="30">
        <f t="shared" si="72"/>
        <v>2200</v>
      </c>
      <c r="I153" s="32">
        <f t="shared" si="70"/>
        <v>3500</v>
      </c>
      <c r="J153" s="50">
        <f t="shared" si="61"/>
        <v>2920</v>
      </c>
      <c r="K153" s="11">
        <f>SUM($J$10:J153)</f>
        <v>441274</v>
      </c>
      <c r="L153" s="52">
        <f t="shared" si="62"/>
        <v>-164337</v>
      </c>
      <c r="M153" s="30">
        <f t="shared" si="63"/>
        <v>-3435</v>
      </c>
      <c r="N153" s="30">
        <f t="shared" si="64"/>
        <v>9855</v>
      </c>
      <c r="O153" s="52">
        <f t="shared" si="65"/>
        <v>-113587</v>
      </c>
      <c r="P153" s="30">
        <f t="shared" si="66"/>
        <v>-2374</v>
      </c>
      <c r="Q153" s="30">
        <f t="shared" si="67"/>
        <v>8794</v>
      </c>
      <c r="R153" s="33">
        <v>49495</v>
      </c>
      <c r="S153" s="40">
        <f t="shared" si="68"/>
        <v>51322</v>
      </c>
    </row>
    <row r="154" spans="1:19" x14ac:dyDescent="0.3">
      <c r="A154" s="34">
        <v>145</v>
      </c>
      <c r="B154" s="33">
        <v>49526</v>
      </c>
      <c r="C154" s="30">
        <f t="shared" si="74"/>
        <v>6000</v>
      </c>
      <c r="D154" s="30">
        <f t="shared" si="71"/>
        <v>420</v>
      </c>
      <c r="E154" s="30">
        <v>0</v>
      </c>
      <c r="F154" s="10">
        <f t="shared" si="69"/>
        <v>6420</v>
      </c>
      <c r="G154" s="30">
        <f t="shared" si="73"/>
        <v>1300</v>
      </c>
      <c r="H154" s="30">
        <f t="shared" si="72"/>
        <v>2200</v>
      </c>
      <c r="I154" s="32">
        <f t="shared" si="70"/>
        <v>3500</v>
      </c>
      <c r="J154" s="50">
        <f t="shared" si="61"/>
        <v>2920</v>
      </c>
      <c r="K154" s="11">
        <f>SUM($J$10:J154)</f>
        <v>444194</v>
      </c>
      <c r="L154" s="52">
        <f t="shared" si="62"/>
        <v>-167257</v>
      </c>
      <c r="M154" s="30">
        <f t="shared" si="63"/>
        <v>-3496</v>
      </c>
      <c r="N154" s="30">
        <f t="shared" si="64"/>
        <v>9916</v>
      </c>
      <c r="O154" s="52">
        <f t="shared" si="65"/>
        <v>-116507</v>
      </c>
      <c r="P154" s="30">
        <f t="shared" si="66"/>
        <v>-2435</v>
      </c>
      <c r="Q154" s="30">
        <f t="shared" si="67"/>
        <v>8855</v>
      </c>
      <c r="R154" s="33">
        <v>49526</v>
      </c>
      <c r="S154" s="40">
        <f t="shared" si="68"/>
        <v>51353</v>
      </c>
    </row>
    <row r="155" spans="1:19" x14ac:dyDescent="0.3">
      <c r="A155" s="34">
        <v>146</v>
      </c>
      <c r="B155" s="33">
        <v>49557</v>
      </c>
      <c r="C155" s="30">
        <f t="shared" si="74"/>
        <v>6000</v>
      </c>
      <c r="D155" s="30">
        <f t="shared" si="71"/>
        <v>420</v>
      </c>
      <c r="E155" s="30">
        <v>0</v>
      </c>
      <c r="F155" s="10">
        <f t="shared" si="69"/>
        <v>6420</v>
      </c>
      <c r="G155" s="30">
        <f t="shared" si="73"/>
        <v>1300</v>
      </c>
      <c r="H155" s="30">
        <f t="shared" si="72"/>
        <v>2200</v>
      </c>
      <c r="I155" s="32">
        <f t="shared" si="70"/>
        <v>3500</v>
      </c>
      <c r="J155" s="50">
        <f t="shared" si="61"/>
        <v>2920</v>
      </c>
      <c r="K155" s="11">
        <f>SUM($J$10:J155)</f>
        <v>447114</v>
      </c>
      <c r="L155" s="52">
        <f t="shared" si="62"/>
        <v>-170177</v>
      </c>
      <c r="M155" s="30">
        <f t="shared" si="63"/>
        <v>-3557</v>
      </c>
      <c r="N155" s="30">
        <f t="shared" si="64"/>
        <v>9977</v>
      </c>
      <c r="O155" s="52">
        <f t="shared" si="65"/>
        <v>-119427</v>
      </c>
      <c r="P155" s="30">
        <f t="shared" si="66"/>
        <v>-2497</v>
      </c>
      <c r="Q155" s="30">
        <f t="shared" si="67"/>
        <v>8917</v>
      </c>
      <c r="R155" s="33">
        <v>49557</v>
      </c>
      <c r="S155" s="40">
        <f t="shared" si="68"/>
        <v>51384</v>
      </c>
    </row>
    <row r="156" spans="1:19" x14ac:dyDescent="0.3">
      <c r="A156" s="34">
        <v>147</v>
      </c>
      <c r="B156" s="33">
        <v>49587</v>
      </c>
      <c r="C156" s="30">
        <f t="shared" si="74"/>
        <v>6000</v>
      </c>
      <c r="D156" s="30">
        <f t="shared" si="71"/>
        <v>420</v>
      </c>
      <c r="E156" s="30">
        <v>0</v>
      </c>
      <c r="F156" s="10">
        <f t="shared" si="69"/>
        <v>6420</v>
      </c>
      <c r="G156" s="30">
        <f t="shared" si="73"/>
        <v>1300</v>
      </c>
      <c r="H156" s="30">
        <f t="shared" si="72"/>
        <v>2200</v>
      </c>
      <c r="I156" s="32">
        <f t="shared" si="70"/>
        <v>3500</v>
      </c>
      <c r="J156" s="50">
        <f t="shared" si="61"/>
        <v>2920</v>
      </c>
      <c r="K156" s="11">
        <f>SUM($J$10:J156)</f>
        <v>450034</v>
      </c>
      <c r="L156" s="52">
        <f t="shared" si="62"/>
        <v>-173097</v>
      </c>
      <c r="M156" s="30">
        <f t="shared" si="63"/>
        <v>-3618</v>
      </c>
      <c r="N156" s="30">
        <f t="shared" si="64"/>
        <v>10038</v>
      </c>
      <c r="O156" s="52">
        <f t="shared" si="65"/>
        <v>-122347</v>
      </c>
      <c r="P156" s="30">
        <f t="shared" si="66"/>
        <v>-2558</v>
      </c>
      <c r="Q156" s="30">
        <f t="shared" si="67"/>
        <v>8978</v>
      </c>
      <c r="R156" s="33">
        <v>49587</v>
      </c>
      <c r="S156" s="40">
        <f t="shared" si="68"/>
        <v>51414</v>
      </c>
    </row>
  </sheetData>
  <mergeCells count="27">
    <mergeCell ref="S7:S9"/>
    <mergeCell ref="S1:S2"/>
    <mergeCell ref="A5:C5"/>
    <mergeCell ref="N8:N9"/>
    <mergeCell ref="Q8:Q9"/>
    <mergeCell ref="L7:N7"/>
    <mergeCell ref="O7:Q7"/>
    <mergeCell ref="K1:K2"/>
    <mergeCell ref="C7:F7"/>
    <mergeCell ref="G7:I7"/>
    <mergeCell ref="C8:C9"/>
    <mergeCell ref="D8:D9"/>
    <mergeCell ref="E8:E9"/>
    <mergeCell ref="O8:O9"/>
    <mergeCell ref="P8:P9"/>
    <mergeCell ref="R7:R9"/>
    <mergeCell ref="M8:M9"/>
    <mergeCell ref="F8:F9"/>
    <mergeCell ref="G8:G9"/>
    <mergeCell ref="H8:H9"/>
    <mergeCell ref="I8:I9"/>
    <mergeCell ref="J8:J9"/>
    <mergeCell ref="B7:B9"/>
    <mergeCell ref="A7:A9"/>
    <mergeCell ref="J7:K7"/>
    <mergeCell ref="K8:K9"/>
    <mergeCell ref="L8:L9"/>
  </mergeCells>
  <conditionalFormatting sqref="A7:I9 L7:S9 A10:S156">
    <cfRule type="cellIs" dxfId="4" priority="1" operator="lessThan">
      <formula>0</formula>
    </cfRule>
  </conditionalFormatting>
  <conditionalFormatting sqref="K10:K1048576">
    <cfRule type="cellIs" dxfId="3" priority="2" operator="greaterThan">
      <formula>$P$5</formula>
    </cfRule>
    <cfRule type="cellIs" dxfId="2" priority="3" operator="greaterThan">
      <formula>$H$5</formula>
    </cfRule>
  </conditionalFormatting>
  <conditionalFormatting sqref="M7:M1048576">
    <cfRule type="cellIs" dxfId="1" priority="5" operator="lessThan">
      <formula>$R$4</formula>
    </cfRule>
  </conditionalFormatting>
  <conditionalFormatting sqref="P7:P1048576">
    <cfRule type="cellIs" dxfId="0" priority="4" operator="lessThan">
      <formula>$R$4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348-660D-46FA-8B78-4D88C28570DC}">
  <dimension ref="A1:J48"/>
  <sheetViews>
    <sheetView workbookViewId="0">
      <selection activeCell="I14" sqref="I14"/>
    </sheetView>
  </sheetViews>
  <sheetFormatPr defaultRowHeight="14.4" x14ac:dyDescent="0.3"/>
  <cols>
    <col min="2" max="2" width="29.77734375" bestFit="1" customWidth="1"/>
  </cols>
  <sheetData>
    <row r="1" spans="1:10" x14ac:dyDescent="0.3">
      <c r="A1" s="8"/>
      <c r="B1" s="8" t="s">
        <v>122</v>
      </c>
      <c r="C1" s="8" t="s">
        <v>65</v>
      </c>
      <c r="D1" s="8" t="s">
        <v>4</v>
      </c>
      <c r="E1" t="s">
        <v>4</v>
      </c>
      <c r="F1">
        <f>SUM(D2:D48)</f>
        <v>50750</v>
      </c>
      <c r="G1" s="39" t="s">
        <v>116</v>
      </c>
      <c r="I1">
        <f>F1/'Plan garsoniera'!B3</f>
        <v>10211.267605633804</v>
      </c>
      <c r="J1" s="39" t="s">
        <v>117</v>
      </c>
    </row>
    <row r="2" spans="1:10" x14ac:dyDescent="0.3">
      <c r="A2" s="115" t="s">
        <v>72</v>
      </c>
      <c r="B2" s="4" t="s">
        <v>67</v>
      </c>
      <c r="C2" s="4">
        <v>1500</v>
      </c>
      <c r="D2" s="115">
        <f>SUM(C2:C8)</f>
        <v>8800</v>
      </c>
      <c r="F2">
        <f>F1</f>
        <v>50750</v>
      </c>
      <c r="G2" t="s">
        <v>116</v>
      </c>
    </row>
    <row r="3" spans="1:10" x14ac:dyDescent="0.3">
      <c r="A3" s="115"/>
      <c r="B3" s="4" t="s">
        <v>102</v>
      </c>
      <c r="C3" s="4">
        <v>2000</v>
      </c>
      <c r="D3" s="115"/>
    </row>
    <row r="4" spans="1:10" x14ac:dyDescent="0.3">
      <c r="A4" s="115"/>
      <c r="B4" s="4" t="s">
        <v>74</v>
      </c>
      <c r="C4" s="4">
        <v>2500</v>
      </c>
      <c r="D4" s="115"/>
    </row>
    <row r="5" spans="1:10" x14ac:dyDescent="0.3">
      <c r="A5" s="115"/>
      <c r="B5" s="4" t="s">
        <v>103</v>
      </c>
      <c r="C5" s="4">
        <v>1500</v>
      </c>
      <c r="D5" s="115"/>
    </row>
    <row r="6" spans="1:10" x14ac:dyDescent="0.3">
      <c r="A6" s="115"/>
      <c r="B6" s="4" t="s">
        <v>89</v>
      </c>
      <c r="C6" s="4">
        <v>500</v>
      </c>
      <c r="D6" s="115"/>
    </row>
    <row r="7" spans="1:10" x14ac:dyDescent="0.3">
      <c r="A7" s="115"/>
      <c r="B7" s="4" t="s">
        <v>90</v>
      </c>
      <c r="C7" s="4">
        <v>200</v>
      </c>
      <c r="D7" s="115"/>
    </row>
    <row r="8" spans="1:10" x14ac:dyDescent="0.3">
      <c r="A8" s="115"/>
      <c r="B8" s="4" t="s">
        <v>104</v>
      </c>
      <c r="C8" s="4">
        <v>600</v>
      </c>
      <c r="D8" s="115"/>
    </row>
    <row r="9" spans="1:10" x14ac:dyDescent="0.3">
      <c r="A9" s="119" t="s">
        <v>68</v>
      </c>
      <c r="B9" s="11" t="s">
        <v>68</v>
      </c>
      <c r="C9" s="11">
        <v>800</v>
      </c>
      <c r="D9" s="119">
        <f>SUM(C9:C12)</f>
        <v>2300</v>
      </c>
    </row>
    <row r="10" spans="1:10" x14ac:dyDescent="0.3">
      <c r="A10" s="119"/>
      <c r="B10" s="11" t="s">
        <v>69</v>
      </c>
      <c r="C10" s="11">
        <v>300</v>
      </c>
      <c r="D10" s="119"/>
    </row>
    <row r="11" spans="1:10" x14ac:dyDescent="0.3">
      <c r="A11" s="119"/>
      <c r="B11" s="11" t="s">
        <v>100</v>
      </c>
      <c r="C11" s="11">
        <v>1200</v>
      </c>
      <c r="D11" s="119"/>
    </row>
    <row r="12" spans="1:10" x14ac:dyDescent="0.3">
      <c r="A12" s="119"/>
      <c r="B12" s="11" t="s">
        <v>70</v>
      </c>
      <c r="C12" s="11"/>
      <c r="D12" s="119"/>
    </row>
    <row r="13" spans="1:10" x14ac:dyDescent="0.3">
      <c r="A13" s="120" t="s">
        <v>73</v>
      </c>
      <c r="B13" s="31" t="s">
        <v>66</v>
      </c>
      <c r="C13" s="31">
        <v>1000</v>
      </c>
      <c r="D13" s="120">
        <f>SUM(C13:C17)</f>
        <v>6500</v>
      </c>
    </row>
    <row r="14" spans="1:10" x14ac:dyDescent="0.3">
      <c r="A14" s="120"/>
      <c r="B14" s="31" t="s">
        <v>105</v>
      </c>
      <c r="C14" s="31">
        <v>2000</v>
      </c>
      <c r="D14" s="120"/>
    </row>
    <row r="15" spans="1:10" x14ac:dyDescent="0.3">
      <c r="A15" s="120"/>
      <c r="B15" s="31" t="s">
        <v>71</v>
      </c>
      <c r="C15" s="31">
        <v>2500</v>
      </c>
      <c r="D15" s="120"/>
    </row>
    <row r="16" spans="1:10" x14ac:dyDescent="0.3">
      <c r="A16" s="120"/>
      <c r="B16" s="31" t="s">
        <v>90</v>
      </c>
      <c r="C16" s="31">
        <v>200</v>
      </c>
      <c r="D16" s="120"/>
    </row>
    <row r="17" spans="1:4" x14ac:dyDescent="0.3">
      <c r="A17" s="120"/>
      <c r="B17" s="31" t="s">
        <v>106</v>
      </c>
      <c r="C17" s="31">
        <v>800</v>
      </c>
      <c r="D17" s="120"/>
    </row>
    <row r="18" spans="1:4" x14ac:dyDescent="0.3">
      <c r="A18" s="115" t="s">
        <v>75</v>
      </c>
      <c r="B18" s="4" t="s">
        <v>107</v>
      </c>
      <c r="C18" s="4">
        <v>1500</v>
      </c>
      <c r="D18" s="115">
        <f>SUM(C18:C19)</f>
        <v>1700</v>
      </c>
    </row>
    <row r="19" spans="1:4" x14ac:dyDescent="0.3">
      <c r="A19" s="115"/>
      <c r="B19" s="4" t="s">
        <v>90</v>
      </c>
      <c r="C19" s="4">
        <v>200</v>
      </c>
      <c r="D19" s="115"/>
    </row>
    <row r="20" spans="1:4" x14ac:dyDescent="0.3">
      <c r="A20" s="122" t="s">
        <v>77</v>
      </c>
      <c r="B20" s="10" t="s">
        <v>78</v>
      </c>
      <c r="C20" s="10">
        <v>4000</v>
      </c>
      <c r="D20" s="121">
        <f>SUM(C20:C37)</f>
        <v>14250</v>
      </c>
    </row>
    <row r="21" spans="1:4" x14ac:dyDescent="0.3">
      <c r="A21" s="123"/>
      <c r="B21" s="10" t="s">
        <v>101</v>
      </c>
      <c r="C21" s="10">
        <v>1000</v>
      </c>
      <c r="D21" s="121"/>
    </row>
    <row r="22" spans="1:4" x14ac:dyDescent="0.3">
      <c r="A22" s="123"/>
      <c r="B22" s="10" t="s">
        <v>79</v>
      </c>
      <c r="C22" s="10">
        <v>600</v>
      </c>
      <c r="D22" s="121"/>
    </row>
    <row r="23" spans="1:4" x14ac:dyDescent="0.3">
      <c r="A23" s="123"/>
      <c r="B23" s="10" t="s">
        <v>80</v>
      </c>
      <c r="C23" s="10">
        <v>1000</v>
      </c>
      <c r="D23" s="121"/>
    </row>
    <row r="24" spans="1:4" x14ac:dyDescent="0.3">
      <c r="A24" s="123"/>
      <c r="B24" s="10" t="s">
        <v>81</v>
      </c>
      <c r="C24" s="10">
        <v>2000</v>
      </c>
      <c r="D24" s="121"/>
    </row>
    <row r="25" spans="1:4" x14ac:dyDescent="0.3">
      <c r="A25" s="123"/>
      <c r="B25" s="10" t="s">
        <v>82</v>
      </c>
      <c r="C25" s="10">
        <v>1000</v>
      </c>
      <c r="D25" s="121"/>
    </row>
    <row r="26" spans="1:4" x14ac:dyDescent="0.3">
      <c r="A26" s="123"/>
      <c r="B26" s="10" t="s">
        <v>93</v>
      </c>
      <c r="C26" s="10">
        <v>1500</v>
      </c>
      <c r="D26" s="121"/>
    </row>
    <row r="27" spans="1:4" x14ac:dyDescent="0.3">
      <c r="A27" s="123"/>
      <c r="B27" s="10" t="s">
        <v>94</v>
      </c>
      <c r="C27" s="10">
        <v>500</v>
      </c>
      <c r="D27" s="121"/>
    </row>
    <row r="28" spans="1:4" x14ac:dyDescent="0.3">
      <c r="A28" s="123"/>
      <c r="B28" s="10" t="s">
        <v>95</v>
      </c>
      <c r="C28" s="10">
        <v>150</v>
      </c>
      <c r="D28" s="121"/>
    </row>
    <row r="29" spans="1:4" x14ac:dyDescent="0.3">
      <c r="A29" s="123"/>
      <c r="B29" s="10"/>
      <c r="C29" s="10"/>
      <c r="D29" s="121"/>
    </row>
    <row r="30" spans="1:4" x14ac:dyDescent="0.3">
      <c r="A30" s="123"/>
      <c r="B30" s="10" t="s">
        <v>83</v>
      </c>
      <c r="C30" s="116">
        <v>100</v>
      </c>
      <c r="D30" s="121"/>
    </row>
    <row r="31" spans="1:4" x14ac:dyDescent="0.3">
      <c r="A31" s="123"/>
      <c r="B31" s="10" t="s">
        <v>84</v>
      </c>
      <c r="C31" s="117"/>
      <c r="D31" s="121"/>
    </row>
    <row r="32" spans="1:4" x14ac:dyDescent="0.3">
      <c r="A32" s="123"/>
      <c r="B32" s="10" t="s">
        <v>85</v>
      </c>
      <c r="C32" s="117"/>
      <c r="D32" s="121"/>
    </row>
    <row r="33" spans="1:4" x14ac:dyDescent="0.3">
      <c r="A33" s="123"/>
      <c r="B33" s="10" t="s">
        <v>86</v>
      </c>
      <c r="C33" s="117"/>
      <c r="D33" s="121"/>
    </row>
    <row r="34" spans="1:4" x14ac:dyDescent="0.3">
      <c r="A34" s="123"/>
      <c r="B34" s="10" t="s">
        <v>87</v>
      </c>
      <c r="C34" s="118"/>
      <c r="D34" s="121"/>
    </row>
    <row r="35" spans="1:4" x14ac:dyDescent="0.3">
      <c r="A35" s="123"/>
      <c r="B35" s="10"/>
      <c r="C35" s="10"/>
      <c r="D35" s="121"/>
    </row>
    <row r="36" spans="1:4" x14ac:dyDescent="0.3">
      <c r="A36" s="123"/>
      <c r="B36" s="10" t="s">
        <v>108</v>
      </c>
      <c r="C36" s="10">
        <v>400</v>
      </c>
      <c r="D36" s="121"/>
    </row>
    <row r="37" spans="1:4" x14ac:dyDescent="0.3">
      <c r="A37" s="123"/>
      <c r="B37" s="10" t="s">
        <v>103</v>
      </c>
      <c r="C37" s="10">
        <v>2000</v>
      </c>
      <c r="D37" s="121"/>
    </row>
    <row r="38" spans="1:4" x14ac:dyDescent="0.3">
      <c r="A38" s="119" t="s">
        <v>76</v>
      </c>
      <c r="B38" s="11" t="s">
        <v>91</v>
      </c>
      <c r="C38" s="11">
        <v>100</v>
      </c>
      <c r="D38" s="119">
        <f>SUM(C38:C39)</f>
        <v>2100</v>
      </c>
    </row>
    <row r="39" spans="1:4" x14ac:dyDescent="0.3">
      <c r="A39" s="119"/>
      <c r="B39" s="11" t="s">
        <v>92</v>
      </c>
      <c r="C39" s="11">
        <v>2000</v>
      </c>
      <c r="D39" s="119"/>
    </row>
    <row r="40" spans="1:4" x14ac:dyDescent="0.3">
      <c r="A40" s="115" t="s">
        <v>88</v>
      </c>
      <c r="B40" s="4" t="s">
        <v>96</v>
      </c>
      <c r="C40" s="4">
        <v>300</v>
      </c>
      <c r="D40" s="115">
        <f>SUM(C40:C48)</f>
        <v>15100</v>
      </c>
    </row>
    <row r="41" spans="1:4" x14ac:dyDescent="0.3">
      <c r="A41" s="115"/>
      <c r="B41" s="4" t="s">
        <v>98</v>
      </c>
      <c r="C41" s="4">
        <v>200</v>
      </c>
      <c r="D41" s="115"/>
    </row>
    <row r="42" spans="1:4" x14ac:dyDescent="0.3">
      <c r="A42" s="115"/>
      <c r="B42" s="4" t="s">
        <v>97</v>
      </c>
      <c r="C42" s="4">
        <v>400</v>
      </c>
      <c r="D42" s="115"/>
    </row>
    <row r="43" spans="1:4" x14ac:dyDescent="0.3">
      <c r="A43" s="115"/>
      <c r="B43" s="4" t="s">
        <v>99</v>
      </c>
      <c r="C43" s="4">
        <v>200</v>
      </c>
      <c r="D43" s="115"/>
    </row>
    <row r="44" spans="1:4" x14ac:dyDescent="0.3">
      <c r="A44" s="115"/>
      <c r="B44" s="4" t="s">
        <v>118</v>
      </c>
      <c r="C44" s="4">
        <v>1500</v>
      </c>
      <c r="D44" s="115"/>
    </row>
    <row r="45" spans="1:4" x14ac:dyDescent="0.3">
      <c r="A45" s="115"/>
      <c r="B45" s="4" t="s">
        <v>119</v>
      </c>
      <c r="C45" s="4">
        <v>800</v>
      </c>
      <c r="D45" s="115"/>
    </row>
    <row r="46" spans="1:4" x14ac:dyDescent="0.3">
      <c r="A46" s="115"/>
      <c r="B46" s="4" t="s">
        <v>120</v>
      </c>
      <c r="C46" s="4">
        <v>700</v>
      </c>
      <c r="D46" s="115"/>
    </row>
    <row r="47" spans="1:4" x14ac:dyDescent="0.3">
      <c r="A47" s="115"/>
      <c r="B47" s="4" t="s">
        <v>121</v>
      </c>
      <c r="C47" s="4">
        <v>1000</v>
      </c>
      <c r="D47" s="115"/>
    </row>
    <row r="48" spans="1:4" x14ac:dyDescent="0.3">
      <c r="A48" s="115"/>
      <c r="B48" s="4" t="s">
        <v>123</v>
      </c>
      <c r="C48" s="4">
        <v>10000</v>
      </c>
      <c r="D48" s="115"/>
    </row>
  </sheetData>
  <mergeCells count="15">
    <mergeCell ref="A40:A48"/>
    <mergeCell ref="A38:A39"/>
    <mergeCell ref="A20:A37"/>
    <mergeCell ref="A13:A17"/>
    <mergeCell ref="A2:A8"/>
    <mergeCell ref="A9:A12"/>
    <mergeCell ref="A18:A19"/>
    <mergeCell ref="D40:D48"/>
    <mergeCell ref="C30:C34"/>
    <mergeCell ref="D2:D8"/>
    <mergeCell ref="D9:D12"/>
    <mergeCell ref="D13:D17"/>
    <mergeCell ref="D18:D19"/>
    <mergeCell ref="D20:D37"/>
    <mergeCell ref="D38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106" t="s">
        <v>0</v>
      </c>
      <c r="L1" s="10">
        <v>200</v>
      </c>
      <c r="N1" s="95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107"/>
      <c r="L2" s="10">
        <v>300</v>
      </c>
      <c r="N2" s="96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127" t="s">
        <v>18</v>
      </c>
      <c r="D7" s="127"/>
      <c r="E7" s="127"/>
      <c r="F7" s="127"/>
      <c r="G7" s="128" t="s">
        <v>17</v>
      </c>
      <c r="H7" s="128"/>
      <c r="I7" s="128"/>
      <c r="J7" s="15" t="s">
        <v>5</v>
      </c>
      <c r="K7" s="129" t="s">
        <v>19</v>
      </c>
    </row>
    <row r="8" spans="1:16" ht="14.4" customHeight="1" x14ac:dyDescent="0.3">
      <c r="A8" s="124" t="s">
        <v>3</v>
      </c>
      <c r="B8" s="124" t="s">
        <v>2</v>
      </c>
      <c r="C8" s="125" t="s">
        <v>1</v>
      </c>
      <c r="D8" s="126" t="s">
        <v>14</v>
      </c>
      <c r="E8" s="126" t="s">
        <v>15</v>
      </c>
      <c r="F8" s="126" t="s">
        <v>4</v>
      </c>
      <c r="G8" s="130" t="s">
        <v>0</v>
      </c>
      <c r="H8" s="130" t="s">
        <v>16</v>
      </c>
      <c r="I8" s="87" t="s">
        <v>4</v>
      </c>
      <c r="J8" s="131" t="s">
        <v>4</v>
      </c>
      <c r="K8" s="129"/>
    </row>
    <row r="9" spans="1:16" x14ac:dyDescent="0.3">
      <c r="A9" s="124"/>
      <c r="B9" s="124"/>
      <c r="C9" s="125"/>
      <c r="D9" s="126"/>
      <c r="E9" s="119"/>
      <c r="F9" s="119"/>
      <c r="G9" s="130"/>
      <c r="H9" s="130"/>
      <c r="I9" s="121"/>
      <c r="J9" s="132"/>
      <c r="K9" s="129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133" t="s">
        <v>50</v>
      </c>
      <c r="B1" s="133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</vt:lpstr>
      <vt:lpstr>Mobilier + Electrocasnice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2023-05-20T09:58:10Z</dcterms:created>
  <dcterms:modified xsi:type="dcterms:W3CDTF">2023-11-12T15:41:45Z</dcterms:modified>
</cp:coreProperties>
</file>