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q40rdc\Documents\GitHub\P_FUN_matkha\Documentation\"/>
    </mc:Choice>
  </mc:AlternateContent>
  <xr:revisionPtr revIDLastSave="0" documentId="13_ncr:1_{6A146B63-4DFC-4EBB-803A-964563544CBA}"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3630" yWindow="1875" windowWidth="21600" windowHeight="11385"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<sst xmlns="http://schemas.openxmlformats.org/spreadsheetml/2006/main" count="63" uniqueCount="46">
  <si>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</si>
  <si>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</si>
  <si>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</si>
  <si>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</si>
  <si>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</si>
  <si>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</si>
  <si>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</si>
  <si>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</si>
  <si>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</si>
  <si>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</si>
  <si>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</si>
  <si>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</si>
  <si>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</si>
  <si>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</si>
  <si>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</si>
  <si>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</si>
  <si>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</si>
  <si>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</si>
  <si>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</si>
  <si>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</si>
  <si>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</si>
  <si>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</si>
  <si>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</si>
  <si>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</si>
  <si>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</si>
  <si>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</si>
  <si>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 Carrel nous a introduit le projet P_FUN</t>
  </si>
  <si>
    <t>P_FUN ANALYSE DE DONNEES</t>
  </si>
  <si>
    <t>30.08.2024 au 01.10.2024</t>
  </si>
  <si>
    <t>Khalil Mateen</t>
  </si>
  <si>
    <t>Mise en place du github</t>
  </si>
  <si>
    <t>Mise en place du projet IceScrum</t>
  </si>
  <si>
    <t>rédaction des 4 première user story avec tasks (test commencé mais non finis)</t>
  </si>
  <si>
    <t>je me suis rensigné sur quelle outlis utiliser pour créer mon application: WPF, Live-Charts, TextBox &amp; Label (pour afficher les données format textuel), Riot Games API</t>
  </si>
  <si>
    <t xml:space="preserve">Rédaction du journal de travail </t>
  </si>
  <si>
    <t>J'ai crée une user story pour la création de la maquette avec ses tasks et test</t>
  </si>
  <si>
    <t>j'ai crée une maquette pour l'app (j'ai mis du temps a réfléchir a quelle data j'allais analyser ainsi qu'a trouver les logos pour les representer)</t>
  </si>
  <si>
    <t>Analyse de l'api riot game (j'ai crée ma clée pour utiliser leur api et maintenent je me rensigne sur les routes a utiliser pour récolter les données dont j'ai besoin</t>
  </si>
  <si>
    <t>je me suis rendu compte que Live charts n'était pas compatible avec mon projets, je vais donc utilisé OxyPlot</t>
  </si>
  <si>
    <t>Le professeur nous a présenter et expliquer les commit atomiques</t>
  </si>
  <si>
    <t>Un camarade m'a demander des précision par rapport a ma maquette et mon iceScrum</t>
  </si>
  <si>
    <t>j'ai ajouté une navbar qui contient une comboBox qui contient toutes les regions, une barre de recherche pour saisire son nom d'invocateur, et un boutton de recherche. J'ai rencontrer un problème par rapport au fait de stocker les differents nom des regions dans un fichier a part poue ensuite les afficher dans la comboBox</t>
  </si>
  <si>
    <t>méthode pour avoir le cluster quand l'utilisateur entre ses informations (j'ai mis du temps que je n'avais pas remarqué que le je devais d'abord trouvé le code de la region puis ensuite chercher le cluster)</t>
  </si>
  <si>
    <t xml:space="preserve">j'ai essayé plusieur api (officiel et non officiels) pour importer les data que j'avais besoin pour afficher le nombre de joueur en ligne mais aucune ne marchais/me donnais les info dont j'avais besoin, j'ai trouvé un outils (steamkit) qui me permet apparement de faire ce dont j'ai besoin mais malheuresmenet il a très peu de documentation </t>
  </si>
  <si>
    <t>j'ai réussi a faire en sorte que quand mon app se lance elle prends les data du .json elle organise et les affiche dans le graphique oxyplot</t>
  </si>
  <si>
    <t>j'ai fait en sorte que quand on change le type de filtrage du temps, elle change les données qu'elle prends du json -&gt; si on change de heure a jour elle prends les données du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</si>
</sst>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8">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0" borderId="0" xfId="0" applyFont="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25">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4.8611111111111112E-2</c:v>
                </c:pt>
                <c:pt idx="1">
                  <c:v>0.3298611111111111</c:v>
                </c:pt>
                <c:pt idx="2">
                  <c:v>0</c:v>
                </c:pt>
                <c:pt idx="3">
                  <c:v>8.6805555555555552E-2</c:v>
                </c:pt>
                <c:pt idx="4">
                  <c:v>0</c:v>
                </c:pt>
                <c:pt idx="5">
                  <c:v>7.6388888888888895E-2</c:v>
                </c:pt>
                <c:pt idx="6">
                  <c:v>2.7777777777777776E-2</c:v>
                </c:pt>
                <c:pt idx="7">
                  <c:v>3.472222222222222E-3</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9" activePane="bottomLeft" state="frozen"/>
      <selection pane="bottomLeft" activeCell="F24" sqref="F2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6" t="s">
        <v>29</v>
      </c>
      <c r="D2" s="56"/>
      <c r="E2" s="56"/>
      <c r="F2" s="5" t="s">
        <v>2</v>
      </c>
      <c r="G2" s="6" t="s">
        <v>27</v>
      </c>
    </row>
    <row r="3" spans="1:15" ht="23.25" x14ac:dyDescent="0.35">
      <c r="B3" s="5" t="s">
        <v>9</v>
      </c>
      <c r="C3" s="23" t="str">
        <f>INT(E4/1440)&amp;" jours "&amp;INT(MOD(E4/1440,1)*24)&amp;" heurs "&amp;INT(MOD(MOD(E4/1440,1)*24,1)*60)&amp;" minutes"</f>
        <v>0 jours 14 heurs 45 minutes</v>
      </c>
      <c r="D3" s="23"/>
      <c r="E3" s="3"/>
      <c r="F3" s="4" t="s">
        <v>10</v>
      </c>
      <c r="G3" s="7" t="s">
        <v>28</v>
      </c>
    </row>
    <row r="4" spans="1:15" ht="23.25" hidden="1" x14ac:dyDescent="0.35">
      <c r="B4" s="5"/>
      <c r="C4" s="23">
        <f>SUBTOTAL(9,$C$7:$C$531)*60</f>
        <v>540</v>
      </c>
      <c r="D4" s="23">
        <f>SUBTOTAL(9,$D$7:$D$531)</f>
        <v>345</v>
      </c>
      <c r="E4" s="41">
        <f>SUM(C4:D4)</f>
        <v>885</v>
      </c>
      <c r="F4" s="4"/>
      <c r="G4" s="7"/>
    </row>
    <row r="5" spans="1:15" x14ac:dyDescent="0.25">
      <c r="C5" s="57" t="s">
        <v>16</v>
      </c>
      <c r="D5" s="57"/>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20</v>
      </c>
      <c r="E7" s="46" t="s">
        <v>8</v>
      </c>
      <c r="F7" s="37" t="s">
        <v>26</v>
      </c>
      <c r="G7" s="15"/>
    </row>
    <row r="8" spans="1:15" x14ac:dyDescent="0.25">
      <c r="A8" s="8" t="str">
        <f>IF(ISBLANK(B8),"",_xlfn.ISOWEEKNUM('Journal de travail'!$B8))</f>
        <v/>
      </c>
      <c r="B8" s="47"/>
      <c r="C8" s="48"/>
      <c r="D8" s="49">
        <v>10</v>
      </c>
      <c r="E8" s="50" t="s">
        <v>6</v>
      </c>
      <c r="F8" s="37" t="s">
        <v>30</v>
      </c>
      <c r="G8" s="16"/>
      <c r="M8" t="s">
        <v>3</v>
      </c>
      <c r="N8">
        <v>1</v>
      </c>
      <c r="O8">
        <v>0</v>
      </c>
    </row>
    <row r="9" spans="1:15" x14ac:dyDescent="0.25">
      <c r="A9" s="17" t="str">
        <f>IF(ISBLANK(B9),"",_xlfn.ISOWEEKNUM('Journal de travail'!$B9))</f>
        <v/>
      </c>
      <c r="B9" s="51"/>
      <c r="C9" s="52"/>
      <c r="D9" s="53">
        <v>10</v>
      </c>
      <c r="E9" s="54" t="s">
        <v>6</v>
      </c>
      <c r="F9" s="37" t="s">
        <v>31</v>
      </c>
      <c r="G9" s="18"/>
      <c r="M9" t="s">
        <v>4</v>
      </c>
      <c r="N9">
        <v>2</v>
      </c>
      <c r="O9">
        <v>5</v>
      </c>
    </row>
    <row r="10" spans="1:15" x14ac:dyDescent="0.25">
      <c r="A10" s="8" t="str">
        <f>IF(ISBLANK(B10),"",_xlfn.ISOWEEKNUM('Journal de travail'!$B10))</f>
        <v/>
      </c>
      <c r="B10" s="47"/>
      <c r="C10" s="48"/>
      <c r="D10" s="49">
        <v>40</v>
      </c>
      <c r="E10" s="50" t="s">
        <v>6</v>
      </c>
      <c r="F10" s="37" t="s">
        <v>32</v>
      </c>
      <c r="G10" s="16"/>
      <c r="M10" t="s">
        <v>5</v>
      </c>
      <c r="N10">
        <v>3</v>
      </c>
      <c r="O10">
        <v>10</v>
      </c>
    </row>
    <row r="11" spans="1:15" ht="31.5" x14ac:dyDescent="0.25">
      <c r="A11" s="17" t="str">
        <f>IF(ISBLANK(B11),"",_xlfn.ISOWEEKNUM('Journal de travail'!$B11))</f>
        <v/>
      </c>
      <c r="B11" s="51"/>
      <c r="C11" s="52"/>
      <c r="D11" s="53">
        <v>25</v>
      </c>
      <c r="E11" s="54" t="s">
        <v>3</v>
      </c>
      <c r="F11" s="37" t="s">
        <v>33</v>
      </c>
      <c r="G11" s="18"/>
      <c r="M11" t="s">
        <v>6</v>
      </c>
      <c r="N11">
        <v>4</v>
      </c>
      <c r="O11">
        <v>15</v>
      </c>
    </row>
    <row r="12" spans="1:15" x14ac:dyDescent="0.25">
      <c r="A12" s="8" t="str">
        <f>IF(ISBLANK(B12),"",_xlfn.ISOWEEKNUM('Journal de travail'!$B12))</f>
        <v/>
      </c>
      <c r="B12" s="47"/>
      <c r="C12" s="48"/>
      <c r="D12" s="49">
        <v>15</v>
      </c>
      <c r="E12" s="50" t="s">
        <v>6</v>
      </c>
      <c r="F12" s="37" t="s">
        <v>34</v>
      </c>
      <c r="G12" s="16"/>
      <c r="M12" t="s">
        <v>7</v>
      </c>
      <c r="N12">
        <v>5</v>
      </c>
      <c r="O12">
        <v>20</v>
      </c>
    </row>
    <row r="13" spans="1:15" x14ac:dyDescent="0.25">
      <c r="A13" s="17">
        <f>IF(ISBLANK(B13),"",_xlfn.ISOWEEKNUM('Journal de travail'!$B13))</f>
        <v>36</v>
      </c>
      <c r="B13" s="51">
        <v>45541</v>
      </c>
      <c r="C13" s="52"/>
      <c r="D13" s="53">
        <v>50</v>
      </c>
      <c r="E13" s="54" t="s">
        <v>6</v>
      </c>
      <c r="F13" s="37" t="s">
        <v>35</v>
      </c>
      <c r="G13" s="18"/>
      <c r="M13" t="s">
        <v>8</v>
      </c>
      <c r="N13">
        <v>6</v>
      </c>
      <c r="O13">
        <v>25</v>
      </c>
    </row>
    <row r="14" spans="1:15" ht="31.5" x14ac:dyDescent="0.25">
      <c r="A14" s="8" t="str">
        <f>IF(ISBLANK(B14),"",_xlfn.ISOWEEKNUM('Journal de travail'!$B14))</f>
        <v/>
      </c>
      <c r="B14" s="47"/>
      <c r="C14" s="48">
        <v>1</v>
      </c>
      <c r="D14" s="49">
        <v>40</v>
      </c>
      <c r="E14" s="50" t="s">
        <v>21</v>
      </c>
      <c r="F14" s="37" t="s">
        <v>36</v>
      </c>
      <c r="G14" s="16"/>
      <c r="M14" t="s">
        <v>21</v>
      </c>
      <c r="N14">
        <v>7</v>
      </c>
      <c r="O14">
        <v>30</v>
      </c>
    </row>
    <row r="15" spans="1:15" ht="31.5" x14ac:dyDescent="0.25">
      <c r="A15" s="17" t="str">
        <f>IF(ISBLANK(B15),"",_xlfn.ISOWEEKNUM('Journal de travail'!$B15))</f>
        <v/>
      </c>
      <c r="B15" s="51"/>
      <c r="C15" s="52"/>
      <c r="D15" s="53">
        <v>35</v>
      </c>
      <c r="E15" s="54" t="s">
        <v>3</v>
      </c>
      <c r="F15" s="37" t="s">
        <v>37</v>
      </c>
      <c r="G15" s="18"/>
      <c r="M15" t="s">
        <v>22</v>
      </c>
      <c r="N15">
        <v>8</v>
      </c>
      <c r="O15">
        <v>35</v>
      </c>
    </row>
    <row r="16" spans="1:15" ht="31.5" x14ac:dyDescent="0.25">
      <c r="A16" s="8">
        <f>IF(ISBLANK(B16),"",_xlfn.ISOWEEKNUM('Journal de travail'!$B16))</f>
        <v>37</v>
      </c>
      <c r="B16" s="47">
        <v>45548</v>
      </c>
      <c r="C16" s="48"/>
      <c r="D16" s="49">
        <v>10</v>
      </c>
      <c r="E16" s="50" t="s">
        <v>3</v>
      </c>
      <c r="F16" s="37" t="s">
        <v>38</v>
      </c>
      <c r="G16" s="16"/>
      <c r="O16">
        <v>40</v>
      </c>
    </row>
    <row r="17" spans="1:15" x14ac:dyDescent="0.25">
      <c r="A17" s="17" t="str">
        <f>IF(ISBLANK(B17),"",_xlfn.ISOWEEKNUM('Journal de travail'!$B17))</f>
        <v/>
      </c>
      <c r="B17" s="51"/>
      <c r="C17" s="52"/>
      <c r="D17" s="53">
        <v>30</v>
      </c>
      <c r="E17" s="54" t="s">
        <v>8</v>
      </c>
      <c r="F17" s="37" t="s">
        <v>39</v>
      </c>
      <c r="G17" s="18"/>
      <c r="O17">
        <v>45</v>
      </c>
    </row>
    <row r="18" spans="1:15" x14ac:dyDescent="0.25">
      <c r="A18" s="8" t="str">
        <f>IF(ISBLANK(B18),"",_xlfn.ISOWEEKNUM('Journal de travail'!$B18))</f>
        <v/>
      </c>
      <c r="B18" s="47"/>
      <c r="C18" s="48"/>
      <c r="D18" s="49">
        <v>5</v>
      </c>
      <c r="E18" s="50" t="s">
        <v>22</v>
      </c>
      <c r="F18" s="37" t="s">
        <v>40</v>
      </c>
      <c r="G18" s="16"/>
      <c r="O18">
        <v>50</v>
      </c>
    </row>
    <row r="19" spans="1:15" ht="63" x14ac:dyDescent="0.25">
      <c r="A19" s="17" t="str">
        <f>IF(ISBLANK(B19),"",_xlfn.ISOWEEKNUM('Journal de travail'!$B19))</f>
        <v/>
      </c>
      <c r="B19" s="51"/>
      <c r="C19" s="52">
        <v>2</v>
      </c>
      <c r="D19" s="53">
        <v>15</v>
      </c>
      <c r="E19" s="54" t="s">
        <v>4</v>
      </c>
      <c r="F19" s="37" t="s">
        <v>41</v>
      </c>
      <c r="G19" s="18"/>
      <c r="O19">
        <v>55</v>
      </c>
    </row>
    <row r="20" spans="1:15" ht="47.25" x14ac:dyDescent="0.25">
      <c r="A20" s="8">
        <f>IF(ISBLANK(B20),"",_xlfn.ISOWEEKNUM('Journal de travail'!$B20))</f>
        <v>38</v>
      </c>
      <c r="B20" s="47">
        <v>45555</v>
      </c>
      <c r="C20" s="48">
        <v>1</v>
      </c>
      <c r="D20" s="49"/>
      <c r="E20" s="50" t="s">
        <v>4</v>
      </c>
      <c r="F20" s="37" t="s">
        <v>42</v>
      </c>
      <c r="G20" s="16"/>
    </row>
    <row r="21" spans="1:15" x14ac:dyDescent="0.25">
      <c r="A21" s="17" t="str">
        <f>IF(ISBLANK(B21),"",_xlfn.ISOWEEKNUM('Journal de travail'!$B21))</f>
        <v/>
      </c>
      <c r="B21" s="51"/>
      <c r="C21" s="52"/>
      <c r="D21" s="53"/>
      <c r="E21" s="55"/>
      <c r="F21" s="54"/>
      <c r="G21" s="18"/>
    </row>
    <row r="22" spans="1:15" ht="63" x14ac:dyDescent="0.25">
      <c r="A22" s="8" t="str">
        <f>IF(ISBLANK(B22),"",_xlfn.ISOWEEKNUM('Journal de travail'!$B22))</f>
        <v/>
      </c>
      <c r="B22" s="47"/>
      <c r="C22" s="48">
        <v>2</v>
      </c>
      <c r="D22" s="49">
        <v>5</v>
      </c>
      <c r="E22" s="50" t="s">
        <v>4</v>
      </c>
      <c r="F22" s="37" t="s">
        <v>43</v>
      </c>
      <c r="G22" s="16"/>
    </row>
    <row r="23" spans="1:15" ht="31.5" x14ac:dyDescent="0.25">
      <c r="A23" s="17">
        <f>IF(ISBLANK(B23),"",_xlfn.ISOWEEKNUM('Journal de travail'!$B23))</f>
        <v>39</v>
      </c>
      <c r="B23" s="51">
        <v>45562</v>
      </c>
      <c r="C23" s="52">
        <v>2</v>
      </c>
      <c r="D23" s="53">
        <v>0</v>
      </c>
      <c r="E23" s="54" t="s">
        <v>4</v>
      </c>
      <c r="F23" s="37" t="s">
        <v>44</v>
      </c>
      <c r="G23" s="18"/>
    </row>
    <row r="24" spans="1:15" ht="31.5" x14ac:dyDescent="0.25">
      <c r="A24" s="8" t="str">
        <f>IF(ISBLANK(B24),"",_xlfn.ISOWEEKNUM('Journal de travail'!$B24))</f>
        <v/>
      </c>
      <c r="B24" s="47"/>
      <c r="C24" s="48"/>
      <c r="D24" s="49">
        <v>35</v>
      </c>
      <c r="E24" s="50" t="s">
        <v>4</v>
      </c>
      <c r="F24" s="37" t="s">
        <v>45</v>
      </c>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20 E22:E532">
    <cfRule type="expression" dxfId="24" priority="1">
      <formula>$E7="Autre"</formula>
    </cfRule>
    <cfRule type="expression" dxfId="23" priority="2" stopIfTrue="1">
      <formula>$E7="Design"</formula>
    </cfRule>
    <cfRule type="expression" dxfId="22" priority="3" stopIfTrue="1">
      <formula>$E7="Présentation"</formula>
    </cfRule>
    <cfRule type="expression" dxfId="21" priority="4" stopIfTrue="1">
      <formula>$E7="Meeting"</formula>
    </cfRule>
    <cfRule type="expression" dxfId="20" priority="5" stopIfTrue="1">
      <formula>$E7="Documentation"</formula>
    </cfRule>
    <cfRule type="expression" dxfId="19" priority="6" stopIfTrue="1">
      <formula>$E7="Test"</formula>
    </cfRule>
    <cfRule type="expression" dxfId="18" priority="7" stopIfTrue="1">
      <formula>$E7="Analyse"</formula>
    </cfRule>
    <cfRule type="expression" dxfId="17" priority="9" stopIfTrue="1">
      <formula>$E7="Développement"</formula>
    </cfRule>
  </conditionalFormatting>
  <conditionalFormatting sqref="F21">
    <cfRule type="expression" dxfId="16" priority="18">
      <formula>$F21="Autre"</formula>
    </cfRule>
    <cfRule type="expression" dxfId="15" priority="19" stopIfTrue="1">
      <formula>$F21="Design"</formula>
    </cfRule>
    <cfRule type="expression" dxfId="14" priority="20" stopIfTrue="1">
      <formula>$F21="Présentation"</formula>
    </cfRule>
    <cfRule type="expression" dxfId="13" priority="21" stopIfTrue="1">
      <formula>$F21="Meeting"</formula>
    </cfRule>
    <cfRule type="expression" dxfId="12" priority="22" stopIfTrue="1">
      <formula>$F21="Documentation"</formula>
    </cfRule>
    <cfRule type="expression" dxfId="11" priority="23" stopIfTrue="1">
      <formula>$F21="Test"</formula>
    </cfRule>
    <cfRule type="expression" dxfId="10" priority="24" stopIfTrue="1">
      <formula>$F21="Analyse"</formula>
    </cfRule>
    <cfRule type="expression" dxfId="9" priority="25" stopIfTrue="1">
      <formula>$F21="Développement"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20 E22:E532 F21"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70</v>
      </c>
      <c r="C4" s="26" t="str">
        <f>'Journal de travail'!M8</f>
        <v>Analyse</v>
      </c>
      <c r="D4" s="34">
        <f>(A4+B4)/1440</f>
        <v>4.8611111111111112E-2</v>
      </c>
    </row>
    <row r="5" spans="1:4" x14ac:dyDescent="0.3">
      <c r="A5">
        <f>SUMIF('Journal de travail'!$E$7:$E$532,Analyse!C5,'Journal de travail'!$C$7:$C$532)*60</f>
        <v>420</v>
      </c>
      <c r="B5">
        <f>SUMIF('Journal de travail'!$E$7:$E$532,Analyse!C5,'Journal de travail'!$D$7:$D$532)</f>
        <v>55</v>
      </c>
      <c r="C5" s="42" t="str">
        <f>'Journal de travail'!M9</f>
        <v>Développement</v>
      </c>
      <c r="D5" s="34">
        <f t="shared" ref="D5:D11" si="0">(A5+B5)/1440</f>
        <v>0.3298611111111111</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125</v>
      </c>
      <c r="C7" s="28" t="str">
        <f>'Journal de travail'!M11</f>
        <v>Documentation</v>
      </c>
      <c r="D7" s="34">
        <f t="shared" si="0"/>
        <v>8.6805555555555552E-2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60</v>
      </c>
      <c r="B9">
        <f>SUMIF('Journal de travail'!$E$7:$E$532,Analyse!C9,'Journal de travail'!$D$7:$D$532)</f>
        <v>50</v>
      </c>
      <c r="C9" s="32" t="str">
        <f>'Journal de travail'!M13</f>
        <v>Présentation</v>
      </c>
      <c r="D9" s="34">
        <f t="shared" si="0"/>
        <v>7.6388888888888895E-2</v>
      </c>
    </row>
    <row r="10" spans="1:4" x14ac:dyDescent="0.3">
      <c r="B10">
        <f>SUMIF('Journal de travail'!$E$7:$E$532,Analyse!C10,'Journal de travail'!$D$7:$D$532)</f>
        <v>40</v>
      </c>
      <c r="C10" s="38" t="str">
        <f>'Journal de travail'!M14</f>
        <v>Design</v>
      </c>
      <c r="D10" s="34">
        <f t="shared" si="0"/>
        <v>2.7777777777777776E-2</v>
      </c>
    </row>
    <row r="11" spans="1:4" x14ac:dyDescent="0.3">
      <c r="B11">
        <f>SUMIF('Journal de travail'!$E$7:$E$532,Analyse!C11,'Journal de travail'!$D$7:$D$532)</f>
        <v>5</v>
      </c>
      <c r="C11" s="40" t="str">
        <f>'Journal de travail'!M15</f>
        <v>Autre</v>
      </c>
      <c r="D11" s="34">
        <f t="shared" si="0"/>
        <v>3.472222222222222E-3</v>
      </c>
    </row>
    <row r="12" spans="1:4" x14ac:dyDescent="0.3">
      <c r="C12" s="24" t="s">
        <v>20</v>
      </c>
      <c r="D12" s="35">
        <f>SUM(D4:D11)</f>
        <v>0.57291666666666674</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Mateen Salem Khalil</cp:lastModifiedBy>
  <cp:revision/>
  <dcterms:created xsi:type="dcterms:W3CDTF">2023-11-21T20:00:34Z</dcterms:created>
  <dcterms:modified xsi:type="dcterms:W3CDTF">2024-09-27T14:06:36Z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