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610" windowHeight="116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20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21" i="1"/>
  <c r="M21" i="1"/>
  <c r="K21" i="1"/>
  <c r="G21" i="1"/>
  <c r="E21" i="1"/>
  <c r="F21" i="1" s="1"/>
  <c r="J21" i="1" s="1"/>
  <c r="M20" i="1"/>
  <c r="N20" i="1"/>
  <c r="K20" i="1"/>
  <c r="G20" i="1"/>
  <c r="E20" i="1"/>
  <c r="F20" i="1" s="1"/>
  <c r="O21" i="1" l="1"/>
  <c r="Q21" i="1" s="1"/>
  <c r="O20" i="1"/>
  <c r="Q20" i="1" s="1"/>
  <c r="Q7" i="1"/>
  <c r="Q8" i="1"/>
  <c r="Q9" i="1"/>
  <c r="Q10" i="1"/>
  <c r="Q11" i="1"/>
  <c r="Q12" i="1"/>
  <c r="Q13" i="1"/>
  <c r="Q14" i="1"/>
  <c r="Q15" i="1"/>
  <c r="Q17" i="1"/>
  <c r="Q18" i="1"/>
  <c r="Q19" i="1"/>
  <c r="Q6" i="1"/>
  <c r="O7" i="1"/>
  <c r="O8" i="1"/>
  <c r="O9" i="1"/>
  <c r="O10" i="1"/>
  <c r="O11" i="1"/>
  <c r="O12" i="1"/>
  <c r="O13" i="1"/>
  <c r="O14" i="1"/>
  <c r="O15" i="1"/>
  <c r="O17" i="1"/>
  <c r="O18" i="1"/>
  <c r="O19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" i="1"/>
  <c r="E10" i="1" l="1"/>
  <c r="F10" i="1" s="1"/>
  <c r="J10" i="1" s="1"/>
  <c r="G10" i="1"/>
  <c r="E19" i="1"/>
  <c r="F19" i="1" s="1"/>
  <c r="J19" i="1" s="1"/>
  <c r="G19" i="1"/>
  <c r="G7" i="1"/>
  <c r="G8" i="1"/>
  <c r="G9" i="1"/>
  <c r="G11" i="1"/>
  <c r="G12" i="1"/>
  <c r="G13" i="1"/>
  <c r="G14" i="1"/>
  <c r="G15" i="1"/>
  <c r="G16" i="1"/>
  <c r="G17" i="1"/>
  <c r="G18" i="1"/>
  <c r="G6" i="1"/>
  <c r="E7" i="1"/>
  <c r="F7" i="1" s="1"/>
  <c r="J7" i="1" s="1"/>
  <c r="E8" i="1"/>
  <c r="F8" i="1" s="1"/>
  <c r="J8" i="1" s="1"/>
  <c r="E9" i="1"/>
  <c r="F9" i="1" s="1"/>
  <c r="J9" i="1" s="1"/>
  <c r="E11" i="1"/>
  <c r="F11" i="1" s="1"/>
  <c r="J11" i="1" s="1"/>
  <c r="E12" i="1"/>
  <c r="F12" i="1" s="1"/>
  <c r="J12" i="1" s="1"/>
  <c r="E13" i="1"/>
  <c r="F13" i="1" s="1"/>
  <c r="J13" i="1" s="1"/>
  <c r="E14" i="1"/>
  <c r="F14" i="1" s="1"/>
  <c r="J14" i="1" s="1"/>
  <c r="E15" i="1"/>
  <c r="F15" i="1" s="1"/>
  <c r="J15" i="1" s="1"/>
  <c r="E16" i="1"/>
  <c r="F16" i="1" s="1"/>
  <c r="E17" i="1"/>
  <c r="F17" i="1" s="1"/>
  <c r="J17" i="1" s="1"/>
  <c r="E18" i="1"/>
  <c r="F18" i="1" s="1"/>
  <c r="J18" i="1" s="1"/>
  <c r="E6" i="1"/>
  <c r="F6" i="1" s="1"/>
  <c r="J6" i="1" s="1"/>
  <c r="J16" i="1" l="1"/>
  <c r="O16" i="1"/>
  <c r="Q16" i="1" s="1"/>
</calcChain>
</file>

<file path=xl/sharedStrings.xml><?xml version="1.0" encoding="utf-8"?>
<sst xmlns="http://schemas.openxmlformats.org/spreadsheetml/2006/main" count="17" uniqueCount="17">
  <si>
    <t>I</t>
  </si>
  <si>
    <t>B</t>
  </si>
  <si>
    <t>H</t>
  </si>
  <si>
    <t>Tubing</t>
  </si>
  <si>
    <t>Wall</t>
  </si>
  <si>
    <t>I Full</t>
  </si>
  <si>
    <t>A</t>
  </si>
  <si>
    <t>Deflection</t>
  </si>
  <si>
    <t>Span</t>
  </si>
  <si>
    <t>Force</t>
  </si>
  <si>
    <t>Yield</t>
  </si>
  <si>
    <t>M</t>
  </si>
  <si>
    <t>C</t>
  </si>
  <si>
    <t>Max KSI</t>
  </si>
  <si>
    <t>% strength</t>
  </si>
  <si>
    <t>Density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</si>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</sst>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&quot;"/>
    <numFmt numFmtId="165" formatCode="00000\ \l\b"/>
    <numFmt numFmtId="166" formatCode="0.0000\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Sheet1!$F$6:$F$20</c:f>
              <c:numCache>
                <c:formatCode>General</c:formatCode>
                <c:ptCount val="15"/>
                <c:pt idx="0">
                  <c:v>3.4947916666666665</c:v>
                </c:pt>
                <c:pt idx="1">
                  <c:v>1.984049479166667</c:v>
                </c:pt>
                <c:pt idx="2">
                  <c:v>1.3288413866666673</c:v>
                </c:pt>
                <c:pt idx="3">
                  <c:v>1.0169107200000012</c:v>
                </c:pt>
                <c:pt idx="4">
                  <c:v>0.55782874589866704</c:v>
                </c:pt>
                <c:pt idx="5">
                  <c:v>7.0677083333333339</c:v>
                </c:pt>
                <c:pt idx="6">
                  <c:v>3.9150390625</c:v>
                </c:pt>
                <c:pt idx="7">
                  <c:v>2.5991987200000022</c:v>
                </c:pt>
                <c:pt idx="8">
                  <c:v>1.9813427200000007</c:v>
                </c:pt>
                <c:pt idx="9">
                  <c:v>19.338541666666664</c:v>
                </c:pt>
                <c:pt idx="10">
                  <c:v>15.06719970703125</c:v>
                </c:pt>
                <c:pt idx="11">
                  <c:v>6.8615133866666724</c:v>
                </c:pt>
                <c:pt idx="12">
                  <c:v>5.2086067200000059</c:v>
                </c:pt>
                <c:pt idx="13">
                  <c:v>2.8251613538986717</c:v>
                </c:pt>
                <c:pt idx="14">
                  <c:v>0.125</c:v>
                </c:pt>
              </c:numCache>
            </c:numRef>
          </c:xVal>
          <c:yVal>
            <c:numRef>
              <c:f>Sheet1!$G$6:$G$20</c:f>
              <c:numCache>
                <c:formatCode>General</c:formatCode>
                <c:ptCount val="15"/>
                <c:pt idx="0">
                  <c:v>2.75</c:v>
                </c:pt>
                <c:pt idx="1">
                  <c:v>1.4375</c:v>
                </c:pt>
                <c:pt idx="2">
                  <c:v>0.93440000000000012</c:v>
                </c:pt>
                <c:pt idx="3">
                  <c:v>0.70560000000000045</c:v>
                </c:pt>
                <c:pt idx="4">
                  <c:v>0.3799039999999998</c:v>
                </c:pt>
                <c:pt idx="5">
                  <c:v>3.25</c:v>
                </c:pt>
                <c:pt idx="6">
                  <c:v>1.6875</c:v>
                </c:pt>
                <c:pt idx="7">
                  <c:v>1.0944000000000003</c:v>
                </c:pt>
                <c:pt idx="8">
                  <c:v>0.82560000000000144</c:v>
                </c:pt>
                <c:pt idx="9">
                  <c:v>4.25</c:v>
                </c:pt>
                <c:pt idx="10">
                  <c:v>3.234375</c:v>
                </c:pt>
                <c:pt idx="11">
                  <c:v>1.4144000000000005</c:v>
                </c:pt>
                <c:pt idx="12">
                  <c:v>1.0655999999999999</c:v>
                </c:pt>
                <c:pt idx="13">
                  <c:v>0.57190399999999997</c:v>
                </c:pt>
                <c:pt idx="1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9328"/>
        <c:axId val="183159040"/>
      </c:scatterChart>
      <c:valAx>
        <c:axId val="1831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59040"/>
        <c:crosses val="autoZero"/>
        <c:crossBetween val="midCat"/>
      </c:valAx>
      <c:valAx>
        <c:axId val="1831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3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409575</xdr:colOff>
      <xdr:row>4</xdr:row>
      <xdr:rowOff>104774</xdr:rowOff>
    </xdr:from>
    <xdr:to>
      <xdr:col>29</xdr:col>
      <xdr:colOff>66675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2"/>
  <sheetViews>
    <sheetView tabSelected="1" topLeftCell="A3" zoomScale="115" zoomScaleNormal="115" workbookViewId="0">
      <selection activeCell="J20" sqref="J20"/>
    </sheetView>
  </sheetViews>
  <sheetFormatPr defaultRowHeight="15" x14ac:dyDescent="0.25"/>
  <cols>
    <col min="7" max="7" width="9" bestFit="1" customWidth="1"/>
    <col min="8" max="8" width="5.28515625" bestFit="1" customWidth="1"/>
    <col min="10" max="10" width="10.28515625" bestFit="1" customWidth="1"/>
  </cols>
  <sheetData>
    <row r="4" spans="2:17" x14ac:dyDescent="0.25">
      <c r="C4" s="1" t="s">
        <v>3</v>
      </c>
    </row>
    <row r="5" spans="2:17" x14ac:dyDescent="0.25">
      <c r="B5" t="s">
        <v>1</v>
      </c>
      <c r="C5" s="1" t="s">
        <v>2</v>
      </c>
      <c r="D5" t="s">
        <v>4</v>
      </c>
      <c r="E5" t="s">
        <v>5</v>
      </c>
      <c r="F5" t="s">
        <v>0</v>
      </c>
      <c r="G5" t="s">
        <v>6</v>
      </c>
      <c r="H5" t="s">
        <v>8</v>
      </c>
      <c r="I5" t="s">
        <v>9</v>
      </c>
      <c r="J5" t="s">
        <v>7</v>
      </c>
      <c r="K5" t="s">
        <v>11</v>
      </c>
      <c r="L5" t="s">
        <v>15</v>
      </c>
      <c r="M5" t="s">
        <v>16</v>
      </c>
      <c r="N5" t="s">
        <v>12</v>
      </c>
      <c r="O5" t="s">
        <v>10</v>
      </c>
      <c r="P5" t="s">
        <v>13</v>
      </c>
      <c r="Q5" t="s">
        <v>14</v>
      </c>
    </row>
    <row r="6" spans="2:17" x14ac:dyDescent="0.25">
      <c r="B6">
        <v>3</v>
      </c>
      <c r="C6">
        <v>3</v>
      </c>
      <c r="D6" s="1">
        <v>0.25</v>
      </c>
      <c r="E6">
        <f>(B6*C6^3)/12</f>
        <v>6.75</v>
      </c>
      <c r="F6">
        <f>E6-(((B6-(D6*2))*(C6-(D6*2))^3)/12)</f>
        <v>3.4947916666666665</v>
      </c>
      <c r="G6">
        <f>(B6*C6)-((B6-(D6*2))*(C6-(D6*2)))</f>
        <v>2.75</v>
      </c>
      <c r="H6" s="2">
        <v>20</v>
      </c>
      <c r="I6" s="3">
        <v>10000</v>
      </c>
      <c r="J6" s="4">
        <f>(I6*(H6^3))/(48*29000000*F6)</f>
        <v>1.6444832725217122E-2</v>
      </c>
      <c r="K6">
        <f>I6/2*H6/2</f>
        <v>50000</v>
      </c>
      <c r="M6">
        <f t="shared" ref="M6:M9" si="0">H6*C6*B6*L6</f>
        <v>0</v>
      </c>
      <c r="N6">
        <f>C6/2</f>
        <v>1.5</v>
      </c>
      <c r="O6">
        <f>(K6*N6)/F6</f>
        <v>21460.506706408345</v>
      </c>
      <c r="P6">
        <v>36000</v>
      </c>
      <c r="Q6" s="5">
        <f>(O6/P6)</f>
        <v>0.5961251862891207</v>
      </c>
    </row>
    <row r="7" spans="2:17" x14ac:dyDescent="0.25">
      <c r="B7">
        <v>3</v>
      </c>
      <c r="C7">
        <v>3</v>
      </c>
      <c r="D7">
        <v>0.125</v>
      </c>
      <c r="E7">
        <f t="shared" ref="E7:E18" si="1">(B7*C7^3)/12</f>
        <v>6.75</v>
      </c>
      <c r="F7">
        <f t="shared" ref="F7:F18" si="2">E7-(((B7-(D7*2))*(C7-(D7*2))^3)/12)</f>
        <v>1.984049479166667</v>
      </c>
      <c r="G7">
        <f t="shared" ref="G7:G18" si="3">(B7*C7)-((B7-(D7*2))*(C7-(D7*2)))</f>
        <v>1.4375</v>
      </c>
      <c r="H7" s="2">
        <v>20</v>
      </c>
      <c r="I7" s="3">
        <v>10000</v>
      </c>
      <c r="J7" s="4">
        <f t="shared" ref="J7:J20" si="4">(I7*(H7^3))/(48*29000000*F7)</f>
        <v>2.8966648751096145E-2</v>
      </c>
      <c r="K7">
        <f t="shared" ref="K7:K19" si="5">I7/2*H7/2</f>
        <v>50000</v>
      </c>
      <c r="M7">
        <f t="shared" si="0"/>
        <v>0</v>
      </c>
      <c r="N7">
        <f t="shared" ref="N7:N19" si="6">C7/2</f>
        <v>1.5</v>
      </c>
      <c r="O7">
        <f t="shared" ref="O7:O19" si="7">(K7*N7)/F7</f>
        <v>37801.476620180467</v>
      </c>
      <c r="P7">
        <v>36000</v>
      </c>
      <c r="Q7" s="5">
        <f t="shared" ref="Q7:Q19" si="8">(O7/P7)</f>
        <v>1.0500410172272352</v>
      </c>
    </row>
    <row r="8" spans="2:17" x14ac:dyDescent="0.25">
      <c r="B8">
        <v>3</v>
      </c>
      <c r="C8">
        <v>3</v>
      </c>
      <c r="D8">
        <v>0.08</v>
      </c>
      <c r="E8">
        <f t="shared" si="1"/>
        <v>6.75</v>
      </c>
      <c r="F8">
        <f t="shared" si="2"/>
        <v>1.3288413866666673</v>
      </c>
      <c r="G8">
        <f t="shared" si="3"/>
        <v>0.93440000000000012</v>
      </c>
      <c r="H8" s="2">
        <v>20</v>
      </c>
      <c r="I8" s="3">
        <v>10000</v>
      </c>
      <c r="J8" s="4">
        <f t="shared" si="4"/>
        <v>4.3249152942158059E-2</v>
      </c>
      <c r="K8">
        <f t="shared" si="5"/>
        <v>50000</v>
      </c>
      <c r="M8">
        <f t="shared" si="0"/>
        <v>0</v>
      </c>
      <c r="N8">
        <f t="shared" si="6"/>
        <v>1.5</v>
      </c>
      <c r="O8">
        <f t="shared" si="7"/>
        <v>56440.144589516269</v>
      </c>
      <c r="P8">
        <v>36000</v>
      </c>
      <c r="Q8" s="5">
        <f t="shared" si="8"/>
        <v>1.5677817941532297</v>
      </c>
    </row>
    <row r="9" spans="2:17" x14ac:dyDescent="0.25">
      <c r="B9">
        <v>3</v>
      </c>
      <c r="C9">
        <v>3</v>
      </c>
      <c r="D9">
        <v>0.06</v>
      </c>
      <c r="E9">
        <f t="shared" si="1"/>
        <v>6.75</v>
      </c>
      <c r="F9">
        <f t="shared" si="2"/>
        <v>1.0169107200000012</v>
      </c>
      <c r="G9">
        <f t="shared" si="3"/>
        <v>0.70560000000000045</v>
      </c>
      <c r="H9" s="2">
        <v>20</v>
      </c>
      <c r="I9" s="3">
        <v>10000</v>
      </c>
      <c r="J9" s="4">
        <f t="shared" si="4"/>
        <v>5.6515545797192528E-2</v>
      </c>
      <c r="K9">
        <f t="shared" si="5"/>
        <v>50000</v>
      </c>
      <c r="M9">
        <f t="shared" si="0"/>
        <v>0</v>
      </c>
      <c r="N9">
        <f t="shared" si="6"/>
        <v>1.5</v>
      </c>
      <c r="O9">
        <f t="shared" si="7"/>
        <v>73752.787265336243</v>
      </c>
      <c r="P9">
        <v>36000</v>
      </c>
      <c r="Q9" s="5">
        <f t="shared" si="8"/>
        <v>2.0486885351482291</v>
      </c>
    </row>
    <row r="10" spans="2:17" x14ac:dyDescent="0.25">
      <c r="B10">
        <v>3</v>
      </c>
      <c r="C10">
        <v>3</v>
      </c>
      <c r="D10">
        <v>3.2000000000000001E-2</v>
      </c>
      <c r="E10">
        <f t="shared" ref="E10" si="9">(B10*C10^3)/12</f>
        <v>6.75</v>
      </c>
      <c r="F10">
        <f t="shared" ref="F10" si="10">E10-(((B10-(D10*2))*(C10-(D10*2))^3)/12)</f>
        <v>0.55782874589866704</v>
      </c>
      <c r="G10">
        <f t="shared" ref="G10" si="11">(B10*C10)-((B10-(D10*2))*(C10-(D10*2)))</f>
        <v>0.3799039999999998</v>
      </c>
      <c r="H10" s="2">
        <v>20</v>
      </c>
      <c r="I10" s="3">
        <v>10000</v>
      </c>
      <c r="J10" s="4">
        <f t="shared" ref="J10" si="12">(I10*(H10^3))/(48*29000000*F10)</f>
        <v>0.1030267170531511</v>
      </c>
      <c r="K10">
        <f t="shared" si="5"/>
        <v>50000</v>
      </c>
      <c r="M10">
        <f t="shared" ref="M10:M19" si="13">H10*C10*B10*L10</f>
        <v>0</v>
      </c>
      <c r="N10">
        <f t="shared" si="6"/>
        <v>1.5</v>
      </c>
      <c r="O10">
        <f t="shared" si="7"/>
        <v>134449.8657543622</v>
      </c>
      <c r="P10">
        <v>36000</v>
      </c>
      <c r="Q10" s="5">
        <f t="shared" si="8"/>
        <v>3.7347184931767274</v>
      </c>
    </row>
    <row r="11" spans="2:17" x14ac:dyDescent="0.25">
      <c r="B11">
        <v>3</v>
      </c>
      <c r="C11">
        <v>4</v>
      </c>
      <c r="D11" s="1">
        <v>0.25</v>
      </c>
      <c r="E11">
        <f t="shared" si="1"/>
        <v>16</v>
      </c>
      <c r="F11">
        <f t="shared" si="2"/>
        <v>7.0677083333333339</v>
      </c>
      <c r="G11">
        <f t="shared" si="3"/>
        <v>3.25</v>
      </c>
      <c r="H11" s="2">
        <v>20</v>
      </c>
      <c r="I11" s="3">
        <v>10000</v>
      </c>
      <c r="J11" s="4">
        <f t="shared" si="4"/>
        <v>8.1315274566106776E-3</v>
      </c>
      <c r="K11">
        <f t="shared" si="5"/>
        <v>50000</v>
      </c>
      <c r="M11">
        <f t="shared" si="13"/>
        <v>0</v>
      </c>
      <c r="N11">
        <f t="shared" si="6"/>
        <v>2</v>
      </c>
      <c r="O11">
        <f t="shared" si="7"/>
        <v>14148.857774502578</v>
      </c>
      <c r="P11">
        <v>36000</v>
      </c>
      <c r="Q11" s="5">
        <f t="shared" si="8"/>
        <v>0.39302382706951605</v>
      </c>
    </row>
    <row r="12" spans="2:17" x14ac:dyDescent="0.25">
      <c r="B12">
        <v>3</v>
      </c>
      <c r="C12">
        <v>4</v>
      </c>
      <c r="D12">
        <v>0.125</v>
      </c>
      <c r="E12">
        <f t="shared" si="1"/>
        <v>16</v>
      </c>
      <c r="F12">
        <f t="shared" si="2"/>
        <v>3.9150390625</v>
      </c>
      <c r="G12">
        <f t="shared" si="3"/>
        <v>1.6875</v>
      </c>
      <c r="H12" s="2">
        <v>20</v>
      </c>
      <c r="I12" s="3">
        <v>10000</v>
      </c>
      <c r="J12" s="4">
        <f t="shared" si="4"/>
        <v>1.4679614545433694E-2</v>
      </c>
      <c r="K12">
        <f t="shared" si="5"/>
        <v>50000</v>
      </c>
      <c r="M12">
        <f t="shared" si="13"/>
        <v>0</v>
      </c>
      <c r="N12">
        <f t="shared" si="6"/>
        <v>2</v>
      </c>
      <c r="O12">
        <f t="shared" si="7"/>
        <v>25542.529309054626</v>
      </c>
      <c r="P12">
        <v>36000</v>
      </c>
      <c r="Q12" s="5">
        <f t="shared" si="8"/>
        <v>0.7095147030292952</v>
      </c>
    </row>
    <row r="13" spans="2:17" x14ac:dyDescent="0.25">
      <c r="B13">
        <v>3</v>
      </c>
      <c r="C13">
        <v>4</v>
      </c>
      <c r="D13">
        <v>0.08</v>
      </c>
      <c r="E13">
        <f t="shared" si="1"/>
        <v>16</v>
      </c>
      <c r="F13">
        <f t="shared" si="2"/>
        <v>2.5991987200000022</v>
      </c>
      <c r="G13">
        <f t="shared" si="3"/>
        <v>1.0944000000000003</v>
      </c>
      <c r="H13" s="2">
        <v>20</v>
      </c>
      <c r="I13" s="3">
        <v>10000</v>
      </c>
      <c r="J13" s="4">
        <f t="shared" si="4"/>
        <v>2.2111146764421323E-2</v>
      </c>
      <c r="K13">
        <f t="shared" si="5"/>
        <v>50000</v>
      </c>
      <c r="M13">
        <f t="shared" si="13"/>
        <v>0</v>
      </c>
      <c r="N13">
        <f t="shared" si="6"/>
        <v>2</v>
      </c>
      <c r="O13">
        <f t="shared" si="7"/>
        <v>38473.395370093102</v>
      </c>
      <c r="P13">
        <v>36000</v>
      </c>
      <c r="Q13" s="5">
        <f t="shared" si="8"/>
        <v>1.0687054269470306</v>
      </c>
    </row>
    <row r="14" spans="2:17" x14ac:dyDescent="0.25">
      <c r="B14">
        <v>3</v>
      </c>
      <c r="C14">
        <v>4</v>
      </c>
      <c r="D14">
        <v>0.06</v>
      </c>
      <c r="E14">
        <f t="shared" si="1"/>
        <v>16</v>
      </c>
      <c r="F14">
        <f t="shared" si="2"/>
        <v>1.9813427200000007</v>
      </c>
      <c r="G14">
        <f t="shared" si="3"/>
        <v>0.82560000000000144</v>
      </c>
      <c r="H14" s="2">
        <v>20</v>
      </c>
      <c r="I14" s="3">
        <v>10000</v>
      </c>
      <c r="J14" s="4">
        <f t="shared" si="4"/>
        <v>2.9006220775281158E-2</v>
      </c>
      <c r="K14">
        <f t="shared" si="5"/>
        <v>50000</v>
      </c>
      <c r="M14">
        <f t="shared" si="13"/>
        <v>0</v>
      </c>
      <c r="N14">
        <f t="shared" si="6"/>
        <v>2</v>
      </c>
      <c r="O14">
        <f t="shared" si="7"/>
        <v>50470.82414898921</v>
      </c>
      <c r="P14">
        <v>36000</v>
      </c>
      <c r="Q14" s="5">
        <f t="shared" si="8"/>
        <v>1.4019673374719226</v>
      </c>
    </row>
    <row r="15" spans="2:17" x14ac:dyDescent="0.25">
      <c r="B15">
        <v>3</v>
      </c>
      <c r="C15">
        <v>6</v>
      </c>
      <c r="D15" s="1">
        <v>0.25</v>
      </c>
      <c r="E15">
        <f t="shared" si="1"/>
        <v>54</v>
      </c>
      <c r="F15">
        <f t="shared" si="2"/>
        <v>19.338541666666664</v>
      </c>
      <c r="G15">
        <f t="shared" si="3"/>
        <v>4.25</v>
      </c>
      <c r="H15" s="2">
        <v>20</v>
      </c>
      <c r="I15" s="3">
        <v>10000</v>
      </c>
      <c r="J15" s="4">
        <f t="shared" si="4"/>
        <v>2.9718509988205469E-3</v>
      </c>
      <c r="K15">
        <f t="shared" si="5"/>
        <v>50000</v>
      </c>
      <c r="M15">
        <f t="shared" si="13"/>
        <v>0</v>
      </c>
      <c r="N15">
        <f t="shared" si="6"/>
        <v>3</v>
      </c>
      <c r="O15">
        <f t="shared" si="7"/>
        <v>7756.5311069216277</v>
      </c>
      <c r="P15">
        <v>36000</v>
      </c>
      <c r="Q15" s="5">
        <f t="shared" si="8"/>
        <v>0.21545919741448966</v>
      </c>
    </row>
    <row r="16" spans="2:17" x14ac:dyDescent="0.25">
      <c r="B16">
        <v>3</v>
      </c>
      <c r="C16">
        <v>6</v>
      </c>
      <c r="D16">
        <v>0.1875</v>
      </c>
      <c r="E16">
        <f t="shared" si="1"/>
        <v>54</v>
      </c>
      <c r="F16">
        <f t="shared" si="2"/>
        <v>15.06719970703125</v>
      </c>
      <c r="G16">
        <f t="shared" si="3"/>
        <v>3.234375</v>
      </c>
      <c r="H16" s="2">
        <v>20</v>
      </c>
      <c r="I16" s="3">
        <v>10000</v>
      </c>
      <c r="J16" s="4">
        <f t="shared" si="4"/>
        <v>3.8143295028469416E-3</v>
      </c>
      <c r="K16">
        <f t="shared" si="5"/>
        <v>50000</v>
      </c>
      <c r="M16">
        <f t="shared" si="13"/>
        <v>0</v>
      </c>
      <c r="N16">
        <f t="shared" si="6"/>
        <v>3</v>
      </c>
      <c r="O16">
        <f t="shared" si="7"/>
        <v>9955.4000024305169</v>
      </c>
      <c r="P16">
        <v>36000</v>
      </c>
      <c r="Q16" s="5">
        <f t="shared" si="8"/>
        <v>0.27653888895640327</v>
      </c>
    </row>
    <row r="17" spans="2:17" x14ac:dyDescent="0.25">
      <c r="B17">
        <v>3</v>
      </c>
      <c r="C17">
        <v>6</v>
      </c>
      <c r="D17">
        <v>0.08</v>
      </c>
      <c r="E17">
        <f t="shared" si="1"/>
        <v>54</v>
      </c>
      <c r="F17">
        <f t="shared" si="2"/>
        <v>6.8615133866666724</v>
      </c>
      <c r="G17">
        <f t="shared" si="3"/>
        <v>1.4144000000000005</v>
      </c>
      <c r="H17" s="2">
        <v>20</v>
      </c>
      <c r="I17" s="3">
        <v>10000</v>
      </c>
      <c r="J17" s="4">
        <f t="shared" si="4"/>
        <v>8.3758875235155194E-3</v>
      </c>
      <c r="K17">
        <f t="shared" si="5"/>
        <v>50000</v>
      </c>
      <c r="M17">
        <f t="shared" si="13"/>
        <v>0</v>
      </c>
      <c r="N17">
        <f t="shared" si="6"/>
        <v>3</v>
      </c>
      <c r="O17">
        <f t="shared" si="7"/>
        <v>21861.066436375502</v>
      </c>
      <c r="P17">
        <v>36000</v>
      </c>
      <c r="Q17" s="5">
        <f t="shared" si="8"/>
        <v>0.60725184545487509</v>
      </c>
    </row>
    <row r="18" spans="2:17" x14ac:dyDescent="0.25">
      <c r="B18">
        <v>3</v>
      </c>
      <c r="C18">
        <v>6</v>
      </c>
      <c r="D18">
        <v>0.06</v>
      </c>
      <c r="E18">
        <f t="shared" si="1"/>
        <v>54</v>
      </c>
      <c r="F18">
        <f t="shared" si="2"/>
        <v>5.2086067200000059</v>
      </c>
      <c r="G18">
        <f t="shared" si="3"/>
        <v>1.0655999999999999</v>
      </c>
      <c r="H18" s="2">
        <v>20</v>
      </c>
      <c r="I18" s="3">
        <v>10000</v>
      </c>
      <c r="J18" s="4">
        <f t="shared" si="4"/>
        <v>1.1033903586373291E-2</v>
      </c>
      <c r="K18">
        <f t="shared" si="5"/>
        <v>50000</v>
      </c>
      <c r="M18">
        <f t="shared" si="13"/>
        <v>0</v>
      </c>
      <c r="N18">
        <f t="shared" si="6"/>
        <v>3</v>
      </c>
      <c r="O18">
        <f t="shared" si="7"/>
        <v>28798.48836043429</v>
      </c>
      <c r="P18">
        <v>36000</v>
      </c>
      <c r="Q18" s="5">
        <f t="shared" si="8"/>
        <v>0.79995801001206357</v>
      </c>
    </row>
    <row r="19" spans="2:17" x14ac:dyDescent="0.25">
      <c r="B19">
        <v>3</v>
      </c>
      <c r="C19">
        <v>6</v>
      </c>
      <c r="D19">
        <v>3.2000000000000001E-2</v>
      </c>
      <c r="E19">
        <f t="shared" ref="E19" si="14">(B19*C19^3)/12</f>
        <v>54</v>
      </c>
      <c r="F19">
        <f t="shared" ref="F19" si="15">E19-(((B19-(D19*2))*(C19-(D19*2))^3)/12)</f>
        <v>2.8251613538986717</v>
      </c>
      <c r="G19">
        <f t="shared" ref="G19" si="16">(B19*C19)-((B19-(D19*2))*(C19-(D19*2)))</f>
        <v>0.57190399999999997</v>
      </c>
      <c r="H19" s="2">
        <v>20</v>
      </c>
      <c r="I19" s="3">
        <v>10000</v>
      </c>
      <c r="J19" s="4">
        <f t="shared" si="4"/>
        <v>2.0342648496344033E-2</v>
      </c>
      <c r="K19">
        <f t="shared" si="5"/>
        <v>50000</v>
      </c>
      <c r="M19">
        <f t="shared" si="13"/>
        <v>0</v>
      </c>
      <c r="N19">
        <f t="shared" si="6"/>
        <v>3</v>
      </c>
      <c r="O19">
        <f t="shared" si="7"/>
        <v>53094.312575457931</v>
      </c>
      <c r="P19">
        <v>36000</v>
      </c>
      <c r="Q19" s="5">
        <f t="shared" si="8"/>
        <v>1.4748420159849425</v>
      </c>
    </row>
    <row r="20" spans="2:17" x14ac:dyDescent="0.25">
      <c r="B20">
        <v>12</v>
      </c>
      <c r="C20">
        <v>0.5</v>
      </c>
      <c r="D20">
        <v>0.25</v>
      </c>
      <c r="E20">
        <f t="shared" ref="E20" si="17">(B20*C20^3)/12</f>
        <v>0.125</v>
      </c>
      <c r="F20">
        <f t="shared" ref="F20" si="18">E20-(((B20-(D20*2))*(C20-(D20*2))^3)/12)</f>
        <v>0.125</v>
      </c>
      <c r="G20">
        <f t="shared" ref="G20" si="19">(B20*C20)-((B20-(D20*2))*(C20-(D20*2)))</f>
        <v>6</v>
      </c>
      <c r="H20" s="2">
        <v>9</v>
      </c>
      <c r="I20" s="3">
        <v>8000</v>
      </c>
      <c r="J20" s="4">
        <f t="shared" si="4"/>
        <v>3.3517241379310343E-2</v>
      </c>
      <c r="K20">
        <f t="shared" ref="K20" si="20">I20/2*H20/2</f>
        <v>18000</v>
      </c>
      <c r="L20">
        <v>9.7543000000000005E-2</v>
      </c>
      <c r="M20">
        <f>H20*C20*B20*L20</f>
        <v>5.2673220000000001</v>
      </c>
      <c r="N20">
        <f t="shared" ref="N20" si="21">C20/2</f>
        <v>0.25</v>
      </c>
      <c r="O20">
        <f t="shared" ref="O20" si="22">(K20*N20)/F20</f>
        <v>36000</v>
      </c>
      <c r="P20">
        <v>36000</v>
      </c>
      <c r="Q20" s="5">
        <f t="shared" ref="Q20" si="23">(O20/P20)</f>
        <v>1</v>
      </c>
    </row>
    <row r="21" spans="2:17" x14ac:dyDescent="0.25">
      <c r="B21">
        <v>12</v>
      </c>
      <c r="C21">
        <v>1</v>
      </c>
      <c r="D21">
        <v>0.5</v>
      </c>
      <c r="E21">
        <f t="shared" ref="E21" si="24">(B21*C21^3)/12</f>
        <v>1</v>
      </c>
      <c r="F21">
        <f t="shared" ref="F21" si="25">E21-(((B21-(D21*2))*(C21-(D21*2))^3)/12)</f>
        <v>1</v>
      </c>
      <c r="G21">
        <f t="shared" ref="G21" si="26">(B21*C21)-((B21-(D21*2))*(C21-(D21*2)))</f>
        <v>12</v>
      </c>
      <c r="H21" s="2">
        <v>20</v>
      </c>
      <c r="I21" s="3">
        <v>10000</v>
      </c>
      <c r="J21" s="4">
        <f t="shared" ref="J21" si="27">(I21*(H21^3))/(48*29000000*F21)</f>
        <v>5.7471264367816091E-2</v>
      </c>
      <c r="K21">
        <f t="shared" ref="K21" si="28">I21/2*H21/2</f>
        <v>50000</v>
      </c>
      <c r="L21">
        <v>9.7543000000000005E-2</v>
      </c>
      <c r="M21">
        <f>H21*C21*B21*L21</f>
        <v>23.410320000000002</v>
      </c>
      <c r="N21">
        <f t="shared" ref="N21" si="29">C21/2</f>
        <v>0.5</v>
      </c>
      <c r="O21">
        <f t="shared" ref="O21" si="30">(K21*N21)/F21</f>
        <v>25000</v>
      </c>
      <c r="P21">
        <v>36000</v>
      </c>
      <c r="Q21" s="5">
        <f t="shared" ref="Q21" si="31">(O21/P21)</f>
        <v>0.69444444444444442</v>
      </c>
    </row>
    <row r="22" spans="2:17" x14ac:dyDescent="0.25">
      <c r="H22" s="2"/>
      <c r="I22" s="3"/>
      <c r="J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2013-11-12T23:54:37Z</dcterms:created>
  <dcterms:modified xsi:type="dcterms:W3CDTF">2014-02-03T20:03:22Z</dcterms:modified>
</cp:coreProperties>
</file>