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45" i="1" l="1"/>
  <c r="E44" i="1"/>
  <c r="E42" i="1"/>
  <c r="E43" i="1"/>
  <c r="G46" i="1" l="1"/>
  <c r="G47" i="1"/>
  <c r="G48" i="1"/>
  <c r="G49" i="1"/>
  <c r="G50" i="1"/>
  <c r="G51" i="1"/>
  <c r="G52" i="1"/>
  <c r="G53" i="1"/>
  <c r="G54" i="1"/>
  <c r="G41" i="1"/>
  <c r="G32" i="1"/>
  <c r="G33" i="1"/>
  <c r="G34" i="1"/>
  <c r="G35" i="1"/>
  <c r="G36" i="1"/>
  <c r="G37" i="1"/>
  <c r="G38" i="1"/>
  <c r="G39" i="1"/>
  <c r="G31" i="1"/>
  <c r="G28" i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G5" i="1"/>
  <c r="G6" i="1"/>
  <c r="G7" i="1"/>
  <c r="G8" i="1"/>
  <c r="G9" i="1"/>
  <c r="G10" i="1"/>
  <c r="G11" i="1"/>
  <c r="G12" i="1"/>
  <c r="G4" i="1"/>
  <c r="B44" i="1" l="1"/>
  <c r="B43" i="1"/>
  <c r="B42" i="1"/>
  <c r="N47" i="1"/>
  <c r="D44" i="1" s="1"/>
  <c r="G44" i="1" s="1"/>
  <c r="M47" i="1"/>
  <c r="D43" i="1" s="1"/>
  <c r="G43" i="1" s="1"/>
  <c r="L47" i="1"/>
  <c r="D42" i="1" s="1"/>
  <c r="G42" i="1" s="1"/>
  <c r="K5" i="1" l="1"/>
  <c r="K4" i="1"/>
  <c r="K3" i="1"/>
  <c r="G29" i="1"/>
  <c r="G13" i="1"/>
  <c r="H14" i="1" l="1"/>
  <c r="L4" i="1" s="1"/>
  <c r="H40" i="1"/>
  <c r="L6" i="1" s="1"/>
  <c r="H30" i="1"/>
  <c r="L5" i="1" s="1"/>
  <c r="L7" i="1" l="1"/>
  <c r="H3" i="1"/>
  <c r="L3" i="1" s="1"/>
</calcChain>
</file>

<file path=xl/sharedStrings.xml><?xml version="1.0" encoding="utf-8"?>
<sst xmlns="http://schemas.openxmlformats.org/spreadsheetml/2006/main" count="68" uniqueCount="65">
  <si>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</si>
  <si>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</si>
  <si>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</si>
  <si>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</si>
  <si>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</si>
  <si>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</si>
  <si>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</si>
  <si>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</si>
  <si>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</si>
  <si>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</si>
  <si>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</si>
  <si>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</si>
  <si>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</si>
  <si>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</si>
  <si>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</si>
  <si>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</si>
  <si>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</si>
  <si>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</si>
  <si>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</si>
  <si>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</si>
  <si>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</si>
  <si>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</si>
  <si>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</si>
  <si>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</si>
  <si>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</si>
  <si>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</si>
  <si>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</si>
  <si>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</si>
  <si>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</si>
  <si>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</si>
  <si>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</si>
  <si>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</si>
  <si>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</si>
  <si>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</si>
  <si>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</si>
  <si>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</si>
  <si>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</si>
  <si>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</si>
  <si>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</si>
  <si>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</si>
  <si>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</si>
  <si>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</si>
  <si>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</si>
  <si>
    <t>Sensor (0-5V)</t>
  </si>
  <si>
    <t>http://www.adafruit.com/products/1085</t>
  </si>
  <si>
    <t>Hydraulics</t>
  </si>
  <si>
    <t>Filter</t>
  </si>
  <si>
    <t>http://www.grainger.com/product/Spin-on-Filter-3KML8?s_pp=false</t>
  </si>
  <si>
    <t>Filter Replacement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</si>
  <si>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</si>
  <si>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</si>
  <si>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</si>
  <si>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</si>
  <si>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</si>
  <si>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</si>
  <si>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3x6x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</si>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</sst>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Sheet1!$K$3:$K$6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Sheet1!$L$3:$L$6</c:f>
              <c:numCache>
                <c:formatCode>_("$"* #,##0.00_);_("$"* \(#,##0.00\);_("$"* "-"??_);_(@_)</c:formatCode>
                <c:ptCount val="4"/>
                <c:pt idx="0">
                  <c:v>485.45</c:v>
                </c:pt>
                <c:pt idx="1">
                  <c:v>1742.07</c:v>
                </c:pt>
                <c:pt idx="2">
                  <c:v>491.52</c:v>
                </c:pt>
                <c:pt idx="3">
                  <c:v>546.33500000000004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9</xdr:row>
      <xdr:rowOff>76200</xdr:rowOff>
    </xdr:from>
    <xdr:to>
      <xdr:col>16</xdr:col>
      <xdr:colOff>38100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3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2" Type="http://schemas.openxmlformats.org/officeDocument/2006/relationships/hyperlink" Target="http://www.adafruit.com/products/1085" TargetMode="External"/><Relationship Id="rId17" Type="http://schemas.openxmlformats.org/officeDocument/2006/relationships/hyperlink" Target="http://www.mcmaster.com/" TargetMode="External"/><Relationship Id="rId2" Type="http://schemas.openxmlformats.org/officeDocument/2006/relationships/hyperlink" Target="http://www.grainger.com/product/MAXIM-Hydraulic-Cylinder-6FDA8?Pid=search" TargetMode="External"/><Relationship Id="rId16" Type="http://schemas.openxmlformats.org/officeDocument/2006/relationships/hyperlink" Target="http://www.grainger.com/product/PARKER-Filter-Element-1R412?opr=OAPD&amp;pbi=3KML8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://www.grainger.com/product/HALDEX-BARNES-Pump-4F651?s_pp=false" TargetMode="External"/><Relationship Id="rId11" Type="http://schemas.openxmlformats.org/officeDocument/2006/relationships/hyperlink" Target="http://www.northerntool.com/shop/tools/product_200466862_200466862" TargetMode="External"/><Relationship Id="rId5" Type="http://schemas.openxmlformats.org/officeDocument/2006/relationships/hyperlink" Target="https://sdp-si.com/eStore/Catalog/Group/259" TargetMode="External"/><Relationship Id="rId15" Type="http://schemas.openxmlformats.org/officeDocument/2006/relationships/hyperlink" Target="http://www.grainger.com/product/Spin-on-Filter-3KML8?s_pp=false" TargetMode="External"/><Relationship Id="rId10" Type="http://schemas.openxmlformats.org/officeDocument/2006/relationships/hyperlink" Target="http://www.grainger.com/product/PRINCE-Relief-Valve-6X843?s_pp=fals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9" Type="http://schemas.openxmlformats.org/officeDocument/2006/relationships/hyperlink" Target="https://www.sparkfun.com/products/312" TargetMode="External"/><Relationship Id="rId14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B19" workbookViewId="0">
      <selection activeCell="C32" sqref="C32"/>
    </sheetView>
  </sheetViews>
  <sheetFormatPr defaultRowHeight="15" x14ac:dyDescent="0.25"/>
  <cols>
    <col min="2" max="2" width="23.140625" customWidth="1"/>
    <col min="3" max="3" width="36.7109375" customWidth="1"/>
    <col min="5" max="5" width="10.5703125" style="1" bestFit="1" customWidth="1"/>
    <col min="6" max="6" width="10.5703125" style="1" customWidth="1"/>
    <col min="7" max="7" width="9.140625" style="1"/>
    <col min="8" max="8" width="10.42578125" customWidth="1"/>
    <col min="11" max="11" width="15.140625" customWidth="1"/>
    <col min="12" max="12" width="10.85546875" customWidth="1"/>
  </cols>
  <sheetData>
    <row r="1" spans="2:12" ht="15.75" thickBot="1" x14ac:dyDescent="0.3"/>
    <row r="2" spans="2:12" ht="15.75" thickBot="1" x14ac:dyDescent="0.3">
      <c r="B2" s="11" t="s">
        <v>0</v>
      </c>
      <c r="C2" s="12" t="s">
        <v>1</v>
      </c>
      <c r="D2" s="12" t="s">
        <v>2</v>
      </c>
      <c r="E2" s="13" t="s">
        <v>3</v>
      </c>
      <c r="F2" s="39" t="s">
        <v>60</v>
      </c>
      <c r="G2" s="14" t="s">
        <v>5</v>
      </c>
      <c r="K2" s="2" t="s">
        <v>8</v>
      </c>
      <c r="L2" s="16" t="s">
        <v>5</v>
      </c>
    </row>
    <row r="3" spans="2:12" ht="15.75" thickBot="1" x14ac:dyDescent="0.3">
      <c r="B3" s="54" t="s">
        <v>7</v>
      </c>
      <c r="C3" s="55"/>
      <c r="D3" s="55"/>
      <c r="E3" s="55"/>
      <c r="F3" s="55"/>
      <c r="G3" s="56"/>
      <c r="H3" s="20">
        <f>SUM(G4:G13)</f>
        <v>485.45</v>
      </c>
      <c r="K3" s="6" t="str">
        <f>B3</f>
        <v>Electronics</v>
      </c>
      <c r="L3" s="17">
        <f>H3</f>
        <v>485.45</v>
      </c>
    </row>
    <row r="4" spans="2:12" x14ac:dyDescent="0.25">
      <c r="B4" s="2" t="s">
        <v>6</v>
      </c>
      <c r="C4" s="15" t="s">
        <v>4</v>
      </c>
      <c r="D4" s="3">
        <v>1</v>
      </c>
      <c r="E4" s="4">
        <v>25</v>
      </c>
      <c r="F4" s="40">
        <v>0</v>
      </c>
      <c r="G4" s="5">
        <f>(D4*E4)+F4</f>
        <v>25</v>
      </c>
      <c r="K4" s="6" t="str">
        <f>B14</f>
        <v>Hydraulics</v>
      </c>
      <c r="L4" s="17">
        <f>H14</f>
        <v>1742.07</v>
      </c>
    </row>
    <row r="5" spans="2:12" x14ac:dyDescent="0.25">
      <c r="B5" s="26" t="s">
        <v>16</v>
      </c>
      <c r="C5" s="28" t="s">
        <v>31</v>
      </c>
      <c r="D5" s="24">
        <v>1</v>
      </c>
      <c r="E5" s="25">
        <v>55</v>
      </c>
      <c r="F5" s="41">
        <v>12.72</v>
      </c>
      <c r="G5" s="27">
        <f t="shared" ref="G5:G12" si="0">(D5*E5)+F5</f>
        <v>67.72</v>
      </c>
      <c r="K5" s="6" t="str">
        <f>B30</f>
        <v>Mechanical</v>
      </c>
      <c r="L5" s="17">
        <f>H30</f>
        <v>491.52</v>
      </c>
    </row>
    <row r="6" spans="2:12" s="23" customFormat="1" ht="15.75" thickBot="1" x14ac:dyDescent="0.3">
      <c r="B6" s="26" t="s">
        <v>17</v>
      </c>
      <c r="C6" s="46" t="s">
        <v>57</v>
      </c>
      <c r="D6" s="24">
        <v>1</v>
      </c>
      <c r="E6" s="25">
        <v>136</v>
      </c>
      <c r="F6" s="41">
        <v>0</v>
      </c>
      <c r="G6" s="27">
        <f t="shared" si="0"/>
        <v>136</v>
      </c>
      <c r="K6" s="37" t="s">
        <v>10</v>
      </c>
      <c r="L6" s="38">
        <f>H40</f>
        <v>546.33500000000004</v>
      </c>
    </row>
    <row r="7" spans="2:12" ht="15.75" thickBot="1" x14ac:dyDescent="0.3">
      <c r="B7" s="26" t="s">
        <v>21</v>
      </c>
      <c r="C7" s="28" t="s">
        <v>32</v>
      </c>
      <c r="D7" s="24">
        <v>1</v>
      </c>
      <c r="E7" s="25">
        <v>5.79</v>
      </c>
      <c r="F7" s="41">
        <v>0</v>
      </c>
      <c r="G7" s="27">
        <f t="shared" si="0"/>
        <v>5.79</v>
      </c>
      <c r="K7" s="19" t="s">
        <v>5</v>
      </c>
      <c r="L7" s="22">
        <f>SUM(L3:L6)</f>
        <v>3265.375</v>
      </c>
    </row>
    <row r="8" spans="2:12" x14ac:dyDescent="0.25">
      <c r="B8" s="26" t="s">
        <v>22</v>
      </c>
      <c r="C8" s="28" t="s">
        <v>44</v>
      </c>
      <c r="D8" s="24">
        <v>1</v>
      </c>
      <c r="E8" s="25">
        <v>14.95</v>
      </c>
      <c r="F8" s="41">
        <v>4.07</v>
      </c>
      <c r="G8" s="27">
        <f t="shared" si="0"/>
        <v>19.02</v>
      </c>
    </row>
    <row r="9" spans="2:12" x14ac:dyDescent="0.25">
      <c r="B9" s="26" t="s">
        <v>23</v>
      </c>
      <c r="C9" s="24"/>
      <c r="D9" s="24">
        <v>6</v>
      </c>
      <c r="E9" s="25">
        <v>5</v>
      </c>
      <c r="F9" s="41"/>
      <c r="G9" s="27">
        <f t="shared" si="0"/>
        <v>30</v>
      </c>
    </row>
    <row r="10" spans="2:12" x14ac:dyDescent="0.25">
      <c r="B10" s="26" t="s">
        <v>26</v>
      </c>
      <c r="C10" s="24"/>
      <c r="D10" s="24">
        <v>1</v>
      </c>
      <c r="E10" s="25">
        <v>150</v>
      </c>
      <c r="F10" s="41"/>
      <c r="G10" s="27">
        <f t="shared" si="0"/>
        <v>150</v>
      </c>
    </row>
    <row r="11" spans="2:12" s="23" customFormat="1" x14ac:dyDescent="0.25">
      <c r="B11" s="26" t="s">
        <v>33</v>
      </c>
      <c r="C11" s="28" t="s">
        <v>34</v>
      </c>
      <c r="D11" s="24">
        <v>6</v>
      </c>
      <c r="E11" s="25">
        <v>2</v>
      </c>
      <c r="F11" s="41">
        <v>4.43</v>
      </c>
      <c r="G11" s="27">
        <f t="shared" si="0"/>
        <v>16.43</v>
      </c>
    </row>
    <row r="12" spans="2:12" x14ac:dyDescent="0.25">
      <c r="B12" s="26" t="s">
        <v>59</v>
      </c>
      <c r="C12" s="28" t="s">
        <v>58</v>
      </c>
      <c r="D12" s="24">
        <v>1</v>
      </c>
      <c r="E12" s="25">
        <v>28</v>
      </c>
      <c r="F12" s="41">
        <v>7.49</v>
      </c>
      <c r="G12" s="27">
        <f t="shared" si="0"/>
        <v>35.49</v>
      </c>
    </row>
    <row r="13" spans="2:12" ht="15.75" thickBot="1" x14ac:dyDescent="0.3">
      <c r="B13" s="18"/>
      <c r="C13" s="48"/>
      <c r="D13" s="48"/>
      <c r="E13" s="49"/>
      <c r="F13" s="50"/>
      <c r="G13" s="51">
        <f>D13*E13</f>
        <v>0</v>
      </c>
    </row>
    <row r="14" spans="2:12" ht="15.75" thickBot="1" x14ac:dyDescent="0.3">
      <c r="B14" s="57" t="s">
        <v>45</v>
      </c>
      <c r="C14" s="58"/>
      <c r="D14" s="58"/>
      <c r="E14" s="58"/>
      <c r="F14" s="58"/>
      <c r="G14" s="59"/>
      <c r="H14" s="45">
        <f>SUM(G15:G29)</f>
        <v>1742.07</v>
      </c>
    </row>
    <row r="15" spans="2:12" x14ac:dyDescent="0.25">
      <c r="B15" s="29" t="s">
        <v>12</v>
      </c>
      <c r="C15" s="52" t="s">
        <v>28</v>
      </c>
      <c r="D15" s="30">
        <v>1</v>
      </c>
      <c r="E15" s="43">
        <v>171.75</v>
      </c>
      <c r="F15" s="44">
        <v>24.32</v>
      </c>
      <c r="G15" s="47">
        <f>(D15*E15)+F15</f>
        <v>196.07</v>
      </c>
    </row>
    <row r="16" spans="2:12" x14ac:dyDescent="0.25">
      <c r="B16" s="26" t="s">
        <v>9</v>
      </c>
      <c r="C16" s="28" t="s">
        <v>27</v>
      </c>
      <c r="D16" s="24">
        <v>1</v>
      </c>
      <c r="E16" s="25">
        <v>123</v>
      </c>
      <c r="F16" s="41"/>
      <c r="G16" s="27">
        <f t="shared" ref="G16:G28" si="1">(D16*E16)+F16</f>
        <v>123</v>
      </c>
    </row>
    <row r="17" spans="2:14" x14ac:dyDescent="0.25">
      <c r="B17" s="26" t="s">
        <v>13</v>
      </c>
      <c r="C17" s="46" t="s">
        <v>14</v>
      </c>
      <c r="D17" s="24">
        <v>1</v>
      </c>
      <c r="E17" s="25">
        <v>236.5</v>
      </c>
      <c r="F17" s="41">
        <v>0</v>
      </c>
      <c r="G17" s="27">
        <f t="shared" si="1"/>
        <v>236.5</v>
      </c>
    </row>
    <row r="18" spans="2:14" x14ac:dyDescent="0.25">
      <c r="B18" s="26" t="s">
        <v>43</v>
      </c>
      <c r="C18" s="46" t="s">
        <v>15</v>
      </c>
      <c r="D18" s="24">
        <v>1</v>
      </c>
      <c r="E18" s="21">
        <v>391.5</v>
      </c>
      <c r="F18" s="41"/>
      <c r="G18" s="27">
        <f t="shared" si="1"/>
        <v>391.5</v>
      </c>
    </row>
    <row r="19" spans="2:14" x14ac:dyDescent="0.25">
      <c r="B19" s="26" t="s">
        <v>24</v>
      </c>
      <c r="C19" s="24"/>
      <c r="D19" s="24">
        <v>5</v>
      </c>
      <c r="E19" s="25">
        <v>100</v>
      </c>
      <c r="F19" s="41"/>
      <c r="G19" s="27">
        <f t="shared" si="1"/>
        <v>500</v>
      </c>
    </row>
    <row r="20" spans="2:14" s="23" customFormat="1" x14ac:dyDescent="0.25">
      <c r="B20" s="26" t="s">
        <v>35</v>
      </c>
      <c r="C20" s="28" t="s">
        <v>36</v>
      </c>
      <c r="D20" s="24">
        <v>0</v>
      </c>
      <c r="E20" s="25">
        <v>78.5</v>
      </c>
      <c r="F20" s="41">
        <v>0</v>
      </c>
      <c r="G20" s="27">
        <f t="shared" si="1"/>
        <v>0</v>
      </c>
    </row>
    <row r="21" spans="2:14" s="23" customFormat="1" x14ac:dyDescent="0.25">
      <c r="B21" s="26" t="s">
        <v>37</v>
      </c>
      <c r="C21" s="28" t="s">
        <v>40</v>
      </c>
      <c r="D21" s="24">
        <v>0</v>
      </c>
      <c r="E21" s="25">
        <v>115</v>
      </c>
      <c r="F21" s="41"/>
      <c r="G21" s="27">
        <f t="shared" si="1"/>
        <v>0</v>
      </c>
    </row>
    <row r="22" spans="2:14" s="23" customFormat="1" x14ac:dyDescent="0.25">
      <c r="B22" s="26" t="s">
        <v>41</v>
      </c>
      <c r="C22" s="28" t="s">
        <v>42</v>
      </c>
      <c r="D22" s="24">
        <v>1</v>
      </c>
      <c r="E22" s="25">
        <v>85</v>
      </c>
      <c r="F22" s="41"/>
      <c r="G22" s="27">
        <f t="shared" si="1"/>
        <v>85</v>
      </c>
    </row>
    <row r="23" spans="2:14" s="23" customFormat="1" x14ac:dyDescent="0.25">
      <c r="B23" s="26" t="s">
        <v>38</v>
      </c>
      <c r="C23" s="28" t="s">
        <v>39</v>
      </c>
      <c r="D23" s="24">
        <v>1</v>
      </c>
      <c r="E23" s="25">
        <v>70</v>
      </c>
      <c r="F23" s="41"/>
      <c r="G23" s="27">
        <f t="shared" si="1"/>
        <v>70</v>
      </c>
    </row>
    <row r="24" spans="2:14" s="23" customFormat="1" x14ac:dyDescent="0.25">
      <c r="B24" s="26" t="s">
        <v>46</v>
      </c>
      <c r="C24" s="28" t="s">
        <v>47</v>
      </c>
      <c r="D24" s="24">
        <v>1</v>
      </c>
      <c r="E24" s="25">
        <v>40</v>
      </c>
      <c r="F24" s="41">
        <v>0</v>
      </c>
      <c r="G24" s="27">
        <f t="shared" si="1"/>
        <v>40</v>
      </c>
    </row>
    <row r="25" spans="2:14" s="23" customFormat="1" x14ac:dyDescent="0.25">
      <c r="B25" s="26" t="s">
        <v>48</v>
      </c>
      <c r="C25" s="28" t="s">
        <v>49</v>
      </c>
      <c r="D25" s="24">
        <v>2</v>
      </c>
      <c r="E25" s="25">
        <v>20</v>
      </c>
      <c r="F25" s="41">
        <v>0</v>
      </c>
      <c r="G25" s="27">
        <f t="shared" si="1"/>
        <v>40</v>
      </c>
    </row>
    <row r="26" spans="2:14" x14ac:dyDescent="0.25">
      <c r="B26" s="26"/>
      <c r="C26" s="24"/>
      <c r="D26" s="24"/>
      <c r="E26" s="25"/>
      <c r="F26" s="41"/>
      <c r="G26" s="27">
        <f t="shared" si="1"/>
        <v>0</v>
      </c>
    </row>
    <row r="27" spans="2:14" x14ac:dyDescent="0.25">
      <c r="B27" s="26" t="s">
        <v>29</v>
      </c>
      <c r="C27" s="46" t="s">
        <v>30</v>
      </c>
      <c r="D27" s="24">
        <v>1</v>
      </c>
      <c r="E27" s="25">
        <v>60</v>
      </c>
      <c r="F27" s="41"/>
      <c r="G27" s="27">
        <f t="shared" si="1"/>
        <v>60</v>
      </c>
    </row>
    <row r="28" spans="2:14" x14ac:dyDescent="0.25">
      <c r="B28" s="26"/>
      <c r="C28" s="24"/>
      <c r="D28" s="24"/>
      <c r="E28" s="25"/>
      <c r="F28" s="41"/>
      <c r="G28" s="27">
        <f t="shared" si="1"/>
        <v>0</v>
      </c>
    </row>
    <row r="29" spans="2:14" ht="15.75" thickBot="1" x14ac:dyDescent="0.3">
      <c r="B29" s="18"/>
      <c r="C29" s="48"/>
      <c r="D29" s="48"/>
      <c r="E29" s="49"/>
      <c r="F29" s="50"/>
      <c r="G29" s="51">
        <f>D29*E29</f>
        <v>0</v>
      </c>
    </row>
    <row r="30" spans="2:14" ht="15.75" thickBot="1" x14ac:dyDescent="0.3">
      <c r="B30" s="57" t="s">
        <v>11</v>
      </c>
      <c r="C30" s="58"/>
      <c r="D30" s="58"/>
      <c r="E30" s="58"/>
      <c r="F30" s="58"/>
      <c r="G30" s="59"/>
      <c r="H30" s="45">
        <f>SUM(G31:G39)</f>
        <v>491.52</v>
      </c>
      <c r="L30" s="60" t="s">
        <v>56</v>
      </c>
      <c r="M30" s="61"/>
      <c r="N30" s="62"/>
    </row>
    <row r="31" spans="2:14" ht="15.75" thickBot="1" x14ac:dyDescent="0.3">
      <c r="B31" s="29" t="s">
        <v>19</v>
      </c>
      <c r="C31" s="53" t="s">
        <v>62</v>
      </c>
      <c r="D31" s="30">
        <v>4</v>
      </c>
      <c r="E31" s="43">
        <v>47.88</v>
      </c>
      <c r="F31" s="44"/>
      <c r="G31" s="47">
        <f>(D31*E31)+F31</f>
        <v>191.52</v>
      </c>
      <c r="L31" s="60" t="s">
        <v>52</v>
      </c>
      <c r="M31" s="61"/>
      <c r="N31" s="62"/>
    </row>
    <row r="32" spans="2:14" x14ac:dyDescent="0.25">
      <c r="B32" s="26" t="s">
        <v>25</v>
      </c>
      <c r="C32" s="24"/>
      <c r="D32" s="24">
        <v>1</v>
      </c>
      <c r="E32" s="25">
        <v>300</v>
      </c>
      <c r="F32" s="41"/>
      <c r="G32" s="27">
        <f t="shared" ref="G32:G39" si="2">(D32*E32)+F32</f>
        <v>300</v>
      </c>
      <c r="L32" s="35" t="s">
        <v>53</v>
      </c>
      <c r="M32" s="35" t="s">
        <v>54</v>
      </c>
      <c r="N32" s="35" t="s">
        <v>55</v>
      </c>
    </row>
    <row r="33" spans="1:14" x14ac:dyDescent="0.25">
      <c r="B33" s="26"/>
      <c r="C33" s="24"/>
      <c r="D33" s="24"/>
      <c r="E33" s="25"/>
      <c r="F33" s="41"/>
      <c r="G33" s="27">
        <f t="shared" si="2"/>
        <v>0</v>
      </c>
      <c r="L33" s="32">
        <v>30</v>
      </c>
      <c r="M33" s="32">
        <v>32</v>
      </c>
      <c r="N33" s="32">
        <v>57</v>
      </c>
    </row>
    <row r="34" spans="1:14" x14ac:dyDescent="0.25">
      <c r="B34" s="26"/>
      <c r="C34" s="24"/>
      <c r="D34" s="24"/>
      <c r="E34" s="25"/>
      <c r="F34" s="41"/>
      <c r="G34" s="27">
        <f t="shared" si="2"/>
        <v>0</v>
      </c>
      <c r="L34" s="32">
        <v>30</v>
      </c>
      <c r="M34" s="32">
        <v>32</v>
      </c>
      <c r="N34" s="32"/>
    </row>
    <row r="35" spans="1:14" x14ac:dyDescent="0.25">
      <c r="B35" s="26"/>
      <c r="C35" s="24"/>
      <c r="D35" s="24"/>
      <c r="E35" s="25"/>
      <c r="F35" s="41"/>
      <c r="G35" s="27">
        <f t="shared" si="2"/>
        <v>0</v>
      </c>
      <c r="L35" s="32">
        <v>30</v>
      </c>
      <c r="M35" s="32">
        <v>65</v>
      </c>
      <c r="N35" s="32"/>
    </row>
    <row r="36" spans="1:14" x14ac:dyDescent="0.25">
      <c r="B36" s="26"/>
      <c r="C36" s="24"/>
      <c r="D36" s="24"/>
      <c r="E36" s="25"/>
      <c r="F36" s="41"/>
      <c r="G36" s="27">
        <f t="shared" si="2"/>
        <v>0</v>
      </c>
      <c r="L36" s="32">
        <v>30</v>
      </c>
      <c r="M36" s="32">
        <v>65</v>
      </c>
      <c r="N36" s="32"/>
    </row>
    <row r="37" spans="1:14" x14ac:dyDescent="0.25">
      <c r="B37" s="26"/>
      <c r="C37" s="24"/>
      <c r="D37" s="24"/>
      <c r="E37" s="25"/>
      <c r="F37" s="41"/>
      <c r="G37" s="27">
        <f t="shared" si="2"/>
        <v>0</v>
      </c>
      <c r="L37" s="32">
        <v>30</v>
      </c>
      <c r="M37" s="32">
        <v>73.5</v>
      </c>
      <c r="N37" s="32"/>
    </row>
    <row r="38" spans="1:14" x14ac:dyDescent="0.25">
      <c r="B38" s="26"/>
      <c r="C38" s="24"/>
      <c r="D38" s="24"/>
      <c r="E38" s="25"/>
      <c r="F38" s="41"/>
      <c r="G38" s="27">
        <f t="shared" si="2"/>
        <v>0</v>
      </c>
      <c r="L38" s="32">
        <v>30</v>
      </c>
      <c r="M38" s="32">
        <v>73.5</v>
      </c>
      <c r="N38" s="32"/>
    </row>
    <row r="39" spans="1:14" ht="15.75" thickBot="1" x14ac:dyDescent="0.3">
      <c r="B39" s="18"/>
      <c r="C39" s="48"/>
      <c r="D39" s="48"/>
      <c r="E39" s="49"/>
      <c r="F39" s="50"/>
      <c r="G39" s="51">
        <f t="shared" si="2"/>
        <v>0</v>
      </c>
      <c r="L39" s="32">
        <v>8</v>
      </c>
      <c r="M39" s="32">
        <v>120</v>
      </c>
      <c r="N39" s="32"/>
    </row>
    <row r="40" spans="1:14" ht="15.75" thickBot="1" x14ac:dyDescent="0.3">
      <c r="B40" s="57" t="s">
        <v>10</v>
      </c>
      <c r="C40" s="58"/>
      <c r="D40" s="58"/>
      <c r="E40" s="58"/>
      <c r="F40" s="58"/>
      <c r="G40" s="59"/>
      <c r="H40" s="45">
        <f>SUM(G41:G54)</f>
        <v>546.33500000000004</v>
      </c>
      <c r="L40" s="32">
        <v>8</v>
      </c>
      <c r="M40" s="32"/>
      <c r="N40" s="32"/>
    </row>
    <row r="41" spans="1:14" x14ac:dyDescent="0.25">
      <c r="B41" s="29" t="s">
        <v>18</v>
      </c>
      <c r="C41" s="46" t="s">
        <v>50</v>
      </c>
      <c r="D41" s="30">
        <v>0</v>
      </c>
      <c r="E41" s="43">
        <v>0</v>
      </c>
      <c r="F41" s="43"/>
      <c r="G41" s="47">
        <f>(E41*D41)+F41</f>
        <v>0</v>
      </c>
      <c r="L41" s="32">
        <v>8</v>
      </c>
      <c r="M41" s="32"/>
      <c r="N41" s="32"/>
    </row>
    <row r="42" spans="1:14" s="23" customFormat="1" x14ac:dyDescent="0.25">
      <c r="B42" s="31" t="str">
        <f>L32</f>
        <v>2x2x 1/8</v>
      </c>
      <c r="C42" s="24"/>
      <c r="D42" s="36">
        <f>L47</f>
        <v>23</v>
      </c>
      <c r="E42" s="25">
        <f>56/24</f>
        <v>2.3333333333333335</v>
      </c>
      <c r="F42" s="41"/>
      <c r="G42" s="27">
        <f>E42*D42</f>
        <v>53.666666666666671</v>
      </c>
      <c r="L42" s="32">
        <v>8</v>
      </c>
      <c r="M42" s="32"/>
      <c r="N42" s="32"/>
    </row>
    <row r="43" spans="1:14" s="23" customFormat="1" x14ac:dyDescent="0.25">
      <c r="B43" s="31" t="str">
        <f>M32</f>
        <v>3x3x 1/8</v>
      </c>
      <c r="C43" s="24"/>
      <c r="D43" s="36">
        <f>M47</f>
        <v>38.416666666666664</v>
      </c>
      <c r="E43" s="25">
        <f>(87/24)</f>
        <v>3.625</v>
      </c>
      <c r="F43" s="41"/>
      <c r="G43" s="27">
        <f t="shared" ref="G43:G44" si="3">E43*D43</f>
        <v>139.26041666666666</v>
      </c>
      <c r="L43" s="32">
        <v>16</v>
      </c>
      <c r="M43" s="32"/>
      <c r="N43" s="32"/>
    </row>
    <row r="44" spans="1:14" s="23" customFormat="1" x14ac:dyDescent="0.25">
      <c r="B44" s="31" t="str">
        <f>N32</f>
        <v>3x6x 1/8</v>
      </c>
      <c r="C44" s="24"/>
      <c r="D44" s="36">
        <f>N47</f>
        <v>4.75</v>
      </c>
      <c r="E44" s="25">
        <f>193/24</f>
        <v>8.0416666666666661</v>
      </c>
      <c r="F44" s="41"/>
      <c r="G44" s="27">
        <f t="shared" si="3"/>
        <v>38.197916666666664</v>
      </c>
      <c r="L44" s="32">
        <v>16</v>
      </c>
      <c r="M44" s="32"/>
      <c r="N44" s="32"/>
    </row>
    <row r="45" spans="1:14" s="23" customFormat="1" x14ac:dyDescent="0.25">
      <c r="A45" s="23" t="s">
        <v>51</v>
      </c>
      <c r="B45" s="29" t="s">
        <v>61</v>
      </c>
      <c r="C45" s="24"/>
      <c r="D45" s="30">
        <v>6</v>
      </c>
      <c r="E45" s="25">
        <v>10</v>
      </c>
      <c r="F45" s="41"/>
      <c r="G45" s="27">
        <f>D45*E45</f>
        <v>60</v>
      </c>
      <c r="L45" s="32">
        <v>16</v>
      </c>
      <c r="M45" s="32"/>
      <c r="N45" s="32"/>
    </row>
    <row r="46" spans="1:14" s="23" customFormat="1" ht="15.75" thickBot="1" x14ac:dyDescent="0.3">
      <c r="B46" s="29"/>
      <c r="C46" s="24"/>
      <c r="D46" s="30"/>
      <c r="E46" s="25">
        <v>0</v>
      </c>
      <c r="F46" s="41"/>
      <c r="G46" s="27">
        <f t="shared" ref="G46:G54" si="4">(E46*D46)+F46</f>
        <v>0</v>
      </c>
      <c r="L46" s="33">
        <v>16</v>
      </c>
      <c r="M46" s="33"/>
      <c r="N46" s="33"/>
    </row>
    <row r="47" spans="1:14" s="23" customFormat="1" ht="15.75" thickBot="1" x14ac:dyDescent="0.3">
      <c r="B47" s="31"/>
      <c r="C47" s="24"/>
      <c r="D47" s="30"/>
      <c r="E47" s="25">
        <v>0</v>
      </c>
      <c r="F47" s="41"/>
      <c r="G47" s="27">
        <f t="shared" si="4"/>
        <v>0</v>
      </c>
      <c r="L47" s="34">
        <f>SUM(L33:L46)/12</f>
        <v>23</v>
      </c>
      <c r="M47" s="34">
        <f>SUM(M33:M46)/12</f>
        <v>38.416666666666664</v>
      </c>
      <c r="N47" s="34">
        <f>SUM(N33:N46)/12</f>
        <v>4.75</v>
      </c>
    </row>
    <row r="48" spans="1:14" x14ac:dyDescent="0.25">
      <c r="B48" s="26" t="s">
        <v>20</v>
      </c>
      <c r="C48" s="24"/>
      <c r="D48" s="24">
        <v>10</v>
      </c>
      <c r="E48" s="25">
        <v>7</v>
      </c>
      <c r="F48" s="41"/>
      <c r="G48" s="27">
        <f t="shared" si="4"/>
        <v>70</v>
      </c>
    </row>
    <row r="49" spans="2:7" x14ac:dyDescent="0.25">
      <c r="B49" s="26" t="s">
        <v>63</v>
      </c>
      <c r="C49" s="28" t="s">
        <v>64</v>
      </c>
      <c r="D49" s="24">
        <v>1</v>
      </c>
      <c r="E49" s="25">
        <v>185.21</v>
      </c>
      <c r="F49" s="41"/>
      <c r="G49" s="27">
        <f t="shared" si="4"/>
        <v>185.21</v>
      </c>
    </row>
    <row r="50" spans="2:7" x14ac:dyDescent="0.25">
      <c r="B50" s="26"/>
      <c r="C50" s="24"/>
      <c r="D50" s="24"/>
      <c r="E50" s="25"/>
      <c r="F50" s="41"/>
      <c r="G50" s="27">
        <f t="shared" si="4"/>
        <v>0</v>
      </c>
    </row>
    <row r="51" spans="2:7" x14ac:dyDescent="0.25">
      <c r="B51" s="26"/>
      <c r="C51" s="24"/>
      <c r="D51" s="24"/>
      <c r="E51" s="25"/>
      <c r="F51" s="41"/>
      <c r="G51" s="27">
        <f t="shared" si="4"/>
        <v>0</v>
      </c>
    </row>
    <row r="52" spans="2:7" x14ac:dyDescent="0.25">
      <c r="B52" s="26"/>
      <c r="C52" s="24"/>
      <c r="D52" s="24"/>
      <c r="E52" s="25"/>
      <c r="F52" s="41"/>
      <c r="G52" s="27">
        <f t="shared" si="4"/>
        <v>0</v>
      </c>
    </row>
    <row r="53" spans="2:7" x14ac:dyDescent="0.25">
      <c r="B53" s="26"/>
      <c r="C53" s="24"/>
      <c r="D53" s="24"/>
      <c r="E53" s="25"/>
      <c r="F53" s="41"/>
      <c r="G53" s="27">
        <f t="shared" si="4"/>
        <v>0</v>
      </c>
    </row>
    <row r="54" spans="2:7" ht="15.75" thickBot="1" x14ac:dyDescent="0.3">
      <c r="B54" s="7"/>
      <c r="C54" s="8"/>
      <c r="D54" s="8"/>
      <c r="E54" s="9"/>
      <c r="F54" s="42"/>
      <c r="G54" s="10">
        <f t="shared" si="4"/>
        <v>0</v>
      </c>
    </row>
  </sheetData>
  <mergeCells count="6">
    <mergeCell ref="B3:G3"/>
    <mergeCell ref="B14:G14"/>
    <mergeCell ref="B30:G30"/>
    <mergeCell ref="B40:G40"/>
    <mergeCell ref="L31:N31"/>
    <mergeCell ref="L30:N30"/>
  </mergeCells>
  <hyperlinks>
    <hyperlink ref="C4" r:id="rId1"/>
    <hyperlink ref="C17" r:id="rId2"/>
    <hyperlink ref="C18" r:id="rId3"/>
    <hyperlink ref="C16" r:id="rId4"/>
    <hyperlink ref="C27" r:id="rId5" display="S50MST-A07P50P50 ()"/>
    <hyperlink ref="C15" r:id="rId6"/>
    <hyperlink ref="C5" r:id="rId7"/>
    <hyperlink ref="C7" r:id="rId8"/>
    <hyperlink ref="C11" r:id="rId9"/>
    <hyperlink ref="C20" r:id="rId10"/>
    <hyperlink ref="C23" r:id="rId11"/>
    <hyperlink ref="C8" r:id="rId12"/>
    <hyperlink ref="C6" r:id="rId13"/>
    <hyperlink ref="C12" r:id="rId14"/>
    <hyperlink ref="C24" r:id="rId15"/>
    <hyperlink ref="C25" r:id="rId16"/>
    <hyperlink ref="C31" r:id="rId17" location="22665t31/=qjbaja" display="http://www.mcmaster.com/ - 22665t31/=qjbaja"/>
    <hyperlink ref="C49" r:id="rId18" location="9246k65/=qjbgg9"/>
  </hyperlinks>
  <pageMargins left="0.7" right="0.7" top="0.75" bottom="0.75" header="0.3" footer="0.3"/>
  <pageSetup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2014-02-03T20:58:28Z</dcterms:modified>
</cp:coreProperties>
</file>