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440" windowHeight="10170"/>
  </bookViews>
  <sheets>
    <sheet name="Métricas" sheetId="2" r:id="rId1"/>
  </sheets>
  <calcPr calcId="125725"/>
</workbook>
</file>

<file path=xl/calcChain.xml><?xml version="1.0" encoding="utf-8"?>
<calcChain xmlns="http://schemas.openxmlformats.org/spreadsheetml/2006/main">
  <c r="N24" i="2"/>
  <c r="J24"/>
  <c r="B24"/>
  <c r="L26"/>
  <c r="E41" s="1"/>
  <c r="K26"/>
  <c r="M26"/>
  <c r="E33" s="1"/>
  <c r="G26"/>
  <c r="F26"/>
  <c r="E5"/>
  <c r="E37" s="1"/>
  <c r="E9"/>
  <c r="E38" s="1"/>
  <c r="E13"/>
  <c r="E39" s="1"/>
  <c r="E30"/>
  <c r="E40" s="1"/>
  <c r="J22"/>
  <c r="N22" s="1"/>
  <c r="J25"/>
  <c r="N25" s="1"/>
  <c r="J19"/>
  <c r="N19" s="1"/>
  <c r="J20"/>
  <c r="N20" s="1"/>
  <c r="J21"/>
  <c r="N21" s="1"/>
  <c r="J23"/>
  <c r="N23" s="1"/>
  <c r="J18"/>
  <c r="B19"/>
  <c r="B20"/>
  <c r="B21"/>
  <c r="B22"/>
  <c r="B23"/>
  <c r="B25"/>
  <c r="B18"/>
  <c r="J26" l="1"/>
  <c r="E42" s="1"/>
  <c r="N18"/>
  <c r="N26" s="1"/>
  <c r="E34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<sst xmlns="http://schemas.openxmlformats.org/spreadsheetml/2006/main" count="59" uniqueCount="42">
  <si>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</si>
  <si>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</si>
  <si>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</si>
  <si>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</si>
  <si>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</si>
  <si>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</si>
  <si>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</si>
  <si>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</si>
  <si>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</si>
  <si>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</si>
  <si>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</si>
  <si>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</si>
  <si>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</si>
  <si>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</si>
  <si>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</si>
  <si>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</si>
  <si>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</si>
  <si>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</si>
  <si>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</si>
  <si>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</si>
  <si>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</si>
  <si>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</si>
  <si>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</si>
  <si>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</si>
  <si>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</si>
  <si>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</si>
  <si>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</si>
  <si>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</si>
  <si>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</si>
  <si>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</si>
  <si>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</si>
  <si>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</si>
  <si>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</si>
  <si>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</si>
  <si>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POLINOMIO</t>
  </si>
  <si>
    <t>Polinomio: atributos y constructores</t>
  </si>
  <si>
    <t>Polinomio: potencias y evaluar</t>
  </si>
  <si>
    <t>Main</t>
  </si>
  <si>
    <t>MiMath: triangulo de Tartaglia</t>
  </si>
  <si>
    <t>MiMath: combinatoria y factoriales</t>
  </si>
  <si>
    <t>BinomioDeNewton: completa</t>
  </si>
  <si>
    <t>Tests: BinomioDeNewton y MiMath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</si>
</sst>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6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49" fontId="0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5" borderId="2" xfId="0" applyNumberFormat="1" applyFont="1" applyFill="1" applyBorder="1" applyAlignment="1" applyProtection="1">
      <alignment horizontal="left" vertical="center" wrapText="1"/>
      <protection locked="0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66"/>
          <c:h val="0.851851694744501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4.8611111111110938E-3</c:v>
                </c:pt>
                <c:pt idx="1">
                  <c:v>1.9444444444444375E-2</c:v>
                </c:pt>
                <c:pt idx="2">
                  <c:v>4.8611111111112049E-3</c:v>
                </c:pt>
                <c:pt idx="3">
                  <c:v>0</c:v>
                </c:pt>
                <c:pt idx="4">
                  <c:v>2.0833333333333333E-3</c:v>
                </c:pt>
                <c:pt idx="5">
                  <c:v>6.25E-2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82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3" workbookViewId="0">
      <selection activeCell="M24" sqref="M24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0.78472222222222221</v>
      </c>
      <c r="D5" s="2">
        <v>0.7895833333333333</v>
      </c>
      <c r="E5" s="52">
        <f>IFERROR(IF(OR(ISBLANK(C5),ISBLANK(D5)),"Completar",IF(D5&gt;=C5,D5-C5,"Error")),"Error")</f>
        <v>4.8611111111110938E-3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1.3888888888888888E-2</v>
      </c>
      <c r="C9" s="2">
        <v>0.79166666666666663</v>
      </c>
      <c r="D9" s="2">
        <v>0.81111111111111101</v>
      </c>
      <c r="E9" s="52">
        <f>IFERROR(IF(OR(ISBLANK(C9),ISBLANK(D9)),"Completar",IF(D9&gt;=C9,D9-C9,"Error")),"Error")</f>
        <v>1.9444444444444375E-2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0.81111111111111101</v>
      </c>
      <c r="D13" s="2">
        <v>0.81597222222222221</v>
      </c>
      <c r="E13" s="52">
        <f>IFERROR(IF(OR(ISBLANK(C13),ISBLANK(D13)),"Completar",IF(D13&gt;=C13,D13-C13,"Error")),"Error")</f>
        <v>4.8611111111112049E-3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5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5"/>
      <c r="O17" s="14"/>
      <c r="P17" s="18"/>
    </row>
    <row r="18" spans="1:16" s="23" customFormat="1">
      <c r="A18" s="19"/>
      <c r="B18" s="44">
        <f>ROW($B18)-16</f>
        <v>2</v>
      </c>
      <c r="C18" s="79" t="s">
        <v>35</v>
      </c>
      <c r="D18" s="79"/>
      <c r="E18" s="80"/>
      <c r="F18" s="3">
        <v>20</v>
      </c>
      <c r="G18" s="4">
        <v>6.9444444444444441E-3</v>
      </c>
      <c r="H18" s="5">
        <v>0.88541666666666663</v>
      </c>
      <c r="I18" s="6">
        <v>0.89097222222222217</v>
      </c>
      <c r="J18" s="53">
        <f>IFERROR(IF(OR(ISBLANK(H18),ISBLANK(I18)),"",IF(I18&gt;=H18,I18-H18,"Error")),"Error")</f>
        <v>5.5555555555555358E-3</v>
      </c>
      <c r="K18" s="7">
        <v>0</v>
      </c>
      <c r="L18" s="8">
        <v>0</v>
      </c>
      <c r="M18" s="9">
        <v>25</v>
      </c>
      <c r="N18" s="54">
        <f>IFERROR(IF(OR(J18="",ISBLANK(L18)),"",J18+L18),"Error")</f>
        <v>5.5555555555555358E-3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40</v>
      </c>
      <c r="G19" s="4">
        <v>1.3888888888888888E-2</v>
      </c>
      <c r="H19" s="5">
        <v>0.8930555555555556</v>
      </c>
      <c r="I19" s="6">
        <v>0.90833333333333333</v>
      </c>
      <c r="J19" s="53">
        <f t="shared" ref="J19:J24" si="1">IFERROR(IF(OR(ISBLANK(H19),ISBLANK(I19)),"",IF(I19&gt;=H19,I19-H19,"Error")),"Error")</f>
        <v>1.5277777777777724E-2</v>
      </c>
      <c r="K19" s="7">
        <v>2</v>
      </c>
      <c r="L19" s="8">
        <v>1.3888888888888889E-3</v>
      </c>
      <c r="M19" s="9">
        <v>0</v>
      </c>
      <c r="N19" s="54">
        <f t="shared" ref="N19:N25" si="2">IFERROR(IF(OR(J19="",ISBLANK(L19)),"",J19+L19),"Error")</f>
        <v>1.6666666666666611E-2</v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37</v>
      </c>
      <c r="D20" s="79"/>
      <c r="E20" s="80"/>
      <c r="F20" s="3">
        <v>20</v>
      </c>
      <c r="G20" s="4">
        <v>6.9444444444444441E-3</v>
      </c>
      <c r="H20" s="5">
        <v>0.90902777777777777</v>
      </c>
      <c r="I20" s="6">
        <v>0.91666666666666663</v>
      </c>
      <c r="J20" s="53">
        <f t="shared" si="1"/>
        <v>7.6388888888888618E-3</v>
      </c>
      <c r="K20" s="7">
        <v>0</v>
      </c>
      <c r="L20" s="8">
        <v>0</v>
      </c>
      <c r="M20" s="9">
        <v>30</v>
      </c>
      <c r="N20" s="54">
        <f t="shared" si="2"/>
        <v>7.6388888888888618E-3</v>
      </c>
      <c r="O20" s="19"/>
      <c r="P20" s="22"/>
    </row>
    <row r="21" spans="1:16" s="23" customFormat="1">
      <c r="A21" s="19"/>
      <c r="B21" s="44">
        <f t="shared" si="0"/>
        <v>5</v>
      </c>
      <c r="C21" s="79" t="s">
        <v>39</v>
      </c>
      <c r="D21" s="79"/>
      <c r="E21" s="80"/>
      <c r="F21" s="3">
        <v>20</v>
      </c>
      <c r="G21" s="4">
        <v>6.9444444444444441E-3</v>
      </c>
      <c r="H21" s="5">
        <v>0.91666666666666663</v>
      </c>
      <c r="I21" s="6">
        <v>0.92152777777777783</v>
      </c>
      <c r="J21" s="53">
        <f t="shared" si="1"/>
        <v>4.8611111111112049E-3</v>
      </c>
      <c r="K21" s="7">
        <v>0</v>
      </c>
      <c r="L21" s="8">
        <v>0</v>
      </c>
      <c r="M21" s="9">
        <v>0</v>
      </c>
      <c r="N21" s="54">
        <f t="shared" si="2"/>
        <v>4.8611111111112049E-3</v>
      </c>
      <c r="O21" s="19"/>
      <c r="P21" s="22"/>
    </row>
    <row r="22" spans="1:16" s="23" customFormat="1">
      <c r="A22" s="19"/>
      <c r="B22" s="44">
        <f t="shared" si="0"/>
        <v>6</v>
      </c>
      <c r="C22" s="79" t="s">
        <v>38</v>
      </c>
      <c r="D22" s="79"/>
      <c r="E22" s="80"/>
      <c r="F22" s="3">
        <v>20</v>
      </c>
      <c r="G22" s="4">
        <v>1.3888888888888888E-2</v>
      </c>
      <c r="H22" s="5">
        <v>0.92152777777777783</v>
      </c>
      <c r="I22" s="6">
        <v>0.93055555555555547</v>
      </c>
      <c r="J22" s="53">
        <f t="shared" si="1"/>
        <v>9.0277777777776347E-3</v>
      </c>
      <c r="K22" s="7">
        <v>2</v>
      </c>
      <c r="L22" s="8">
        <v>6.9444444444444447E-4</v>
      </c>
      <c r="M22" s="9">
        <v>0</v>
      </c>
      <c r="N22" s="54">
        <f t="shared" si="2"/>
        <v>9.7222222222220784E-3</v>
      </c>
      <c r="O22" s="19"/>
      <c r="P22" s="22"/>
    </row>
    <row r="23" spans="1:16" s="23" customFormat="1">
      <c r="A23" s="19"/>
      <c r="B23" s="44">
        <f t="shared" si="0"/>
        <v>7</v>
      </c>
      <c r="C23" s="79" t="s">
        <v>40</v>
      </c>
      <c r="D23" s="79"/>
      <c r="E23" s="80"/>
      <c r="F23" s="3">
        <v>50</v>
      </c>
      <c r="G23" s="4">
        <v>1.3888888888888888E-2</v>
      </c>
      <c r="H23" s="5">
        <v>0.93055555555555547</v>
      </c>
      <c r="I23" s="6">
        <v>0.94097222222222221</v>
      </c>
      <c r="J23" s="53">
        <f t="shared" si="1"/>
        <v>1.0416666666666741E-2</v>
      </c>
      <c r="K23" s="7">
        <v>0</v>
      </c>
      <c r="L23" s="8">
        <v>0</v>
      </c>
      <c r="M23" s="9">
        <v>40</v>
      </c>
      <c r="N23" s="54">
        <f t="shared" si="2"/>
        <v>1.0416666666666741E-2</v>
      </c>
      <c r="O23" s="19"/>
      <c r="P23" s="22"/>
    </row>
    <row r="24" spans="1:16" s="23" customFormat="1">
      <c r="A24" s="19"/>
      <c r="B24" s="44">
        <f t="shared" si="0"/>
        <v>8</v>
      </c>
      <c r="C24" s="79" t="s">
        <v>41</v>
      </c>
      <c r="D24" s="90"/>
      <c r="E24" s="91"/>
      <c r="F24" s="3">
        <v>50</v>
      </c>
      <c r="G24" s="4">
        <v>1.0416666666666666E-2</v>
      </c>
      <c r="H24" s="5">
        <v>0.94236111111111109</v>
      </c>
      <c r="I24" s="6">
        <v>0.95208333333333339</v>
      </c>
      <c r="J24" s="53">
        <f t="shared" si="1"/>
        <v>9.7222222222222987E-3</v>
      </c>
      <c r="K24" s="7">
        <v>0</v>
      </c>
      <c r="L24" s="8">
        <v>0</v>
      </c>
      <c r="M24" s="9">
        <v>90</v>
      </c>
      <c r="N24" s="54">
        <f t="shared" si="2"/>
        <v>9.7222222222222987E-3</v>
      </c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2" t="s">
        <v>33</v>
      </c>
      <c r="C26" s="93"/>
      <c r="D26" s="93"/>
      <c r="E26" s="94"/>
      <c r="F26" s="45">
        <f>IF(SUM(F18:F25)=0,"Completar",SUM(F18:F25))</f>
        <v>220</v>
      </c>
      <c r="G26" s="46">
        <f>IF(SUM(G18:G25)=0,"Completar",SUM(G18:G25))</f>
        <v>7.2916666666666671E-2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6.25E-2</v>
      </c>
      <c r="K26" s="50">
        <f>SUM(K18:K25)</f>
        <v>4</v>
      </c>
      <c r="L26" s="46">
        <f>SUM(L18:L25)</f>
        <v>2.0833333333333333E-3</v>
      </c>
      <c r="M26" s="51">
        <f>IF(SUM(M18:M25)=0,"Completar",SUM(M18:M25))</f>
        <v>185</v>
      </c>
      <c r="N26" s="52">
        <f>IF(OR(COUNTIF(N18:N25,"Error")&gt;0,COUNTIF(N18:N25,"Completar")&gt;0),"Error",IF(SUM(N18:N25)=0,"Completar",SUM(N18:N25)))</f>
        <v>6.4583333333333326E-2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185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119.35483870967744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3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2.1621621621621623E-2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4.8611111111110938E-3</v>
      </c>
      <c r="F37" s="58">
        <f>IF(E37="Completar",E37,IFERROR(E37/$E$43,"Error"))</f>
        <v>5.185185185185167E-2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1.9444444444444375E-2</v>
      </c>
      <c r="F38" s="58">
        <f>IF(E38="Completar",E38,IFERROR(E38/$E$43,"Error"))</f>
        <v>0.20740740740740668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4.8611111111112049E-3</v>
      </c>
      <c r="F39" s="58">
        <f t="shared" ref="F39" si="3">IF(E39="Completar",E39,IFERROR(E39/$E$43,"Error"))</f>
        <v>5.185185185185285E-2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2.0833333333333333E-3</v>
      </c>
      <c r="F41" s="58">
        <f>IF(E41="Completar",E41,IFERROR(E41/$E$43,"Completar"))</f>
        <v>2.2222222222222223E-2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6.25E-2</v>
      </c>
      <c r="F42" s="58">
        <f>IF(E42="Completar",E42,IFERROR(E42/$E$43,"Completar"))</f>
        <v>0.66666666666666663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9.375E-2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Juan Escobar</cp:lastModifiedBy>
  <dcterms:created xsi:type="dcterms:W3CDTF">2014-04-14T14:00:11Z</dcterms:created>
  <dcterms:modified xsi:type="dcterms:W3CDTF">2017-05-19T00:56:00Z</dcterms:modified>
</cp:coreProperties>
</file>