
<file path=[Content_Types].xml><?xml version="1.0" encoding="utf-8"?>
<Types xmlns="http://schemas.openxmlformats.org/package/2006/content-types"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media/image12.jpg" ContentType="image/png"/>
  <Override PartName="/xl/media/image13.jpg" ContentType="image/png"/>
  <Override PartName="/xl/media/image15.jpg" ContentType="image/png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bul\Documents\0-BIJOUX\"/>
    </mc:Choice>
  </mc:AlternateContent>
  <xr:revisionPtr revIDLastSave="0" documentId="8_{FD5CA74D-2B3A-4915-958F-7D98798BC601}" xr6:coauthVersionLast="47" xr6:coauthVersionMax="47" xr10:uidLastSave="{00000000-0000-0000-0000-000000000000}"/>
  <bookViews>
    <workbookView xWindow="-120" yWindow="-120" windowWidth="29040" windowHeight="15840" xr2:uid="{2AAFCC11-9BD8-4C5D-BF94-90BCEE9057F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9" i="1" l="1"/>
  <c r="AF19" i="1"/>
  <c r="AE19" i="1"/>
  <c r="AD19" i="1"/>
  <c r="AC19" i="1"/>
  <c r="AB19" i="1"/>
  <c r="Z19" i="1"/>
  <c r="Y19" i="1"/>
  <c r="X19" i="1"/>
  <c r="W19" i="1"/>
  <c r="V19" i="1"/>
  <c r="U19" i="1"/>
  <c r="T19" i="1"/>
  <c r="AG18" i="1"/>
  <c r="AF18" i="1"/>
  <c r="AE18" i="1"/>
  <c r="AD18" i="1"/>
  <c r="AC18" i="1"/>
  <c r="AB18" i="1"/>
  <c r="Z18" i="1"/>
  <c r="Y18" i="1"/>
  <c r="X18" i="1"/>
  <c r="W18" i="1"/>
  <c r="V18" i="1"/>
  <c r="U18" i="1"/>
  <c r="T18" i="1"/>
  <c r="AG17" i="1"/>
  <c r="AF17" i="1"/>
  <c r="AE17" i="1"/>
  <c r="AD17" i="1"/>
  <c r="AC17" i="1"/>
  <c r="AB17" i="1"/>
  <c r="Z17" i="1"/>
  <c r="Y17" i="1"/>
  <c r="X17" i="1"/>
  <c r="W17" i="1"/>
  <c r="V17" i="1"/>
  <c r="U17" i="1"/>
  <c r="T17" i="1"/>
  <c r="AG16" i="1"/>
  <c r="AF16" i="1"/>
  <c r="AE16" i="1"/>
  <c r="AD16" i="1"/>
  <c r="AC16" i="1"/>
  <c r="AB16" i="1"/>
  <c r="Z16" i="1"/>
  <c r="Y16" i="1"/>
  <c r="X16" i="1"/>
  <c r="W16" i="1"/>
  <c r="V16" i="1"/>
  <c r="U16" i="1"/>
  <c r="T16" i="1"/>
  <c r="AG15" i="1"/>
  <c r="AF15" i="1"/>
  <c r="AE15" i="1"/>
  <c r="AD15" i="1"/>
  <c r="AC15" i="1"/>
  <c r="AB15" i="1"/>
  <c r="Z15" i="1"/>
  <c r="Y15" i="1"/>
  <c r="X15" i="1"/>
  <c r="W15" i="1"/>
  <c r="V15" i="1"/>
  <c r="U15" i="1"/>
  <c r="T15" i="1"/>
  <c r="AG14" i="1"/>
  <c r="AF14" i="1"/>
  <c r="AE14" i="1"/>
  <c r="AD14" i="1"/>
  <c r="AC14" i="1"/>
  <c r="AB14" i="1"/>
  <c r="Z14" i="1"/>
  <c r="Y14" i="1"/>
  <c r="X14" i="1"/>
  <c r="W14" i="1"/>
  <c r="V14" i="1"/>
  <c r="U14" i="1"/>
  <c r="T14" i="1"/>
  <c r="AG13" i="1"/>
  <c r="AF13" i="1"/>
  <c r="AE13" i="1"/>
  <c r="AD13" i="1"/>
  <c r="AC13" i="1"/>
  <c r="AB13" i="1"/>
  <c r="Z13" i="1"/>
  <c r="Y13" i="1"/>
  <c r="X13" i="1"/>
  <c r="W13" i="1"/>
  <c r="V13" i="1"/>
  <c r="U13" i="1"/>
  <c r="T13" i="1"/>
  <c r="AG12" i="1"/>
  <c r="AF12" i="1"/>
  <c r="AE12" i="1"/>
  <c r="AD12" i="1"/>
  <c r="AC12" i="1"/>
  <c r="AB12" i="1"/>
  <c r="Z12" i="1"/>
  <c r="Y12" i="1"/>
  <c r="X12" i="1"/>
  <c r="W12" i="1"/>
  <c r="V12" i="1"/>
  <c r="U12" i="1"/>
  <c r="T12" i="1"/>
  <c r="AG11" i="1"/>
  <c r="AF11" i="1"/>
  <c r="AE11" i="1"/>
  <c r="AD11" i="1"/>
  <c r="AC11" i="1"/>
  <c r="AB11" i="1"/>
  <c r="Z11" i="1"/>
  <c r="Y11" i="1"/>
  <c r="X11" i="1"/>
  <c r="W11" i="1"/>
  <c r="V11" i="1"/>
  <c r="U11" i="1"/>
  <c r="T11" i="1"/>
  <c r="AG10" i="1"/>
  <c r="AF10" i="1"/>
  <c r="AE10" i="1"/>
  <c r="AD10" i="1"/>
  <c r="AC10" i="1"/>
  <c r="AB10" i="1"/>
  <c r="Z10" i="1"/>
  <c r="Y10" i="1"/>
  <c r="X10" i="1"/>
  <c r="W10" i="1"/>
  <c r="V10" i="1"/>
  <c r="U10" i="1"/>
  <c r="T10" i="1"/>
  <c r="AG9" i="1"/>
  <c r="AF9" i="1"/>
  <c r="AE9" i="1"/>
  <c r="AD9" i="1"/>
  <c r="AC9" i="1"/>
  <c r="AB9" i="1"/>
  <c r="Z9" i="1"/>
  <c r="Y9" i="1"/>
  <c r="X9" i="1"/>
  <c r="W9" i="1"/>
  <c r="V9" i="1"/>
  <c r="U9" i="1"/>
  <c r="T9" i="1"/>
  <c r="AG8" i="1"/>
  <c r="AF8" i="1"/>
  <c r="AE8" i="1"/>
  <c r="AD8" i="1"/>
  <c r="AC8" i="1"/>
  <c r="AB8" i="1"/>
  <c r="Z8" i="1"/>
  <c r="Y8" i="1"/>
  <c r="X8" i="1"/>
  <c r="W8" i="1"/>
  <c r="V8" i="1"/>
  <c r="U8" i="1"/>
  <c r="T8" i="1"/>
  <c r="AG7" i="1"/>
  <c r="AF7" i="1"/>
  <c r="AE7" i="1"/>
  <c r="AD7" i="1"/>
  <c r="AC7" i="1"/>
  <c r="AB7" i="1"/>
  <c r="Z7" i="1"/>
  <c r="Y7" i="1"/>
  <c r="X7" i="1"/>
  <c r="W7" i="1"/>
  <c r="V7" i="1"/>
  <c r="U7" i="1"/>
  <c r="T7" i="1"/>
  <c r="AG6" i="1"/>
  <c r="AF6" i="1"/>
  <c r="AE6" i="1"/>
  <c r="AD6" i="1"/>
  <c r="AC6" i="1"/>
  <c r="AB6" i="1"/>
  <c r="Z6" i="1"/>
  <c r="Y6" i="1"/>
  <c r="X6" i="1"/>
  <c r="W6" i="1"/>
  <c r="V6" i="1"/>
  <c r="U6" i="1"/>
  <c r="T6" i="1"/>
  <c r="AG5" i="1"/>
  <c r="AF5" i="1"/>
  <c r="AE5" i="1"/>
  <c r="AD5" i="1"/>
  <c r="AC5" i="1"/>
  <c r="AB5" i="1"/>
  <c r="Z5" i="1"/>
  <c r="Y5" i="1"/>
  <c r="X5" i="1"/>
  <c r="W5" i="1"/>
  <c r="V5" i="1"/>
  <c r="U5" i="1"/>
  <c r="T5" i="1"/>
  <c r="AG4" i="1"/>
  <c r="AF4" i="1"/>
  <c r="AE4" i="1"/>
  <c r="AD4" i="1"/>
  <c r="AC4" i="1"/>
  <c r="AB4" i="1"/>
  <c r="Z4" i="1"/>
  <c r="Y4" i="1"/>
  <c r="X4" i="1"/>
  <c r="W4" i="1"/>
  <c r="V4" i="1"/>
  <c r="U4" i="1"/>
  <c r="T4" i="1"/>
  <c r="AG3" i="1"/>
  <c r="AF3" i="1"/>
  <c r="AE3" i="1"/>
  <c r="AD3" i="1"/>
  <c r="AC3" i="1"/>
  <c r="AB3" i="1"/>
  <c r="Z3" i="1"/>
  <c r="Y3" i="1"/>
  <c r="X3" i="1"/>
  <c r="W3" i="1"/>
  <c r="V3" i="1"/>
  <c r="U3" i="1"/>
  <c r="T3" i="1"/>
  <c r="AG2" i="1"/>
  <c r="AF2" i="1"/>
  <c r="AE2" i="1"/>
  <c r="AD2" i="1"/>
  <c r="AC2" i="1"/>
  <c r="AB2" i="1"/>
  <c r="Z2" i="1"/>
  <c r="Y2" i="1"/>
  <c r="X2" i="1"/>
  <c r="W2" i="1"/>
  <c r="V2" i="1"/>
  <c r="U2" i="1"/>
  <c r="T2" i="1"/>
</calcChain>
</file>

<file path=xl/sharedStrings.xml><?xml version="1.0" encoding="utf-8"?>
<sst xmlns="http://schemas.openxmlformats.org/spreadsheetml/2006/main" count="147" uniqueCount="83">
  <si>
    <t>NICE RIVIERA</t>
  </si>
  <si>
    <t>Bague en or gris et or jaune (18k), le chaton carré ajouré centré d'une pierre transparente. Poids Brut : 6,40 g</t>
  </si>
  <si>
    <t>Bague</t>
  </si>
  <si>
    <t>Géométrique</t>
  </si>
  <si>
    <t>Bague en or jaune (18k) centrée d'un diamant central taille brillant et de 4 diamants plus petits. Poids total des diamants : 0,20 ct environ. Poids Brut : 8,70 g</t>
  </si>
  <si>
    <t>X</t>
  </si>
  <si>
    <t>ELISA CASAS</t>
  </si>
  <si>
    <t>2021-10-165</t>
  </si>
  <si>
    <t>Boucles d'oreille en or jaune (18k) stylisant un nœud, centrées chacune d'un diamant taille brillant de 0,08 ct environ. Poids Brut : 4,00 g</t>
  </si>
  <si>
    <t>COFFRE SONIA</t>
  </si>
  <si>
    <t>2021-10</t>
  </si>
  <si>
    <t>BO</t>
  </si>
  <si>
    <t>Noeud</t>
  </si>
  <si>
    <t>Paire de créoles en or jaune (18k). Poids Brut : 2,30 g</t>
  </si>
  <si>
    <t>Créoles</t>
  </si>
  <si>
    <t>Bague en or jaune et or gris (18k), au centre pavage de diamants. Poids total des diamants : 0,10 ct environ. Poids Brut : 4,10 g</t>
  </si>
  <si>
    <t>Bague en or jaune (18k), au centre un spinelle synthéthique bleu taille émeraude. Poids Brut : 8,90 g</t>
  </si>
  <si>
    <t>Bague en or gris (18k), le chaton ovale centré de rubis et diamants taille brillant, entourés de perles de culture. Poids Brut : 5,50 g</t>
  </si>
  <si>
    <t>Bague en or gris (18k) centrée d'un saphir entouré de diamants taille brillant. Poids Brut : 5,00 g</t>
  </si>
  <si>
    <t>DROUOT ESTIMATIONS</t>
  </si>
  <si>
    <t>Bague chevalière en or jaune (18k) centrée d'un diamant demi-brillant ancienne en serti clos étoilé calibrant 0,15 ct environ. Poids Brut : 13,60 g. TDD : 52</t>
  </si>
  <si>
    <t>Chevalière</t>
  </si>
  <si>
    <t xml:space="preserve">Collier en or jaune (18k) à maille plate, le décolleté noué à motif d'une feuille ornée de diamants taille brillant en serti grain. Fermoir cliquet et chaine de sécurité. Poids Brut : 38,70 g. Longueur : 45 cm </t>
  </si>
  <si>
    <t>2021-10-169</t>
  </si>
  <si>
    <t>Collier</t>
  </si>
  <si>
    <t>DELOYS SAUMUR</t>
  </si>
  <si>
    <t>Collier en or jaune (18k) à maille souple extensible. Longueur : 42,50 cm. Poids Brut : 37,60 g</t>
  </si>
  <si>
    <t>Tubogaz</t>
  </si>
  <si>
    <t>Broche barrette en or jaune (18k) piquée de 7 perles présumées fines, celle du centre ovale (8,5 x 7 mm) alternées de 8 diamants taille ancienne (0,30 ct chacun). Barrette pouvant être dévissée de la base. Epoque 19ème siècle. Longueur : 8 cm. Poids Brut : 13,10 g</t>
  </si>
  <si>
    <t>Broche</t>
  </si>
  <si>
    <t>Barrette</t>
  </si>
  <si>
    <t>Collier en or jaune (18k) à maille tubogaz. Longueur : 37 cm. Poids Brut : 19,70 g</t>
  </si>
  <si>
    <t>Broche ovale en or jaune (18k) de forme polylobée à motifs gravés, sertie en son centre d'une améthyste ovale facettée et piquée d'une perle. Epoque 19ème siècle. Hauteur : 4 cm. Poids Brut : 10,70 g</t>
  </si>
  <si>
    <t>TRESOR SOCIETY</t>
  </si>
  <si>
    <t>2021-10-170</t>
  </si>
  <si>
    <t>Améthyste</t>
  </si>
  <si>
    <t>PIGUET GENEVE</t>
  </si>
  <si>
    <t>Bague en or jaune et or gris (18k) sertie d'un saphir taille ovale dans un entourage de 14 diamants facettés. Epoque 19ème siècle. TDD : 57. Poids Brut : 4,98 g</t>
  </si>
  <si>
    <t>19ème siècle</t>
  </si>
  <si>
    <t>Paire de boucles d'oreilles en or jaune et or gris (18k) stylisant une fleur, serties d'un diamant taille ancienne entourées de diamants taille rose. Epoque 19ème siècle. Diamètre : 10 mm. Poids Brut : 6,75 g</t>
  </si>
  <si>
    <t>KRUYDT</t>
  </si>
  <si>
    <t>Fleur</t>
  </si>
  <si>
    <t>2528A</t>
  </si>
  <si>
    <t>Pendants d'oreilles en or jaune et or gris (18k) sertis de diamants taille ancienne et taille rose et de rubis synthétiques. Epoque Belle Epoque. Hauteur : 28 mm. Poids Brut : 8,30 g</t>
  </si>
  <si>
    <t>Pendants</t>
  </si>
  <si>
    <t>Belle Epoque</t>
  </si>
  <si>
    <t>2528B</t>
  </si>
  <si>
    <t>Pendentif en or jaune et or gris (14k) serti de perles de culture alternées de diamants taille ancienne. Epoque Belle Epoque. Hauteur : 29 mm. Poids Brut : 5,55 g</t>
  </si>
  <si>
    <t>Pendentif</t>
  </si>
  <si>
    <t>Date</t>
  </si>
  <si>
    <t>Vendeur</t>
  </si>
  <si>
    <t>Lot</t>
  </si>
  <si>
    <t>Photo</t>
  </si>
  <si>
    <t>Description</t>
  </si>
  <si>
    <t>Achat</t>
  </si>
  <si>
    <t>Vendu</t>
  </si>
  <si>
    <t>Lieu</t>
  </si>
  <si>
    <t>Prix confié</t>
  </si>
  <si>
    <t>Date Confié</t>
  </si>
  <si>
    <t>Ebay Etsy Sonia</t>
  </si>
  <si>
    <t>Prix Ebay Etsy</t>
  </si>
  <si>
    <t>Date Ebay Etsy</t>
  </si>
  <si>
    <t>Oh My Brooch !</t>
  </si>
  <si>
    <t>Facture</t>
  </si>
  <si>
    <t>TYPE</t>
  </si>
  <si>
    <t>Type2</t>
  </si>
  <si>
    <t>Période</t>
  </si>
  <si>
    <t>OR 
SP</t>
  </si>
  <si>
    <t>OR 
GRIS</t>
  </si>
  <si>
    <t>OR JAUNE2</t>
  </si>
  <si>
    <t>OR 
ROSE</t>
  </si>
  <si>
    <t>OR 
14 K</t>
  </si>
  <si>
    <t>PLATINE</t>
  </si>
  <si>
    <t>ARGENT</t>
  </si>
  <si>
    <t>ACIER</t>
  </si>
  <si>
    <t>MARQUE</t>
  </si>
  <si>
    <t>DIAMANT</t>
  </si>
  <si>
    <t>EME-RAUDE</t>
  </si>
  <si>
    <t>SAPHIR</t>
  </si>
  <si>
    <t>RUBIS</t>
  </si>
  <si>
    <t>AIGUE-MARINE</t>
  </si>
  <si>
    <t>PERLE</t>
  </si>
  <si>
    <t>AUTRE PIERRE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</si>
</sst>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EUR]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 style="thin">
        <color theme="9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4" fontId="0" fillId="0" borderId="1" xfId="0" applyNumberFormat="1" applyBorder="1" applyAlignment="1">
      <alignment vertical="center"/>
    </xf>
    <xf numFmtId="164" fontId="2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left" vertical="center" wrapText="1"/>
    </xf>
    <xf numFmtId="164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/>
    <xf numFmtId="0" fontId="3" fillId="0" borderId="0" xfId="0" applyFont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1" fillId="6" borderId="2" xfId="0" applyFont="1" applyFill="1" applyBorder="1"/>
    <xf numFmtId="0" fontId="1" fillId="6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wrapText="1"/>
    </xf>
    <xf numFmtId="164" fontId="1" fillId="6" borderId="2" xfId="0" applyNumberFormat="1" applyFont="1" applyFill="1" applyBorder="1"/>
    <xf numFmtId="164" fontId="1" fillId="6" borderId="2" xfId="0" applyNumberFormat="1" applyFont="1" applyFill="1" applyBorder="1" applyAlignment="1">
      <alignment wrapText="1"/>
    </xf>
    <xf numFmtId="0" fontId="1" fillId="6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12" Type="http://schemas.openxmlformats.org/officeDocument/2006/relationships/image" Target="../media/image12.jpg"/><Relationship Id="rId17" Type="http://schemas.openxmlformats.org/officeDocument/2006/relationships/image" Target="../media/image17.jpeg"/><Relationship Id="rId2" Type="http://schemas.openxmlformats.org/officeDocument/2006/relationships/image" Target="../media/image2.jpg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182852</xdr:colOff>
      <xdr:row>11</xdr:row>
      <xdr:rowOff>95249</xdr:rowOff>
    </xdr:from>
    <xdr:to>
      <xdr:col>3</xdr:col>
      <xdr:colOff>1293023</xdr:colOff>
      <xdr:row>11</xdr:row>
      <xdr:rowOff>835363</xdr:rowOff>
    </xdr:to>
    <xdr:pic>
      <xdr:nvPicPr>
        <xdr:cNvPr id="20" name="Image 19" descr="Une image contenant cravache&#10;&#10;Description générée automatiquement">
          <a:extLst>
            <a:ext uri="{FF2B5EF4-FFF2-40B4-BE49-F238E27FC236}">
              <a16:creationId xmlns:a16="http://schemas.microsoft.com/office/drawing/2014/main" id="{422CC099-9F15-4A9A-831B-9D6427FACA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452" y="2455440224"/>
          <a:ext cx="1110171" cy="740114"/>
        </a:xfrm>
        <a:prstGeom prst="rect">
          <a:avLst/>
        </a:prstGeom>
      </xdr:spPr>
    </xdr:pic>
    <xdr:clientData/>
  </xdr:twoCellAnchor>
  <xdr:twoCellAnchor>
    <xdr:from>
      <xdr:col>3</xdr:col>
      <xdr:colOff>127001</xdr:colOff>
      <xdr:row>13</xdr:row>
      <xdr:rowOff>42332</xdr:rowOff>
    </xdr:from>
    <xdr:to>
      <xdr:col>3</xdr:col>
      <xdr:colOff>1395295</xdr:colOff>
      <xdr:row>13</xdr:row>
      <xdr:rowOff>887861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1EDA4840-F6AC-4195-A764-C856D2CE3E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1601" y="2457292307"/>
          <a:ext cx="1268294" cy="845529"/>
        </a:xfrm>
        <a:prstGeom prst="rect">
          <a:avLst/>
        </a:prstGeom>
      </xdr:spPr>
    </xdr:pic>
    <xdr:clientData/>
  </xdr:twoCellAnchor>
  <xdr:twoCellAnchor>
    <xdr:from>
      <xdr:col>3</xdr:col>
      <xdr:colOff>211666</xdr:colOff>
      <xdr:row>15</xdr:row>
      <xdr:rowOff>105833</xdr:rowOff>
    </xdr:from>
    <xdr:to>
      <xdr:col>3</xdr:col>
      <xdr:colOff>1206499</xdr:colOff>
      <xdr:row>15</xdr:row>
      <xdr:rowOff>893562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FB8DD1F8-2A92-4031-94AE-8B88732018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5062" t="7671" r="12200" b="7877"/>
        <a:stretch/>
      </xdr:blipFill>
      <xdr:spPr>
        <a:xfrm>
          <a:off x="2726266" y="2459260808"/>
          <a:ext cx="994833" cy="787729"/>
        </a:xfrm>
        <a:prstGeom prst="rect">
          <a:avLst/>
        </a:prstGeom>
      </xdr:spPr>
    </xdr:pic>
    <xdr:clientData/>
  </xdr:twoCellAnchor>
  <xdr:twoCellAnchor>
    <xdr:from>
      <xdr:col>3</xdr:col>
      <xdr:colOff>275166</xdr:colOff>
      <xdr:row>14</xdr:row>
      <xdr:rowOff>52917</xdr:rowOff>
    </xdr:from>
    <xdr:to>
      <xdr:col>3</xdr:col>
      <xdr:colOff>1142999</xdr:colOff>
      <xdr:row>14</xdr:row>
      <xdr:rowOff>869605</xdr:rowOff>
    </xdr:to>
    <xdr:pic>
      <xdr:nvPicPr>
        <xdr:cNvPr id="23" name="Image 22" descr="Une image contenant chaîne, objets métalliques, accessoire, médaillon&#10;&#10;Description générée automatiquement">
          <a:extLst>
            <a:ext uri="{FF2B5EF4-FFF2-40B4-BE49-F238E27FC236}">
              <a16:creationId xmlns:a16="http://schemas.microsoft.com/office/drawing/2014/main" id="{A26C1C35-79F9-434D-8BA9-1FEDFA09D8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101" r="1000" b="20026"/>
        <a:stretch/>
      </xdr:blipFill>
      <xdr:spPr>
        <a:xfrm>
          <a:off x="2789766" y="2458255392"/>
          <a:ext cx="867833" cy="816688"/>
        </a:xfrm>
        <a:prstGeom prst="rect">
          <a:avLst/>
        </a:prstGeom>
      </xdr:spPr>
    </xdr:pic>
    <xdr:clientData/>
  </xdr:twoCellAnchor>
  <xdr:twoCellAnchor>
    <xdr:from>
      <xdr:col>3</xdr:col>
      <xdr:colOff>169335</xdr:colOff>
      <xdr:row>4</xdr:row>
      <xdr:rowOff>42333</xdr:rowOff>
    </xdr:from>
    <xdr:to>
      <xdr:col>3</xdr:col>
      <xdr:colOff>1270004</xdr:colOff>
      <xdr:row>4</xdr:row>
      <xdr:rowOff>867835</xdr:rowOff>
    </xdr:to>
    <xdr:pic>
      <xdr:nvPicPr>
        <xdr:cNvPr id="24" name="Image 23" descr="Une image contenant accessoire&#10;&#10;Description générée automatiquement">
          <a:extLst>
            <a:ext uri="{FF2B5EF4-FFF2-40B4-BE49-F238E27FC236}">
              <a16:creationId xmlns:a16="http://schemas.microsoft.com/office/drawing/2014/main" id="{7348B1E0-5C19-4F73-9000-8ED685F05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2821519" y="2448582224"/>
          <a:ext cx="825502" cy="1100669"/>
        </a:xfrm>
        <a:prstGeom prst="rect">
          <a:avLst/>
        </a:prstGeom>
      </xdr:spPr>
    </xdr:pic>
    <xdr:clientData/>
  </xdr:twoCellAnchor>
  <xdr:twoCellAnchor>
    <xdr:from>
      <xdr:col>3</xdr:col>
      <xdr:colOff>148167</xdr:colOff>
      <xdr:row>1</xdr:row>
      <xdr:rowOff>84667</xdr:rowOff>
    </xdr:from>
    <xdr:to>
      <xdr:col>3</xdr:col>
      <xdr:colOff>1195917</xdr:colOff>
      <xdr:row>1</xdr:row>
      <xdr:rowOff>904493</xdr:rowOff>
    </xdr:to>
    <xdr:pic>
      <xdr:nvPicPr>
        <xdr:cNvPr id="25" name="Image 24" descr="Une image contenant accessoire, boîtier, boîte&#10;&#10;Description générée automatiquement">
          <a:extLst>
            <a:ext uri="{FF2B5EF4-FFF2-40B4-BE49-F238E27FC236}">
              <a16:creationId xmlns:a16="http://schemas.microsoft.com/office/drawing/2014/main" id="{BD7B655A-8731-461A-9DFE-6C18AF8CF0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40" t="18500" b="29000"/>
        <a:stretch/>
      </xdr:blipFill>
      <xdr:spPr>
        <a:xfrm>
          <a:off x="2662767" y="2445904642"/>
          <a:ext cx="1047750" cy="819826"/>
        </a:xfrm>
        <a:prstGeom prst="rect">
          <a:avLst/>
        </a:prstGeom>
      </xdr:spPr>
    </xdr:pic>
    <xdr:clientData/>
  </xdr:twoCellAnchor>
  <xdr:twoCellAnchor>
    <xdr:from>
      <xdr:col>3</xdr:col>
      <xdr:colOff>95251</xdr:colOff>
      <xdr:row>2</xdr:row>
      <xdr:rowOff>41358</xdr:rowOff>
    </xdr:from>
    <xdr:to>
      <xdr:col>3</xdr:col>
      <xdr:colOff>1280583</xdr:colOff>
      <xdr:row>2</xdr:row>
      <xdr:rowOff>879185</xdr:rowOff>
    </xdr:to>
    <xdr:pic>
      <xdr:nvPicPr>
        <xdr:cNvPr id="26" name="Image 25" descr="Une image contenant accessoire, médaillon, bague&#10;&#10;Description générée automatiquement">
          <a:extLst>
            <a:ext uri="{FF2B5EF4-FFF2-40B4-BE49-F238E27FC236}">
              <a16:creationId xmlns:a16="http://schemas.microsoft.com/office/drawing/2014/main" id="{3ADA3170-7153-45BF-91FC-9C19A2CE5D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689" r="9152" b="32150"/>
        <a:stretch/>
      </xdr:blipFill>
      <xdr:spPr>
        <a:xfrm>
          <a:off x="2609851" y="2446813833"/>
          <a:ext cx="1185332" cy="837827"/>
        </a:xfrm>
        <a:prstGeom prst="rect">
          <a:avLst/>
        </a:prstGeom>
      </xdr:spPr>
    </xdr:pic>
    <xdr:clientData/>
  </xdr:twoCellAnchor>
  <xdr:twoCellAnchor>
    <xdr:from>
      <xdr:col>3</xdr:col>
      <xdr:colOff>105834</xdr:colOff>
      <xdr:row>5</xdr:row>
      <xdr:rowOff>31751</xdr:rowOff>
    </xdr:from>
    <xdr:to>
      <xdr:col>3</xdr:col>
      <xdr:colOff>1300902</xdr:colOff>
      <xdr:row>5</xdr:row>
      <xdr:rowOff>920751</xdr:rowOff>
    </xdr:to>
    <xdr:pic>
      <xdr:nvPicPr>
        <xdr:cNvPr id="27" name="Image 26" descr="Une image contenant objets métalliques, matériel, lumière&#10;&#10;Description générée automatiquement">
          <a:extLst>
            <a:ext uri="{FF2B5EF4-FFF2-40B4-BE49-F238E27FC236}">
              <a16:creationId xmlns:a16="http://schemas.microsoft.com/office/drawing/2014/main" id="{218B9AB3-16C4-4409-9719-3C5A2280FB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09" t="5901" r="8001" b="48801"/>
        <a:stretch/>
      </xdr:blipFill>
      <xdr:spPr>
        <a:xfrm>
          <a:off x="2620434" y="2449661726"/>
          <a:ext cx="1195068" cy="889000"/>
        </a:xfrm>
        <a:prstGeom prst="rect">
          <a:avLst/>
        </a:prstGeom>
      </xdr:spPr>
    </xdr:pic>
    <xdr:clientData/>
  </xdr:twoCellAnchor>
  <xdr:twoCellAnchor>
    <xdr:from>
      <xdr:col>3</xdr:col>
      <xdr:colOff>174221</xdr:colOff>
      <xdr:row>6</xdr:row>
      <xdr:rowOff>42333</xdr:rowOff>
    </xdr:from>
    <xdr:to>
      <xdr:col>3</xdr:col>
      <xdr:colOff>1047750</xdr:colOff>
      <xdr:row>6</xdr:row>
      <xdr:rowOff>874160</xdr:rowOff>
    </xdr:to>
    <xdr:pic>
      <xdr:nvPicPr>
        <xdr:cNvPr id="28" name="Image 27" descr="Une image contenant objets métalliques&#10;&#10;Description générée automatiquement">
          <a:extLst>
            <a:ext uri="{FF2B5EF4-FFF2-40B4-BE49-F238E27FC236}">
              <a16:creationId xmlns:a16="http://schemas.microsoft.com/office/drawing/2014/main" id="{44189646-877D-49E7-8AED-288BDF816F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08" t="26813" r="3801" b="12201"/>
        <a:stretch/>
      </xdr:blipFill>
      <xdr:spPr>
        <a:xfrm>
          <a:off x="2688821" y="2450624808"/>
          <a:ext cx="873529" cy="831827"/>
        </a:xfrm>
        <a:prstGeom prst="rect">
          <a:avLst/>
        </a:prstGeom>
      </xdr:spPr>
    </xdr:pic>
    <xdr:clientData/>
  </xdr:twoCellAnchor>
  <xdr:twoCellAnchor>
    <xdr:from>
      <xdr:col>3</xdr:col>
      <xdr:colOff>264583</xdr:colOff>
      <xdr:row>7</xdr:row>
      <xdr:rowOff>52917</xdr:rowOff>
    </xdr:from>
    <xdr:to>
      <xdr:col>3</xdr:col>
      <xdr:colOff>1016000</xdr:colOff>
      <xdr:row>7</xdr:row>
      <xdr:rowOff>888332</xdr:rowOff>
    </xdr:to>
    <xdr:pic>
      <xdr:nvPicPr>
        <xdr:cNvPr id="29" name="Image 28" descr="Une image contenant accessoire, chaîne&#10;&#10;Description générée automatiquement">
          <a:extLst>
            <a:ext uri="{FF2B5EF4-FFF2-40B4-BE49-F238E27FC236}">
              <a16:creationId xmlns:a16="http://schemas.microsoft.com/office/drawing/2014/main" id="{A55F0B49-609A-4D70-8B33-F9AB22A5D6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451" r="1000"/>
        <a:stretch/>
      </xdr:blipFill>
      <xdr:spPr>
        <a:xfrm>
          <a:off x="2779183" y="2451587892"/>
          <a:ext cx="751417" cy="835415"/>
        </a:xfrm>
        <a:prstGeom prst="rect">
          <a:avLst/>
        </a:prstGeom>
      </xdr:spPr>
    </xdr:pic>
    <xdr:clientData/>
  </xdr:twoCellAnchor>
  <xdr:twoCellAnchor>
    <xdr:from>
      <xdr:col>3</xdr:col>
      <xdr:colOff>251218</xdr:colOff>
      <xdr:row>8</xdr:row>
      <xdr:rowOff>63501</xdr:rowOff>
    </xdr:from>
    <xdr:to>
      <xdr:col>3</xdr:col>
      <xdr:colOff>1153583</xdr:colOff>
      <xdr:row>8</xdr:row>
      <xdr:rowOff>860251</xdr:rowOff>
    </xdr:to>
    <xdr:pic>
      <xdr:nvPicPr>
        <xdr:cNvPr id="30" name="Image 29" descr="Une image contenant objets métalliques, bague, accessoire, chaîne&#10;&#10;Description générée automatiquement">
          <a:extLst>
            <a:ext uri="{FF2B5EF4-FFF2-40B4-BE49-F238E27FC236}">
              <a16:creationId xmlns:a16="http://schemas.microsoft.com/office/drawing/2014/main" id="{A664EF81-3BD6-4DCE-9380-D6C9611DDB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136" t="16401" r="8000" b="30050"/>
        <a:stretch/>
      </xdr:blipFill>
      <xdr:spPr>
        <a:xfrm>
          <a:off x="2765818" y="2452550976"/>
          <a:ext cx="902365" cy="796750"/>
        </a:xfrm>
        <a:prstGeom prst="rect">
          <a:avLst/>
        </a:prstGeom>
      </xdr:spPr>
    </xdr:pic>
    <xdr:clientData/>
  </xdr:twoCellAnchor>
  <xdr:twoCellAnchor>
    <xdr:from>
      <xdr:col>3</xdr:col>
      <xdr:colOff>127001</xdr:colOff>
      <xdr:row>3</xdr:row>
      <xdr:rowOff>52916</xdr:rowOff>
    </xdr:from>
    <xdr:to>
      <xdr:col>3</xdr:col>
      <xdr:colOff>1174751</xdr:colOff>
      <xdr:row>3</xdr:row>
      <xdr:rowOff>869737</xdr:rowOff>
    </xdr:to>
    <xdr:pic>
      <xdr:nvPicPr>
        <xdr:cNvPr id="31" name="Image 30" descr="Une image contenant texte, plusieurs&#10;&#10;Description générée automatiquement">
          <a:extLst>
            <a:ext uri="{FF2B5EF4-FFF2-40B4-BE49-F238E27FC236}">
              <a16:creationId xmlns:a16="http://schemas.microsoft.com/office/drawing/2014/main" id="{6980D7D3-4B59-46BD-A0D5-5CA5B4C40E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56" t="14892" r="26595" b="33616"/>
        <a:stretch/>
      </xdr:blipFill>
      <xdr:spPr>
        <a:xfrm>
          <a:off x="2641601" y="2447777891"/>
          <a:ext cx="1047750" cy="816821"/>
        </a:xfrm>
        <a:prstGeom prst="rect">
          <a:avLst/>
        </a:prstGeom>
      </xdr:spPr>
    </xdr:pic>
    <xdr:clientData/>
  </xdr:twoCellAnchor>
  <xdr:twoCellAnchor>
    <xdr:from>
      <xdr:col>3</xdr:col>
      <xdr:colOff>127001</xdr:colOff>
      <xdr:row>9</xdr:row>
      <xdr:rowOff>52917</xdr:rowOff>
    </xdr:from>
    <xdr:to>
      <xdr:col>3</xdr:col>
      <xdr:colOff>1174751</xdr:colOff>
      <xdr:row>9</xdr:row>
      <xdr:rowOff>869440</xdr:rowOff>
    </xdr:to>
    <xdr:pic>
      <xdr:nvPicPr>
        <xdr:cNvPr id="32" name="Image 31" descr="Une image contenant texte&#10;&#10;Description générée automatiquement">
          <a:extLst>
            <a:ext uri="{FF2B5EF4-FFF2-40B4-BE49-F238E27FC236}">
              <a16:creationId xmlns:a16="http://schemas.microsoft.com/office/drawing/2014/main" id="{DDCEBF87-6BFE-4DA0-B159-C121F6CEC9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32" t="12553" r="30794" b="35956"/>
        <a:stretch/>
      </xdr:blipFill>
      <xdr:spPr>
        <a:xfrm>
          <a:off x="2641601" y="2453492892"/>
          <a:ext cx="1047750" cy="816523"/>
        </a:xfrm>
        <a:prstGeom prst="rect">
          <a:avLst/>
        </a:prstGeom>
      </xdr:spPr>
    </xdr:pic>
    <xdr:clientData/>
  </xdr:twoCellAnchor>
  <xdr:twoCellAnchor>
    <xdr:from>
      <xdr:col>3</xdr:col>
      <xdr:colOff>328085</xdr:colOff>
      <xdr:row>10</xdr:row>
      <xdr:rowOff>21166</xdr:rowOff>
    </xdr:from>
    <xdr:to>
      <xdr:col>3</xdr:col>
      <xdr:colOff>931335</xdr:colOff>
      <xdr:row>10</xdr:row>
      <xdr:rowOff>885392</xdr:rowOff>
    </xdr:to>
    <xdr:pic>
      <xdr:nvPicPr>
        <xdr:cNvPr id="33" name="Image 32" descr="Une image contenant différent&#10;&#10;Description générée automatiquement">
          <a:extLst>
            <a:ext uri="{FF2B5EF4-FFF2-40B4-BE49-F238E27FC236}">
              <a16:creationId xmlns:a16="http://schemas.microsoft.com/office/drawing/2014/main" id="{AA0EBBD8-6C7B-4356-8F55-694979DDB2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32" t="2490" r="29733" b="1332"/>
        <a:stretch/>
      </xdr:blipFill>
      <xdr:spPr>
        <a:xfrm>
          <a:off x="2842685" y="2454413641"/>
          <a:ext cx="603250" cy="864226"/>
        </a:xfrm>
        <a:prstGeom prst="rect">
          <a:avLst/>
        </a:prstGeom>
      </xdr:spPr>
    </xdr:pic>
    <xdr:clientData/>
  </xdr:twoCellAnchor>
  <xdr:twoCellAnchor>
    <xdr:from>
      <xdr:col>3</xdr:col>
      <xdr:colOff>63500</xdr:colOff>
      <xdr:row>12</xdr:row>
      <xdr:rowOff>169333</xdr:rowOff>
    </xdr:from>
    <xdr:to>
      <xdr:col>3</xdr:col>
      <xdr:colOff>1451942</xdr:colOff>
      <xdr:row>12</xdr:row>
      <xdr:rowOff>814916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25050D5B-140A-483C-87E5-CF7C343575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9" t="14892" r="26595" b="51371"/>
        <a:stretch/>
      </xdr:blipFill>
      <xdr:spPr>
        <a:xfrm>
          <a:off x="2578100" y="2456466808"/>
          <a:ext cx="1388442" cy="645583"/>
        </a:xfrm>
        <a:prstGeom prst="rect">
          <a:avLst/>
        </a:prstGeom>
      </xdr:spPr>
    </xdr:pic>
    <xdr:clientData/>
  </xdr:twoCellAnchor>
  <xdr:twoCellAnchor>
    <xdr:from>
      <xdr:col>3</xdr:col>
      <xdr:colOff>201083</xdr:colOff>
      <xdr:row>17</xdr:row>
      <xdr:rowOff>84667</xdr:rowOff>
    </xdr:from>
    <xdr:to>
      <xdr:col>3</xdr:col>
      <xdr:colOff>1143000</xdr:colOff>
      <xdr:row>17</xdr:row>
      <xdr:rowOff>861634</xdr:rowOff>
    </xdr:to>
    <xdr:pic>
      <xdr:nvPicPr>
        <xdr:cNvPr id="35" name="Image 34" descr="Une image contenant accessoire, chaîne&#10;&#10;Description générée automatiquement">
          <a:extLst>
            <a:ext uri="{FF2B5EF4-FFF2-40B4-BE49-F238E27FC236}">
              <a16:creationId xmlns:a16="http://schemas.microsoft.com/office/drawing/2014/main" id="{AD101729-68A8-41CB-8869-321E1B677C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250" r="6591" b="28961"/>
        <a:stretch/>
      </xdr:blipFill>
      <xdr:spPr>
        <a:xfrm>
          <a:off x="2715683" y="2461144642"/>
          <a:ext cx="941917" cy="776967"/>
        </a:xfrm>
        <a:prstGeom prst="rect">
          <a:avLst/>
        </a:prstGeom>
      </xdr:spPr>
    </xdr:pic>
    <xdr:clientData/>
  </xdr:twoCellAnchor>
  <xdr:twoCellAnchor>
    <xdr:from>
      <xdr:col>3</xdr:col>
      <xdr:colOff>232834</xdr:colOff>
      <xdr:row>18</xdr:row>
      <xdr:rowOff>42335</xdr:rowOff>
    </xdr:from>
    <xdr:to>
      <xdr:col>3</xdr:col>
      <xdr:colOff>1037167</xdr:colOff>
      <xdr:row>18</xdr:row>
      <xdr:rowOff>893851</xdr:rowOff>
    </xdr:to>
    <xdr:pic>
      <xdr:nvPicPr>
        <xdr:cNvPr id="36" name="Image 35" descr="Une image contenant mur, intérieur, accessoire, pendentif&#10;&#10;Description générée automatiquement">
          <a:extLst>
            <a:ext uri="{FF2B5EF4-FFF2-40B4-BE49-F238E27FC236}">
              <a16:creationId xmlns:a16="http://schemas.microsoft.com/office/drawing/2014/main" id="{4484281A-6EDE-40D8-B561-FB7B78A701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0601"/>
        <a:stretch/>
      </xdr:blipFill>
      <xdr:spPr>
        <a:xfrm>
          <a:off x="2747434" y="2462054810"/>
          <a:ext cx="804333" cy="851516"/>
        </a:xfrm>
        <a:prstGeom prst="rect">
          <a:avLst/>
        </a:prstGeom>
      </xdr:spPr>
    </xdr:pic>
    <xdr:clientData/>
  </xdr:twoCellAnchor>
  <xdr:twoCellAnchor>
    <xdr:from>
      <xdr:col>3</xdr:col>
      <xdr:colOff>148167</xdr:colOff>
      <xdr:row>16</xdr:row>
      <xdr:rowOff>95250</xdr:rowOff>
    </xdr:from>
    <xdr:to>
      <xdr:col>3</xdr:col>
      <xdr:colOff>1443090</xdr:colOff>
      <xdr:row>16</xdr:row>
      <xdr:rowOff>867833</xdr:rowOff>
    </xdr:to>
    <xdr:pic>
      <xdr:nvPicPr>
        <xdr:cNvPr id="37" name="Image 36" descr="Une image contenant accessoire&#10;&#10;Description générée automatiquement">
          <a:extLst>
            <a:ext uri="{FF2B5EF4-FFF2-40B4-BE49-F238E27FC236}">
              <a16:creationId xmlns:a16="http://schemas.microsoft.com/office/drawing/2014/main" id="{795A7948-7791-48EB-846D-0416497D70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151" r="6796" b="47144"/>
        <a:stretch/>
      </xdr:blipFill>
      <xdr:spPr>
        <a:xfrm>
          <a:off x="2662767" y="2460202725"/>
          <a:ext cx="1294923" cy="7725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61724-1249-456F-8ABC-CCBD09351468}">
  <dimension ref="A1:AH19"/>
  <sheetViews>
    <sheetView tabSelected="1" workbookViewId="0">
      <selection activeCell="H1" sqref="H1:T1"/>
    </sheetView>
  </sheetViews>
  <sheetFormatPr baseColWidth="10" defaultColWidth="13" defaultRowHeight="15" x14ac:dyDescent="0.25"/>
  <cols>
    <col min="1" max="1" width="12.85546875" customWidth="1"/>
    <col min="2" max="2" width="16.5703125" customWidth="1"/>
    <col min="3" max="3" width="8.28515625" customWidth="1"/>
    <col min="4" max="4" width="23.7109375" customWidth="1"/>
    <col min="5" max="5" width="50.28515625" customWidth="1"/>
    <col min="6" max="6" width="11.42578125" customWidth="1"/>
    <col min="7" max="7" width="6.28515625" customWidth="1"/>
    <col min="8" max="8" width="14.85546875" customWidth="1"/>
    <col min="9" max="10" width="11" customWidth="1"/>
    <col min="11" max="11" width="7.5703125" customWidth="1"/>
    <col min="12" max="14" width="11.85546875" customWidth="1"/>
    <col min="15" max="15" width="12.85546875" customWidth="1"/>
    <col min="16" max="18" width="11.5703125" customWidth="1"/>
    <col min="19" max="22" width="10" customWidth="1"/>
    <col min="23" max="26" width="0" hidden="1" customWidth="1"/>
    <col min="27" max="27" width="12.7109375" customWidth="1"/>
    <col min="28" max="34" width="10" customWidth="1"/>
  </cols>
  <sheetData>
    <row r="1" spans="1:34" ht="30" x14ac:dyDescent="0.25">
      <c r="A1" s="14" t="s">
        <v>49</v>
      </c>
      <c r="B1" s="15" t="s">
        <v>50</v>
      </c>
      <c r="C1" s="16" t="s">
        <v>51</v>
      </c>
      <c r="D1" s="16" t="s">
        <v>52</v>
      </c>
      <c r="E1" s="16" t="s">
        <v>53</v>
      </c>
      <c r="F1" t="s">
        <v>54</v>
      </c>
      <c r="G1" s="17" t="s">
        <v>55</v>
      </c>
      <c r="H1" s="20" t="s">
        <v>56</v>
      </c>
      <c r="I1" s="21" t="s">
        <v>57</v>
      </c>
      <c r="J1" s="22" t="s">
        <v>58</v>
      </c>
      <c r="K1" s="20" t="s">
        <v>59</v>
      </c>
      <c r="L1" s="21" t="s">
        <v>60</v>
      </c>
      <c r="M1" s="22" t="s">
        <v>61</v>
      </c>
      <c r="N1" s="23" t="s">
        <v>62</v>
      </c>
      <c r="O1" s="23" t="s">
        <v>63</v>
      </c>
      <c r="P1" s="24" t="s">
        <v>64</v>
      </c>
      <c r="Q1" s="20" t="s">
        <v>65</v>
      </c>
      <c r="R1" s="25" t="s">
        <v>66</v>
      </c>
      <c r="S1" s="25" t="s">
        <v>67</v>
      </c>
      <c r="T1" s="25" t="s">
        <v>68</v>
      </c>
      <c r="U1" s="18" t="s">
        <v>69</v>
      </c>
      <c r="V1" s="18" t="s">
        <v>70</v>
      </c>
      <c r="W1" s="18" t="s">
        <v>71</v>
      </c>
      <c r="X1" s="18" t="s">
        <v>72</v>
      </c>
      <c r="Y1" s="18" t="s">
        <v>73</v>
      </c>
      <c r="Z1" s="18" t="s">
        <v>74</v>
      </c>
      <c r="AA1" s="13" t="s">
        <v>75</v>
      </c>
      <c r="AB1" s="19" t="s">
        <v>76</v>
      </c>
      <c r="AC1" s="19" t="s">
        <v>77</v>
      </c>
      <c r="AD1" s="19" t="s">
        <v>78</v>
      </c>
      <c r="AE1" s="19" t="s">
        <v>79</v>
      </c>
      <c r="AF1" s="19" t="s">
        <v>80</v>
      </c>
      <c r="AG1" s="19" t="s">
        <v>81</v>
      </c>
      <c r="AH1" s="19" t="s">
        <v>82</v>
      </c>
    </row>
    <row r="2" spans="1:34" ht="75" customHeight="1" x14ac:dyDescent="0.25">
      <c r="A2" s="1">
        <v>44461</v>
      </c>
      <c r="B2" s="2" t="s">
        <v>0</v>
      </c>
      <c r="C2" s="3">
        <v>2512</v>
      </c>
      <c r="D2" s="4"/>
      <c r="E2" s="5" t="s">
        <v>1</v>
      </c>
      <c r="F2" s="6">
        <v>242</v>
      </c>
      <c r="G2" s="7"/>
      <c r="H2" s="8"/>
      <c r="I2" s="6"/>
      <c r="J2" s="9"/>
      <c r="K2" s="10"/>
      <c r="L2" s="9"/>
      <c r="M2" s="9"/>
      <c r="N2" s="9"/>
      <c r="O2" s="11"/>
      <c r="P2" s="12" t="s">
        <v>2</v>
      </c>
      <c r="Q2" s="12" t="s">
        <v>3</v>
      </c>
      <c r="R2" s="12"/>
      <c r="S2" s="13"/>
      <c r="T2" s="13" t="str">
        <f t="shared" ref="T2:T19" si="0">IF(ISNUMBER(SEARCH("*or gris*",E2)),"X","")</f>
        <v>X</v>
      </c>
      <c r="U2" s="13" t="str">
        <f t="shared" ref="U2:U19" si="1">IF(ISNUMBER(SEARCH("*or jaune*",E2)),"X","")</f>
        <v>X</v>
      </c>
      <c r="V2" s="13" t="str">
        <f t="shared" ref="V2:V19" si="2">IF(ISNUMBER(SEARCH("*or rose*",E2)),"X","")</f>
        <v/>
      </c>
      <c r="W2" s="13" t="str">
        <f t="shared" ref="W2:W19" si="3">IF(ISNUMBER(SEARCH("*14k*",E2)),"X","")</f>
        <v/>
      </c>
      <c r="X2" s="13" t="str">
        <f t="shared" ref="X2:X19" si="4">IF(ISNUMBER(SEARCH("*platine*",E2)),"X","")</f>
        <v/>
      </c>
      <c r="Y2" s="13" t="str">
        <f t="shared" ref="Y2:Y19" si="5">IF(ISNUMBER(SEARCH("*argent*",E2)),"X","")</f>
        <v/>
      </c>
      <c r="Z2" s="13" t="str">
        <f t="shared" ref="Z2:Z19" si="6">IF(ISNUMBER(SEARCH("*acier*",F2)),"X","")</f>
        <v/>
      </c>
      <c r="AA2" s="13"/>
      <c r="AB2" s="13" t="str">
        <f t="shared" ref="AB2:AB19" si="7">IF(ISNUMBER(SEARCH("*diamant*",E2)),"X","")</f>
        <v/>
      </c>
      <c r="AC2" s="13" t="str">
        <f t="shared" ref="AC2:AC19" si="8">IF(ISNUMBER(SEARCH("*émeraude*",E2)),"X","")</f>
        <v/>
      </c>
      <c r="AD2" s="13" t="str">
        <f t="shared" ref="AD2:AD19" si="9">IF(ISNUMBER(SEARCH("*saphir*",E2)),"X","")</f>
        <v/>
      </c>
      <c r="AE2" s="13" t="str">
        <f t="shared" ref="AE2:AE19" si="10">IF(ISNUMBER(SEARCH("*rubis*",E2)),"X","")</f>
        <v/>
      </c>
      <c r="AF2" s="13" t="str">
        <f t="shared" ref="AF2:AF19" si="11">IF(ISNUMBER(SEARCH("*aigue-marine*",E2)),"X","")</f>
        <v/>
      </c>
      <c r="AG2" s="13" t="str">
        <f t="shared" ref="AG2:AG19" si="12">IF(ISNUMBER(SEARCH("*perle*",E2)),"X","")</f>
        <v/>
      </c>
      <c r="AH2" s="13"/>
    </row>
    <row r="3" spans="1:34" ht="75" customHeight="1" x14ac:dyDescent="0.25">
      <c r="A3" s="1">
        <v>44461</v>
      </c>
      <c r="B3" s="2" t="s">
        <v>0</v>
      </c>
      <c r="C3" s="3">
        <v>2513</v>
      </c>
      <c r="D3" s="4"/>
      <c r="E3" s="5" t="s">
        <v>4</v>
      </c>
      <c r="F3" s="6">
        <v>372</v>
      </c>
      <c r="G3" s="7" t="s">
        <v>5</v>
      </c>
      <c r="H3" s="8" t="s">
        <v>6</v>
      </c>
      <c r="I3" s="6">
        <v>600</v>
      </c>
      <c r="J3" s="9"/>
      <c r="K3" s="10"/>
      <c r="L3" s="9"/>
      <c r="M3" s="9"/>
      <c r="N3" s="9"/>
      <c r="O3" s="11" t="s">
        <v>7</v>
      </c>
      <c r="P3" s="12" t="s">
        <v>2</v>
      </c>
      <c r="Q3" s="12"/>
      <c r="R3" s="12"/>
      <c r="S3" s="13"/>
      <c r="T3" s="13" t="str">
        <f t="shared" si="0"/>
        <v/>
      </c>
      <c r="U3" s="13" t="str">
        <f t="shared" si="1"/>
        <v>X</v>
      </c>
      <c r="V3" s="13" t="str">
        <f t="shared" si="2"/>
        <v/>
      </c>
      <c r="W3" s="13" t="str">
        <f t="shared" si="3"/>
        <v/>
      </c>
      <c r="X3" s="13" t="str">
        <f t="shared" si="4"/>
        <v/>
      </c>
      <c r="Y3" s="13" t="str">
        <f t="shared" si="5"/>
        <v/>
      </c>
      <c r="Z3" s="13" t="str">
        <f t="shared" si="6"/>
        <v/>
      </c>
      <c r="AA3" s="13"/>
      <c r="AB3" s="13" t="str">
        <f t="shared" si="7"/>
        <v>X</v>
      </c>
      <c r="AC3" s="13" t="str">
        <f t="shared" si="8"/>
        <v/>
      </c>
      <c r="AD3" s="13" t="str">
        <f t="shared" si="9"/>
        <v/>
      </c>
      <c r="AE3" s="13" t="str">
        <f t="shared" si="10"/>
        <v/>
      </c>
      <c r="AF3" s="13" t="str">
        <f t="shared" si="11"/>
        <v/>
      </c>
      <c r="AG3" s="13" t="str">
        <f t="shared" si="12"/>
        <v/>
      </c>
      <c r="AH3" s="13"/>
    </row>
    <row r="4" spans="1:34" ht="75" customHeight="1" x14ac:dyDescent="0.25">
      <c r="A4" s="1">
        <v>44461</v>
      </c>
      <c r="B4" s="2" t="s">
        <v>0</v>
      </c>
      <c r="C4" s="3">
        <v>2514</v>
      </c>
      <c r="D4" s="4"/>
      <c r="E4" s="5" t="s">
        <v>8</v>
      </c>
      <c r="F4" s="6">
        <v>159</v>
      </c>
      <c r="G4" s="7"/>
      <c r="H4" s="8" t="s">
        <v>9</v>
      </c>
      <c r="I4" s="6">
        <v>400</v>
      </c>
      <c r="J4" s="9" t="s">
        <v>10</v>
      </c>
      <c r="K4" s="10"/>
      <c r="L4" s="9"/>
      <c r="M4" s="9"/>
      <c r="N4" s="9"/>
      <c r="O4" s="11"/>
      <c r="P4" s="12" t="s">
        <v>11</v>
      </c>
      <c r="Q4" s="12" t="s">
        <v>12</v>
      </c>
      <c r="R4" s="12"/>
      <c r="S4" s="13"/>
      <c r="T4" s="13" t="str">
        <f t="shared" si="0"/>
        <v/>
      </c>
      <c r="U4" s="13" t="str">
        <f t="shared" si="1"/>
        <v>X</v>
      </c>
      <c r="V4" s="13" t="str">
        <f t="shared" si="2"/>
        <v/>
      </c>
      <c r="W4" s="13" t="str">
        <f t="shared" si="3"/>
        <v/>
      </c>
      <c r="X4" s="13" t="str">
        <f t="shared" si="4"/>
        <v/>
      </c>
      <c r="Y4" s="13" t="str">
        <f t="shared" si="5"/>
        <v/>
      </c>
      <c r="Z4" s="13" t="str">
        <f t="shared" si="6"/>
        <v/>
      </c>
      <c r="AA4" s="13"/>
      <c r="AB4" s="13" t="str">
        <f t="shared" si="7"/>
        <v>X</v>
      </c>
      <c r="AC4" s="13" t="str">
        <f t="shared" si="8"/>
        <v/>
      </c>
      <c r="AD4" s="13" t="str">
        <f t="shared" si="9"/>
        <v/>
      </c>
      <c r="AE4" s="13" t="str">
        <f t="shared" si="10"/>
        <v/>
      </c>
      <c r="AF4" s="13" t="str">
        <f t="shared" si="11"/>
        <v/>
      </c>
      <c r="AG4" s="13" t="str">
        <f t="shared" si="12"/>
        <v/>
      </c>
      <c r="AH4" s="13"/>
    </row>
    <row r="5" spans="1:34" ht="75" customHeight="1" x14ac:dyDescent="0.25">
      <c r="A5" s="1">
        <v>44461</v>
      </c>
      <c r="B5" s="2" t="s">
        <v>0</v>
      </c>
      <c r="C5" s="3">
        <v>2515</v>
      </c>
      <c r="D5" s="4"/>
      <c r="E5" s="5" t="s">
        <v>13</v>
      </c>
      <c r="F5" s="6">
        <v>89</v>
      </c>
      <c r="G5" s="7"/>
      <c r="H5" s="8" t="s">
        <v>9</v>
      </c>
      <c r="I5" s="6">
        <v>120</v>
      </c>
      <c r="J5" s="9" t="s">
        <v>10</v>
      </c>
      <c r="K5" s="10"/>
      <c r="L5" s="9"/>
      <c r="M5" s="9"/>
      <c r="N5" s="9"/>
      <c r="O5" s="11"/>
      <c r="P5" s="12" t="s">
        <v>11</v>
      </c>
      <c r="Q5" s="12" t="s">
        <v>14</v>
      </c>
      <c r="R5" s="12"/>
      <c r="S5" s="13"/>
      <c r="T5" s="13" t="str">
        <f t="shared" si="0"/>
        <v/>
      </c>
      <c r="U5" s="13" t="str">
        <f t="shared" si="1"/>
        <v>X</v>
      </c>
      <c r="V5" s="13" t="str">
        <f t="shared" si="2"/>
        <v/>
      </c>
      <c r="W5" s="13" t="str">
        <f t="shared" si="3"/>
        <v/>
      </c>
      <c r="X5" s="13" t="str">
        <f t="shared" si="4"/>
        <v/>
      </c>
      <c r="Y5" s="13" t="str">
        <f t="shared" si="5"/>
        <v/>
      </c>
      <c r="Z5" s="13" t="str">
        <f t="shared" si="6"/>
        <v/>
      </c>
      <c r="AA5" s="13"/>
      <c r="AB5" s="13" t="str">
        <f t="shared" si="7"/>
        <v/>
      </c>
      <c r="AC5" s="13" t="str">
        <f t="shared" si="8"/>
        <v/>
      </c>
      <c r="AD5" s="13" t="str">
        <f t="shared" si="9"/>
        <v/>
      </c>
      <c r="AE5" s="13" t="str">
        <f t="shared" si="10"/>
        <v/>
      </c>
      <c r="AF5" s="13" t="str">
        <f t="shared" si="11"/>
        <v/>
      </c>
      <c r="AG5" s="13" t="str">
        <f t="shared" si="12"/>
        <v/>
      </c>
      <c r="AH5" s="13"/>
    </row>
    <row r="6" spans="1:34" ht="75" customHeight="1" x14ac:dyDescent="0.25">
      <c r="A6" s="1">
        <v>44461</v>
      </c>
      <c r="B6" s="2" t="s">
        <v>0</v>
      </c>
      <c r="C6" s="3">
        <v>2516</v>
      </c>
      <c r="D6" s="4"/>
      <c r="E6" s="5" t="s">
        <v>15</v>
      </c>
      <c r="F6" s="6">
        <v>218</v>
      </c>
      <c r="G6" s="7" t="s">
        <v>5</v>
      </c>
      <c r="H6" s="8" t="s">
        <v>6</v>
      </c>
      <c r="I6" s="6">
        <v>500</v>
      </c>
      <c r="J6" s="9"/>
      <c r="K6" s="10"/>
      <c r="L6" s="9"/>
      <c r="M6" s="9"/>
      <c r="N6" s="9"/>
      <c r="O6" s="11" t="s">
        <v>7</v>
      </c>
      <c r="P6" s="12" t="s">
        <v>2</v>
      </c>
      <c r="Q6" s="12"/>
      <c r="R6" s="12"/>
      <c r="S6" s="13"/>
      <c r="T6" s="13" t="str">
        <f t="shared" si="0"/>
        <v>X</v>
      </c>
      <c r="U6" s="13" t="str">
        <f t="shared" si="1"/>
        <v>X</v>
      </c>
      <c r="V6" s="13" t="str">
        <f t="shared" si="2"/>
        <v/>
      </c>
      <c r="W6" s="13" t="str">
        <f t="shared" si="3"/>
        <v/>
      </c>
      <c r="X6" s="13" t="str">
        <f t="shared" si="4"/>
        <v/>
      </c>
      <c r="Y6" s="13" t="str">
        <f t="shared" si="5"/>
        <v/>
      </c>
      <c r="Z6" s="13" t="str">
        <f t="shared" si="6"/>
        <v/>
      </c>
      <c r="AA6" s="13"/>
      <c r="AB6" s="13" t="str">
        <f t="shared" si="7"/>
        <v>X</v>
      </c>
      <c r="AC6" s="13" t="str">
        <f t="shared" si="8"/>
        <v/>
      </c>
      <c r="AD6" s="13" t="str">
        <f t="shared" si="9"/>
        <v/>
      </c>
      <c r="AE6" s="13" t="str">
        <f t="shared" si="10"/>
        <v/>
      </c>
      <c r="AF6" s="13" t="str">
        <f t="shared" si="11"/>
        <v/>
      </c>
      <c r="AG6" s="13" t="str">
        <f t="shared" si="12"/>
        <v/>
      </c>
      <c r="AH6" s="13"/>
    </row>
    <row r="7" spans="1:34" ht="75" customHeight="1" x14ac:dyDescent="0.25">
      <c r="A7" s="1">
        <v>44461</v>
      </c>
      <c r="B7" s="2" t="s">
        <v>0</v>
      </c>
      <c r="C7" s="3">
        <v>2517</v>
      </c>
      <c r="D7" s="4"/>
      <c r="E7" s="5" t="s">
        <v>16</v>
      </c>
      <c r="F7" s="6">
        <v>242</v>
      </c>
      <c r="G7" s="7"/>
      <c r="H7" s="8" t="s">
        <v>9</v>
      </c>
      <c r="I7" s="6">
        <v>400</v>
      </c>
      <c r="J7" s="9" t="s">
        <v>10</v>
      </c>
      <c r="K7" s="10"/>
      <c r="L7" s="9"/>
      <c r="M7" s="9"/>
      <c r="N7" s="9"/>
      <c r="O7" s="11"/>
      <c r="P7" s="12" t="s">
        <v>2</v>
      </c>
      <c r="Q7" s="12" t="s">
        <v>3</v>
      </c>
      <c r="R7" s="12"/>
      <c r="S7" s="13"/>
      <c r="T7" s="13" t="str">
        <f t="shared" si="0"/>
        <v/>
      </c>
      <c r="U7" s="13" t="str">
        <f t="shared" si="1"/>
        <v>X</v>
      </c>
      <c r="V7" s="13" t="str">
        <f t="shared" si="2"/>
        <v/>
      </c>
      <c r="W7" s="13" t="str">
        <f t="shared" si="3"/>
        <v/>
      </c>
      <c r="X7" s="13" t="str">
        <f t="shared" si="4"/>
        <v/>
      </c>
      <c r="Y7" s="13" t="str">
        <f t="shared" si="5"/>
        <v/>
      </c>
      <c r="Z7" s="13" t="str">
        <f t="shared" si="6"/>
        <v/>
      </c>
      <c r="AA7" s="13"/>
      <c r="AB7" s="13" t="str">
        <f t="shared" si="7"/>
        <v/>
      </c>
      <c r="AC7" s="13" t="str">
        <f t="shared" si="8"/>
        <v>X</v>
      </c>
      <c r="AD7" s="13" t="str">
        <f t="shared" si="9"/>
        <v/>
      </c>
      <c r="AE7" s="13" t="str">
        <f t="shared" si="10"/>
        <v/>
      </c>
      <c r="AF7" s="13" t="str">
        <f t="shared" si="11"/>
        <v/>
      </c>
      <c r="AG7" s="13" t="str">
        <f t="shared" si="12"/>
        <v/>
      </c>
      <c r="AH7" s="13"/>
    </row>
    <row r="8" spans="1:34" ht="75" customHeight="1" x14ac:dyDescent="0.25">
      <c r="A8" s="1">
        <v>44461</v>
      </c>
      <c r="B8" s="2" t="s">
        <v>0</v>
      </c>
      <c r="C8" s="3">
        <v>2518</v>
      </c>
      <c r="D8" s="4"/>
      <c r="E8" s="5" t="s">
        <v>17</v>
      </c>
      <c r="F8" s="6">
        <v>466</v>
      </c>
      <c r="G8" s="7"/>
      <c r="H8" s="8" t="s">
        <v>9</v>
      </c>
      <c r="I8" s="6">
        <v>800</v>
      </c>
      <c r="J8" s="9" t="s">
        <v>10</v>
      </c>
      <c r="K8" s="10"/>
      <c r="L8" s="9"/>
      <c r="M8" s="9"/>
      <c r="N8" s="9"/>
      <c r="O8" s="11"/>
      <c r="P8" s="12" t="s">
        <v>2</v>
      </c>
      <c r="Q8" s="12" t="s">
        <v>3</v>
      </c>
      <c r="R8" s="12"/>
      <c r="S8" s="13"/>
      <c r="T8" s="13" t="str">
        <f t="shared" si="0"/>
        <v>X</v>
      </c>
      <c r="U8" s="13" t="str">
        <f t="shared" si="1"/>
        <v/>
      </c>
      <c r="V8" s="13" t="str">
        <f t="shared" si="2"/>
        <v/>
      </c>
      <c r="W8" s="13" t="str">
        <f t="shared" si="3"/>
        <v/>
      </c>
      <c r="X8" s="13" t="str">
        <f t="shared" si="4"/>
        <v/>
      </c>
      <c r="Y8" s="13" t="str">
        <f t="shared" si="5"/>
        <v/>
      </c>
      <c r="Z8" s="13" t="str">
        <f t="shared" si="6"/>
        <v/>
      </c>
      <c r="AA8" s="13"/>
      <c r="AB8" s="13" t="str">
        <f t="shared" si="7"/>
        <v>X</v>
      </c>
      <c r="AC8" s="13" t="str">
        <f t="shared" si="8"/>
        <v/>
      </c>
      <c r="AD8" s="13" t="str">
        <f t="shared" si="9"/>
        <v/>
      </c>
      <c r="AE8" s="13" t="str">
        <f t="shared" si="10"/>
        <v>X</v>
      </c>
      <c r="AF8" s="13" t="str">
        <f t="shared" si="11"/>
        <v/>
      </c>
      <c r="AG8" s="13" t="str">
        <f t="shared" si="12"/>
        <v>X</v>
      </c>
      <c r="AH8" s="13"/>
    </row>
    <row r="9" spans="1:34" ht="75" customHeight="1" x14ac:dyDescent="0.25">
      <c r="A9" s="1">
        <v>44461</v>
      </c>
      <c r="B9" s="2" t="s">
        <v>0</v>
      </c>
      <c r="C9" s="3">
        <v>2519</v>
      </c>
      <c r="D9" s="4"/>
      <c r="E9" s="5" t="s">
        <v>18</v>
      </c>
      <c r="F9" s="6">
        <v>391</v>
      </c>
      <c r="G9" s="7"/>
      <c r="H9" s="8" t="s">
        <v>9</v>
      </c>
      <c r="I9" s="6">
        <v>850</v>
      </c>
      <c r="J9" s="9" t="s">
        <v>10</v>
      </c>
      <c r="K9" s="10"/>
      <c r="L9" s="9"/>
      <c r="M9" s="9"/>
      <c r="N9" s="9"/>
      <c r="O9" s="11"/>
      <c r="P9" s="12" t="s">
        <v>2</v>
      </c>
      <c r="Q9" s="12"/>
      <c r="R9" s="12"/>
      <c r="S9" s="13"/>
      <c r="T9" s="13" t="str">
        <f t="shared" si="0"/>
        <v>X</v>
      </c>
      <c r="U9" s="13" t="str">
        <f t="shared" si="1"/>
        <v/>
      </c>
      <c r="V9" s="13" t="str">
        <f t="shared" si="2"/>
        <v/>
      </c>
      <c r="W9" s="13" t="str">
        <f t="shared" si="3"/>
        <v/>
      </c>
      <c r="X9" s="13" t="str">
        <f t="shared" si="4"/>
        <v/>
      </c>
      <c r="Y9" s="13" t="str">
        <f t="shared" si="5"/>
        <v/>
      </c>
      <c r="Z9" s="13" t="str">
        <f t="shared" si="6"/>
        <v/>
      </c>
      <c r="AA9" s="13"/>
      <c r="AB9" s="13" t="str">
        <f t="shared" si="7"/>
        <v>X</v>
      </c>
      <c r="AC9" s="13" t="str">
        <f t="shared" si="8"/>
        <v/>
      </c>
      <c r="AD9" s="13" t="str">
        <f t="shared" si="9"/>
        <v>X</v>
      </c>
      <c r="AE9" s="13" t="str">
        <f t="shared" si="10"/>
        <v/>
      </c>
      <c r="AF9" s="13" t="str">
        <f t="shared" si="11"/>
        <v/>
      </c>
      <c r="AG9" s="13" t="str">
        <f t="shared" si="12"/>
        <v/>
      </c>
      <c r="AH9" s="13"/>
    </row>
    <row r="10" spans="1:34" ht="75" customHeight="1" x14ac:dyDescent="0.25">
      <c r="A10" s="1">
        <v>44461</v>
      </c>
      <c r="B10" s="2" t="s">
        <v>19</v>
      </c>
      <c r="C10" s="3">
        <v>2520</v>
      </c>
      <c r="D10" s="4"/>
      <c r="E10" s="5" t="s">
        <v>20</v>
      </c>
      <c r="F10" s="6">
        <v>558</v>
      </c>
      <c r="G10" s="7" t="s">
        <v>5</v>
      </c>
      <c r="H10" s="8" t="s">
        <v>6</v>
      </c>
      <c r="I10" s="6">
        <v>980</v>
      </c>
      <c r="J10" s="9"/>
      <c r="K10" s="10"/>
      <c r="L10" s="9"/>
      <c r="M10" s="9"/>
      <c r="N10" s="9"/>
      <c r="O10" s="11" t="s">
        <v>7</v>
      </c>
      <c r="P10" s="12" t="s">
        <v>2</v>
      </c>
      <c r="Q10" s="12" t="s">
        <v>21</v>
      </c>
      <c r="R10" s="12"/>
      <c r="S10" s="13"/>
      <c r="T10" s="13" t="str">
        <f t="shared" si="0"/>
        <v/>
      </c>
      <c r="U10" s="13" t="str">
        <f t="shared" si="1"/>
        <v>X</v>
      </c>
      <c r="V10" s="13" t="str">
        <f t="shared" si="2"/>
        <v/>
      </c>
      <c r="W10" s="13" t="str">
        <f t="shared" si="3"/>
        <v/>
      </c>
      <c r="X10" s="13" t="str">
        <f t="shared" si="4"/>
        <v/>
      </c>
      <c r="Y10" s="13" t="str">
        <f t="shared" si="5"/>
        <v/>
      </c>
      <c r="Z10" s="13" t="str">
        <f t="shared" si="6"/>
        <v/>
      </c>
      <c r="AA10" s="13"/>
      <c r="AB10" s="13" t="str">
        <f t="shared" si="7"/>
        <v>X</v>
      </c>
      <c r="AC10" s="13" t="str">
        <f t="shared" si="8"/>
        <v/>
      </c>
      <c r="AD10" s="13" t="str">
        <f t="shared" si="9"/>
        <v/>
      </c>
      <c r="AE10" s="13" t="str">
        <f t="shared" si="10"/>
        <v/>
      </c>
      <c r="AF10" s="13" t="str">
        <f t="shared" si="11"/>
        <v/>
      </c>
      <c r="AG10" s="13" t="str">
        <f t="shared" si="12"/>
        <v/>
      </c>
      <c r="AH10" s="13"/>
    </row>
    <row r="11" spans="1:34" ht="75" customHeight="1" x14ac:dyDescent="0.25">
      <c r="A11" s="1">
        <v>44461</v>
      </c>
      <c r="B11" s="2" t="s">
        <v>19</v>
      </c>
      <c r="C11" s="3">
        <v>2521</v>
      </c>
      <c r="D11" s="4"/>
      <c r="E11" s="5" t="s">
        <v>22</v>
      </c>
      <c r="F11" s="6">
        <v>1488</v>
      </c>
      <c r="G11" s="7" t="s">
        <v>5</v>
      </c>
      <c r="H11" s="8" t="s">
        <v>6</v>
      </c>
      <c r="I11" s="6">
        <v>1900</v>
      </c>
      <c r="J11" s="9" t="s">
        <v>10</v>
      </c>
      <c r="K11" s="10"/>
      <c r="L11" s="9"/>
      <c r="M11" s="9"/>
      <c r="N11" s="9"/>
      <c r="O11" s="11" t="s">
        <v>23</v>
      </c>
      <c r="P11" s="12" t="s">
        <v>24</v>
      </c>
      <c r="Q11" s="12"/>
      <c r="R11" s="12"/>
      <c r="S11" s="13"/>
      <c r="T11" s="13" t="str">
        <f t="shared" si="0"/>
        <v/>
      </c>
      <c r="U11" s="13" t="str">
        <f t="shared" si="1"/>
        <v>X</v>
      </c>
      <c r="V11" s="13" t="str">
        <f t="shared" si="2"/>
        <v/>
      </c>
      <c r="W11" s="13" t="str">
        <f t="shared" si="3"/>
        <v/>
      </c>
      <c r="X11" s="13" t="str">
        <f t="shared" si="4"/>
        <v/>
      </c>
      <c r="Y11" s="13" t="str">
        <f t="shared" si="5"/>
        <v/>
      </c>
      <c r="Z11" s="13" t="str">
        <f t="shared" si="6"/>
        <v/>
      </c>
      <c r="AA11" s="13"/>
      <c r="AB11" s="13" t="str">
        <f t="shared" si="7"/>
        <v>X</v>
      </c>
      <c r="AC11" s="13" t="str">
        <f t="shared" si="8"/>
        <v/>
      </c>
      <c r="AD11" s="13" t="str">
        <f t="shared" si="9"/>
        <v/>
      </c>
      <c r="AE11" s="13" t="str">
        <f t="shared" si="10"/>
        <v/>
      </c>
      <c r="AF11" s="13" t="str">
        <f t="shared" si="11"/>
        <v/>
      </c>
      <c r="AG11" s="13" t="str">
        <f t="shared" si="12"/>
        <v/>
      </c>
      <c r="AH11" s="13"/>
    </row>
    <row r="12" spans="1:34" ht="75" customHeight="1" x14ac:dyDescent="0.25">
      <c r="A12" s="1">
        <v>44461</v>
      </c>
      <c r="B12" s="2" t="s">
        <v>25</v>
      </c>
      <c r="C12" s="3">
        <v>2522</v>
      </c>
      <c r="D12" s="4"/>
      <c r="E12" s="5" t="s">
        <v>26</v>
      </c>
      <c r="F12" s="6">
        <v>1525</v>
      </c>
      <c r="G12" s="7" t="s">
        <v>5</v>
      </c>
      <c r="H12" s="8" t="s">
        <v>6</v>
      </c>
      <c r="I12" s="6">
        <v>2300</v>
      </c>
      <c r="J12" s="9"/>
      <c r="K12" s="10"/>
      <c r="L12" s="9"/>
      <c r="M12" s="9"/>
      <c r="N12" s="9"/>
      <c r="O12" s="11" t="s">
        <v>7</v>
      </c>
      <c r="P12" s="12" t="s">
        <v>24</v>
      </c>
      <c r="Q12" s="12" t="s">
        <v>27</v>
      </c>
      <c r="R12" s="12"/>
      <c r="S12" s="13"/>
      <c r="T12" s="13" t="str">
        <f t="shared" si="0"/>
        <v/>
      </c>
      <c r="U12" s="13" t="str">
        <f t="shared" si="1"/>
        <v>X</v>
      </c>
      <c r="V12" s="13" t="str">
        <f t="shared" si="2"/>
        <v/>
      </c>
      <c r="W12" s="13" t="str">
        <f t="shared" si="3"/>
        <v/>
      </c>
      <c r="X12" s="13" t="str">
        <f t="shared" si="4"/>
        <v/>
      </c>
      <c r="Y12" s="13" t="str">
        <f t="shared" si="5"/>
        <v/>
      </c>
      <c r="Z12" s="13" t="str">
        <f t="shared" si="6"/>
        <v/>
      </c>
      <c r="AA12" s="13"/>
      <c r="AB12" s="13" t="str">
        <f t="shared" si="7"/>
        <v/>
      </c>
      <c r="AC12" s="13" t="str">
        <f t="shared" si="8"/>
        <v/>
      </c>
      <c r="AD12" s="13" t="str">
        <f t="shared" si="9"/>
        <v/>
      </c>
      <c r="AE12" s="13" t="str">
        <f t="shared" si="10"/>
        <v/>
      </c>
      <c r="AF12" s="13" t="str">
        <f t="shared" si="11"/>
        <v/>
      </c>
      <c r="AG12" s="13" t="str">
        <f t="shared" si="12"/>
        <v/>
      </c>
      <c r="AH12" s="13"/>
    </row>
    <row r="13" spans="1:34" ht="75" customHeight="1" x14ac:dyDescent="0.25">
      <c r="A13" s="1">
        <v>44461</v>
      </c>
      <c r="B13" s="2" t="s">
        <v>25</v>
      </c>
      <c r="C13" s="3">
        <v>2523</v>
      </c>
      <c r="D13" s="4"/>
      <c r="E13" s="5" t="s">
        <v>28</v>
      </c>
      <c r="F13" s="6">
        <v>976</v>
      </c>
      <c r="G13" s="7"/>
      <c r="H13" s="8"/>
      <c r="I13" s="6"/>
      <c r="J13" s="9"/>
      <c r="K13" s="10"/>
      <c r="L13" s="9"/>
      <c r="M13" s="9"/>
      <c r="N13" s="9"/>
      <c r="O13" s="11"/>
      <c r="P13" s="12" t="s">
        <v>29</v>
      </c>
      <c r="Q13" s="12" t="s">
        <v>30</v>
      </c>
      <c r="R13" s="12"/>
      <c r="S13" s="13"/>
      <c r="T13" s="13" t="str">
        <f t="shared" si="0"/>
        <v/>
      </c>
      <c r="U13" s="13" t="str">
        <f t="shared" si="1"/>
        <v>X</v>
      </c>
      <c r="V13" s="13" t="str">
        <f t="shared" si="2"/>
        <v/>
      </c>
      <c r="W13" s="13" t="str">
        <f t="shared" si="3"/>
        <v/>
      </c>
      <c r="X13" s="13" t="str">
        <f t="shared" si="4"/>
        <v/>
      </c>
      <c r="Y13" s="13" t="str">
        <f t="shared" si="5"/>
        <v/>
      </c>
      <c r="Z13" s="13" t="str">
        <f t="shared" si="6"/>
        <v/>
      </c>
      <c r="AA13" s="13"/>
      <c r="AB13" s="13" t="str">
        <f t="shared" si="7"/>
        <v>X</v>
      </c>
      <c r="AC13" s="13" t="str">
        <f t="shared" si="8"/>
        <v/>
      </c>
      <c r="AD13" s="13" t="str">
        <f t="shared" si="9"/>
        <v/>
      </c>
      <c r="AE13" s="13" t="str">
        <f t="shared" si="10"/>
        <v/>
      </c>
      <c r="AF13" s="13" t="str">
        <f t="shared" si="11"/>
        <v/>
      </c>
      <c r="AG13" s="13" t="str">
        <f t="shared" si="12"/>
        <v>X</v>
      </c>
      <c r="AH13" s="13"/>
    </row>
    <row r="14" spans="1:34" ht="75" customHeight="1" x14ac:dyDescent="0.25">
      <c r="A14" s="1">
        <v>44461</v>
      </c>
      <c r="B14" s="2" t="s">
        <v>25</v>
      </c>
      <c r="C14" s="3">
        <v>2524</v>
      </c>
      <c r="D14" s="4"/>
      <c r="E14" s="5" t="s">
        <v>31</v>
      </c>
      <c r="F14" s="6">
        <v>1464</v>
      </c>
      <c r="G14" s="7" t="s">
        <v>5</v>
      </c>
      <c r="H14" s="8" t="s">
        <v>6</v>
      </c>
      <c r="I14" s="6">
        <v>2000</v>
      </c>
      <c r="J14" s="9"/>
      <c r="K14" s="10"/>
      <c r="L14" s="9"/>
      <c r="M14" s="9"/>
      <c r="N14" s="9"/>
      <c r="O14" s="11" t="s">
        <v>7</v>
      </c>
      <c r="P14" s="12" t="s">
        <v>24</v>
      </c>
      <c r="Q14" s="12" t="s">
        <v>27</v>
      </c>
      <c r="R14" s="12"/>
      <c r="S14" s="13"/>
      <c r="T14" s="13" t="str">
        <f t="shared" si="0"/>
        <v/>
      </c>
      <c r="U14" s="13" t="str">
        <f t="shared" si="1"/>
        <v>X</v>
      </c>
      <c r="V14" s="13" t="str">
        <f t="shared" si="2"/>
        <v/>
      </c>
      <c r="W14" s="13" t="str">
        <f t="shared" si="3"/>
        <v/>
      </c>
      <c r="X14" s="13" t="str">
        <f t="shared" si="4"/>
        <v/>
      </c>
      <c r="Y14" s="13" t="str">
        <f t="shared" si="5"/>
        <v/>
      </c>
      <c r="Z14" s="13" t="str">
        <f t="shared" si="6"/>
        <v/>
      </c>
      <c r="AA14" s="13"/>
      <c r="AB14" s="13" t="str">
        <f t="shared" si="7"/>
        <v/>
      </c>
      <c r="AC14" s="13" t="str">
        <f t="shared" si="8"/>
        <v/>
      </c>
      <c r="AD14" s="13" t="str">
        <f t="shared" si="9"/>
        <v/>
      </c>
      <c r="AE14" s="13" t="str">
        <f t="shared" si="10"/>
        <v/>
      </c>
      <c r="AF14" s="13" t="str">
        <f t="shared" si="11"/>
        <v/>
      </c>
      <c r="AG14" s="13" t="str">
        <f t="shared" si="12"/>
        <v/>
      </c>
      <c r="AH14" s="13"/>
    </row>
    <row r="15" spans="1:34" ht="75" customHeight="1" x14ac:dyDescent="0.25">
      <c r="A15" s="1">
        <v>44461</v>
      </c>
      <c r="B15" s="2" t="s">
        <v>25</v>
      </c>
      <c r="C15" s="3">
        <v>2525</v>
      </c>
      <c r="D15" s="4"/>
      <c r="E15" s="5" t="s">
        <v>32</v>
      </c>
      <c r="F15" s="6">
        <v>239</v>
      </c>
      <c r="G15" s="7" t="s">
        <v>5</v>
      </c>
      <c r="H15" s="8" t="s">
        <v>33</v>
      </c>
      <c r="I15" s="6">
        <v>500</v>
      </c>
      <c r="J15" s="9" t="s">
        <v>10</v>
      </c>
      <c r="K15" s="10"/>
      <c r="L15" s="9"/>
      <c r="M15" s="9"/>
      <c r="N15" s="9"/>
      <c r="O15" s="11" t="s">
        <v>34</v>
      </c>
      <c r="P15" s="12" t="s">
        <v>29</v>
      </c>
      <c r="Q15" s="12"/>
      <c r="R15" s="12"/>
      <c r="S15" s="13"/>
      <c r="T15" s="13" t="str">
        <f t="shared" si="0"/>
        <v/>
      </c>
      <c r="U15" s="13" t="str">
        <f t="shared" si="1"/>
        <v>X</v>
      </c>
      <c r="V15" s="13" t="str">
        <f t="shared" si="2"/>
        <v/>
      </c>
      <c r="W15" s="13" t="str">
        <f t="shared" si="3"/>
        <v/>
      </c>
      <c r="X15" s="13" t="str">
        <f t="shared" si="4"/>
        <v/>
      </c>
      <c r="Y15" s="13" t="str">
        <f t="shared" si="5"/>
        <v/>
      </c>
      <c r="Z15" s="13" t="str">
        <f t="shared" si="6"/>
        <v/>
      </c>
      <c r="AA15" s="13"/>
      <c r="AB15" s="13" t="str">
        <f t="shared" si="7"/>
        <v/>
      </c>
      <c r="AC15" s="13" t="str">
        <f t="shared" si="8"/>
        <v/>
      </c>
      <c r="AD15" s="13" t="str">
        <f t="shared" si="9"/>
        <v/>
      </c>
      <c r="AE15" s="13" t="str">
        <f t="shared" si="10"/>
        <v/>
      </c>
      <c r="AF15" s="13" t="str">
        <f t="shared" si="11"/>
        <v/>
      </c>
      <c r="AG15" s="13" t="str">
        <f t="shared" si="12"/>
        <v>X</v>
      </c>
      <c r="AH15" s="13" t="s">
        <v>35</v>
      </c>
    </row>
    <row r="16" spans="1:34" ht="75" customHeight="1" x14ac:dyDescent="0.25">
      <c r="A16" s="1">
        <v>44462</v>
      </c>
      <c r="B16" s="2" t="s">
        <v>36</v>
      </c>
      <c r="C16" s="3">
        <v>2526</v>
      </c>
      <c r="D16" s="4"/>
      <c r="E16" s="5" t="s">
        <v>37</v>
      </c>
      <c r="F16" s="6">
        <v>681</v>
      </c>
      <c r="G16" s="7"/>
      <c r="H16" s="8" t="s">
        <v>33</v>
      </c>
      <c r="I16" s="6">
        <v>1200</v>
      </c>
      <c r="J16" s="9" t="s">
        <v>10</v>
      </c>
      <c r="K16" s="10"/>
      <c r="L16" s="9"/>
      <c r="M16" s="9"/>
      <c r="N16" s="9"/>
      <c r="O16" s="11"/>
      <c r="P16" s="12" t="s">
        <v>2</v>
      </c>
      <c r="Q16" s="12"/>
      <c r="R16" s="12" t="s">
        <v>38</v>
      </c>
      <c r="S16" s="13"/>
      <c r="T16" s="13" t="str">
        <f t="shared" si="0"/>
        <v>X</v>
      </c>
      <c r="U16" s="13" t="str">
        <f t="shared" si="1"/>
        <v>X</v>
      </c>
      <c r="V16" s="13" t="str">
        <f t="shared" si="2"/>
        <v/>
      </c>
      <c r="W16" s="13" t="str">
        <f t="shared" si="3"/>
        <v/>
      </c>
      <c r="X16" s="13" t="str">
        <f t="shared" si="4"/>
        <v/>
      </c>
      <c r="Y16" s="13" t="str">
        <f t="shared" si="5"/>
        <v/>
      </c>
      <c r="Z16" s="13" t="str">
        <f t="shared" si="6"/>
        <v/>
      </c>
      <c r="AA16" s="13"/>
      <c r="AB16" s="13" t="str">
        <f t="shared" si="7"/>
        <v>X</v>
      </c>
      <c r="AC16" s="13" t="str">
        <f t="shared" si="8"/>
        <v/>
      </c>
      <c r="AD16" s="13" t="str">
        <f t="shared" si="9"/>
        <v>X</v>
      </c>
      <c r="AE16" s="13" t="str">
        <f t="shared" si="10"/>
        <v/>
      </c>
      <c r="AF16" s="13" t="str">
        <f t="shared" si="11"/>
        <v/>
      </c>
      <c r="AG16" s="13" t="str">
        <f t="shared" si="12"/>
        <v/>
      </c>
      <c r="AH16" s="13"/>
    </row>
    <row r="17" spans="1:34" ht="75" customHeight="1" x14ac:dyDescent="0.25">
      <c r="A17" s="1">
        <v>44462</v>
      </c>
      <c r="B17" s="2" t="s">
        <v>36</v>
      </c>
      <c r="C17" s="3">
        <v>2527</v>
      </c>
      <c r="D17" s="4"/>
      <c r="E17" s="5" t="s">
        <v>39</v>
      </c>
      <c r="F17" s="6">
        <v>909</v>
      </c>
      <c r="G17" s="7"/>
      <c r="H17" s="8" t="s">
        <v>40</v>
      </c>
      <c r="I17" s="6">
        <v>1600</v>
      </c>
      <c r="J17" s="9" t="s">
        <v>10</v>
      </c>
      <c r="K17" s="10"/>
      <c r="L17" s="9"/>
      <c r="M17" s="9"/>
      <c r="N17" s="9"/>
      <c r="O17" s="11"/>
      <c r="P17" s="12" t="s">
        <v>11</v>
      </c>
      <c r="Q17" s="12" t="s">
        <v>41</v>
      </c>
      <c r="R17" s="12" t="s">
        <v>38</v>
      </c>
      <c r="S17" s="13"/>
      <c r="T17" s="13" t="str">
        <f t="shared" si="0"/>
        <v>X</v>
      </c>
      <c r="U17" s="13" t="str">
        <f t="shared" si="1"/>
        <v>X</v>
      </c>
      <c r="V17" s="13" t="str">
        <f t="shared" si="2"/>
        <v/>
      </c>
      <c r="W17" s="13" t="str">
        <f t="shared" si="3"/>
        <v/>
      </c>
      <c r="X17" s="13" t="str">
        <f t="shared" si="4"/>
        <v/>
      </c>
      <c r="Y17" s="13" t="str">
        <f t="shared" si="5"/>
        <v/>
      </c>
      <c r="Z17" s="13" t="str">
        <f t="shared" si="6"/>
        <v/>
      </c>
      <c r="AA17" s="13"/>
      <c r="AB17" s="13" t="str">
        <f t="shared" si="7"/>
        <v>X</v>
      </c>
      <c r="AC17" s="13" t="str">
        <f t="shared" si="8"/>
        <v/>
      </c>
      <c r="AD17" s="13" t="str">
        <f t="shared" si="9"/>
        <v/>
      </c>
      <c r="AE17" s="13" t="str">
        <f t="shared" si="10"/>
        <v/>
      </c>
      <c r="AF17" s="13" t="str">
        <f t="shared" si="11"/>
        <v/>
      </c>
      <c r="AG17" s="13" t="str">
        <f t="shared" si="12"/>
        <v/>
      </c>
      <c r="AH17" s="13"/>
    </row>
    <row r="18" spans="1:34" ht="75" customHeight="1" x14ac:dyDescent="0.25">
      <c r="A18" s="1">
        <v>44462</v>
      </c>
      <c r="B18" s="2" t="s">
        <v>36</v>
      </c>
      <c r="C18" s="3" t="s">
        <v>42</v>
      </c>
      <c r="D18" s="4"/>
      <c r="E18" s="5" t="s">
        <v>43</v>
      </c>
      <c r="F18" s="6">
        <v>454</v>
      </c>
      <c r="G18" s="7"/>
      <c r="H18" s="8" t="s">
        <v>40</v>
      </c>
      <c r="I18" s="6">
        <v>900</v>
      </c>
      <c r="J18" s="9" t="s">
        <v>10</v>
      </c>
      <c r="K18" s="10"/>
      <c r="L18" s="9"/>
      <c r="M18" s="9"/>
      <c r="N18" s="9"/>
      <c r="O18" s="11"/>
      <c r="P18" s="12" t="s">
        <v>11</v>
      </c>
      <c r="Q18" s="12" t="s">
        <v>44</v>
      </c>
      <c r="R18" s="12" t="s">
        <v>45</v>
      </c>
      <c r="S18" s="13"/>
      <c r="T18" s="13" t="str">
        <f t="shared" si="0"/>
        <v>X</v>
      </c>
      <c r="U18" s="13" t="str">
        <f t="shared" si="1"/>
        <v>X</v>
      </c>
      <c r="V18" s="13" t="str">
        <f t="shared" si="2"/>
        <v/>
      </c>
      <c r="W18" s="13" t="str">
        <f t="shared" si="3"/>
        <v/>
      </c>
      <c r="X18" s="13" t="str">
        <f t="shared" si="4"/>
        <v/>
      </c>
      <c r="Y18" s="13" t="str">
        <f t="shared" si="5"/>
        <v/>
      </c>
      <c r="Z18" s="13" t="str">
        <f t="shared" si="6"/>
        <v/>
      </c>
      <c r="AA18" s="13"/>
      <c r="AB18" s="13" t="str">
        <f t="shared" si="7"/>
        <v>X</v>
      </c>
      <c r="AC18" s="13" t="str">
        <f t="shared" si="8"/>
        <v/>
      </c>
      <c r="AD18" s="13" t="str">
        <f t="shared" si="9"/>
        <v/>
      </c>
      <c r="AE18" s="13" t="str">
        <f t="shared" si="10"/>
        <v>X</v>
      </c>
      <c r="AF18" s="13" t="str">
        <f t="shared" si="11"/>
        <v/>
      </c>
      <c r="AG18" s="13" t="str">
        <f t="shared" si="12"/>
        <v/>
      </c>
      <c r="AH18" s="13"/>
    </row>
    <row r="19" spans="1:34" ht="75" customHeight="1" x14ac:dyDescent="0.25">
      <c r="A19" s="1">
        <v>44462</v>
      </c>
      <c r="B19" s="2" t="s">
        <v>36</v>
      </c>
      <c r="C19" s="3" t="s">
        <v>46</v>
      </c>
      <c r="D19" s="4"/>
      <c r="E19" s="5" t="s">
        <v>47</v>
      </c>
      <c r="F19" s="6">
        <v>454</v>
      </c>
      <c r="G19" s="7"/>
      <c r="H19" s="8" t="s">
        <v>40</v>
      </c>
      <c r="I19" s="6">
        <v>600</v>
      </c>
      <c r="J19" s="9" t="s">
        <v>10</v>
      </c>
      <c r="K19" s="10"/>
      <c r="L19" s="9"/>
      <c r="M19" s="9"/>
      <c r="N19" s="9"/>
      <c r="O19" s="11"/>
      <c r="P19" s="12" t="s">
        <v>48</v>
      </c>
      <c r="Q19" s="12"/>
      <c r="R19" s="12" t="s">
        <v>45</v>
      </c>
      <c r="S19" s="13"/>
      <c r="T19" s="13" t="str">
        <f t="shared" si="0"/>
        <v>X</v>
      </c>
      <c r="U19" s="13" t="str">
        <f t="shared" si="1"/>
        <v>X</v>
      </c>
      <c r="V19" s="13" t="str">
        <f t="shared" si="2"/>
        <v/>
      </c>
      <c r="W19" s="13" t="str">
        <f t="shared" si="3"/>
        <v>X</v>
      </c>
      <c r="X19" s="13" t="str">
        <f t="shared" si="4"/>
        <v/>
      </c>
      <c r="Y19" s="13" t="str">
        <f t="shared" si="5"/>
        <v/>
      </c>
      <c r="Z19" s="13" t="str">
        <f t="shared" si="6"/>
        <v/>
      </c>
      <c r="AA19" s="13"/>
      <c r="AB19" s="13" t="str">
        <f t="shared" si="7"/>
        <v>X</v>
      </c>
      <c r="AC19" s="13" t="str">
        <f t="shared" si="8"/>
        <v/>
      </c>
      <c r="AD19" s="13" t="str">
        <f t="shared" si="9"/>
        <v/>
      </c>
      <c r="AE19" s="13" t="str">
        <f t="shared" si="10"/>
        <v/>
      </c>
      <c r="AF19" s="13" t="str">
        <f t="shared" si="11"/>
        <v/>
      </c>
      <c r="AG19" s="13" t="str">
        <f t="shared" si="12"/>
        <v>X</v>
      </c>
      <c r="AH19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Emilie Félix</dc:creator>
  <cp:lastModifiedBy>Emilie Félix</cp:lastModifiedBy>
  <dcterms:created xsi:type="dcterms:W3CDTF">2021-11-03T09:47:01Z</dcterms:created>
  <dcterms:modified xsi:type="dcterms:W3CDTF">2021-11-03T09:48:13Z</dcterms:modified>
</cp:coreProperties>
</file>