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B890E60C-A2C9-B442-A664-64735AE8B5DA}" xr6:coauthVersionLast="47" xr6:coauthVersionMax="47" xr10:uidLastSave="{00000000-0000-0000-0000-000000000000}"/>
  <bookViews>
    <workbookView xWindow="0" yWindow="500" windowWidth="28800" windowHeight="16300" activeTab="1" xr2:uid="{56946622-EE27-D84C-A322-0663A06B8BA3}"/>
  </bookViews>
  <sheets>
    <sheet name="RQAL" sheetId="13" r:id="rId1"/>
    <sheet name="POINTS" sheetId="14" r:id="rId2"/>
    <sheet name="Time Sheet" sheetId="10" r:id="rId3"/>
    <sheet name="Time Standards" sheetId="7" r:id="rId4"/>
    <sheet name="Boys" sheetId="6" r:id="rId5"/>
    <sheet name="Girl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B2" i="14"/>
  <c r="D2" i="14" s="1"/>
  <c r="A1" i="13"/>
  <c r="L1" i="13"/>
  <c r="L2" i="13" a="1"/>
  <c r="L2" i="13" s="1"/>
  <c r="A2" i="13" a="1"/>
  <c r="A2" i="13" s="1"/>
  <c r="C3" i="11" a="1"/>
  <c r="C3" i="11"/>
  <c r="D3" i="11" a="1"/>
  <c r="D3" i="11"/>
  <c r="E3" i="11" a="1"/>
  <c r="E3" i="11"/>
  <c r="F3" i="11" a="1"/>
  <c r="F3" i="11"/>
  <c r="G3" i="11" a="1"/>
  <c r="G3" i="11"/>
  <c r="H3" i="11" a="1"/>
  <c r="H3" i="11"/>
  <c r="I3" i="11" a="1"/>
  <c r="I3" i="11"/>
  <c r="J3" i="11" a="1"/>
  <c r="J3" i="11"/>
  <c r="C4" i="11" a="1"/>
  <c r="C4" i="11"/>
  <c r="D4" i="11" a="1"/>
  <c r="D4" i="11"/>
  <c r="E4" i="11" a="1"/>
  <c r="E4" i="11"/>
  <c r="F4" i="11" a="1"/>
  <c r="F4" i="11"/>
  <c r="G4" i="11" a="1"/>
  <c r="G4" i="11"/>
  <c r="H4" i="11" a="1"/>
  <c r="H4" i="11"/>
  <c r="I4" i="11" a="1"/>
  <c r="I4" i="11"/>
  <c r="J4" i="11" a="1"/>
  <c r="J4" i="1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J2" i="11" a="1"/>
  <c r="J2" i="11" s="1"/>
  <c r="C2" i="11" a="1"/>
  <c r="C2" i="11" s="1"/>
  <c r="K2" i="11" s="1"/>
  <c r="K3" i="11"/>
  <c r="K4" i="11"/>
  <c r="C3" i="6" a="1"/>
  <c r="C3" i="6" s="1"/>
  <c r="D3" i="6" a="1"/>
  <c r="D3" i="6" s="1"/>
  <c r="E3" i="6" a="1"/>
  <c r="E3" i="6" s="1"/>
  <c r="F3" i="6" a="1"/>
  <c r="F3" i="6" s="1"/>
  <c r="G3" i="6" a="1"/>
  <c r="G3" i="6" s="1"/>
  <c r="H3" i="6" a="1"/>
  <c r="H3" i="6" s="1"/>
  <c r="I3" i="6" a="1"/>
  <c r="I3" i="6" s="1"/>
  <c r="J3" i="6" a="1"/>
  <c r="J3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J2" i="6" a="1"/>
  <c r="J2" i="6" s="1"/>
  <c r="C2" i="6" a="1"/>
  <c r="C2" i="6" s="1"/>
  <c r="Q4" i="11"/>
  <c r="R3" i="11"/>
  <c r="S34" i="6"/>
  <c r="S35" i="6"/>
  <c r="M34" i="6"/>
  <c r="L34" i="6"/>
  <c r="K34" i="6"/>
  <c r="R4" i="11" l="1"/>
  <c r="Q3" i="11"/>
  <c r="O4" i="11"/>
  <c r="O3" i="11"/>
  <c r="P4" i="11"/>
  <c r="P3" i="11"/>
  <c r="N2" i="11"/>
  <c r="N3" i="11"/>
  <c r="N4" i="11"/>
  <c r="M3" i="11"/>
  <c r="M2" i="11"/>
  <c r="U2" i="11" s="1"/>
  <c r="M4" i="11"/>
  <c r="L4" i="11"/>
  <c r="U4" i="11" s="1"/>
  <c r="L3" i="11"/>
  <c r="U3" i="11" s="1"/>
  <c r="L2" i="11"/>
  <c r="O2" i="11"/>
  <c r="P2" i="11"/>
  <c r="Q2" i="11"/>
  <c r="R2" i="11"/>
  <c r="M6" i="6"/>
  <c r="L4" i="6"/>
  <c r="O4" i="6"/>
  <c r="T4" i="11" l="1"/>
  <c r="T2" i="11"/>
  <c r="T3" i="11"/>
  <c r="S3" i="11"/>
  <c r="S4" i="11"/>
  <c r="S2" i="11"/>
  <c r="N4" i="6"/>
  <c r="Q4" i="6"/>
  <c r="R4" i="6"/>
  <c r="M2" i="6"/>
  <c r="R6" i="6"/>
  <c r="M3" i="6"/>
  <c r="P5" i="6"/>
  <c r="L6" i="6"/>
  <c r="P6" i="6"/>
  <c r="O5" i="6"/>
  <c r="L5" i="6"/>
  <c r="P4" i="6"/>
  <c r="N6" i="6"/>
  <c r="K6" i="6"/>
  <c r="L3" i="6"/>
  <c r="O6" i="6"/>
  <c r="N5" i="6"/>
  <c r="L2" i="6"/>
  <c r="R3" i="6"/>
  <c r="K3" i="6"/>
  <c r="K5" i="6"/>
  <c r="U5" i="6" s="1"/>
  <c r="P2" i="6"/>
  <c r="M4" i="6"/>
  <c r="P3" i="6"/>
  <c r="O2" i="6"/>
  <c r="O3" i="6"/>
  <c r="N2" i="6"/>
  <c r="K4" i="6"/>
  <c r="U4" i="6" s="1"/>
  <c r="N3" i="6"/>
  <c r="M5" i="6"/>
  <c r="K2" i="6"/>
  <c r="R5" i="6"/>
  <c r="Q2" i="6"/>
  <c r="Q6" i="6"/>
  <c r="Q3" i="6"/>
  <c r="R2" i="6"/>
  <c r="Q5" i="6"/>
  <c r="P35" i="6"/>
  <c r="O35" i="6"/>
  <c r="R35" i="6"/>
  <c r="Q35" i="6"/>
  <c r="U3" i="6" l="1"/>
  <c r="U2" i="6"/>
  <c r="U6" i="6"/>
  <c r="T5" i="6"/>
  <c r="T6" i="6"/>
  <c r="T4" i="6"/>
  <c r="T3" i="6"/>
  <c r="T2" i="6"/>
  <c r="S4" i="6"/>
  <c r="S5" i="6"/>
  <c r="S6" i="6"/>
  <c r="S3" i="6"/>
  <c r="S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<sst xmlns="http://schemas.openxmlformats.org/spreadsheetml/2006/main" count="57" uniqueCount="28">
  <si>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</si>
  <si>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</si>
  <si>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</si>
  <si>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</si>
  <si>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</si>
  <si>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</si>
  <si>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</si>
  <si>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</si>
  <si>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</si>
  <si>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</si>
  <si>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Women Regional Qal</t>
  </si>
  <si>
    <t>Men Regional Qal</t>
  </si>
  <si>
    <t>Type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</si>
  <si>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</si>
  <si>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</si>
  <si>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</si>
  <si>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</si>
  <si>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</si>
  <si>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</si>
  <si>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</si>
  <si>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</si>
  <si>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</si>
  <si>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SMALL</t>
  </si>
  <si>
    <t>POINTS</t>
  </si>
  <si>
    <t>School</t>
  </si>
  <si>
    <t>Men's Points</t>
  </si>
  <si>
    <t>Women's Points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</si>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</sst>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58B2E-660C-BA49-9A68-F6D5035D13B2}" name="Table2" displayName="Table2" ref="A1:D2" totalsRowShown="0">
  <autoFilter ref="A1:D2" xr:uid="{BA458B2E-660C-BA49-9A68-F6D5035D13B2}"/>
  <tableColumns count="4">
    <tableColumn id="1" xr3:uid="{631274F5-77D0-8F40-9611-E002097018BD}" name="School"/>
    <tableColumn id="2" xr3:uid="{ACC37A7A-38E4-A04C-A512-20AFA55A3470}" name="Men's Points">
      <calculatedColumnFormula>SUMIF(male[[#All],[Team]],Table2[[#This Row],[School]],male[POINTS])</calculatedColumnFormula>
    </tableColumn>
    <tableColumn id="3" xr3:uid="{458922F5-D228-2E41-B2CD-8936D17D9449}" name="Women's Points">
      <calculatedColumnFormula>SUMIF(female[[#All],[Team]],Table2[[#This Row],[School]],female[POINTS])</calculatedColumnFormula>
    </tableColumn>
    <tableColumn id="4" xr3:uid="{C0DFE079-7192-8348-B69F-0AB25BFDECB2}" name="Combined">
      <calculatedColumnFormula>Table2[[#This Row],[Men''s Points]]+Table2[[#This Row],[Women''s Points]]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45"/>
    <tableColumn id="3" xr3:uid="{E8C10198-6A28-BC42-8BDB-6BA633CBCEEC}" name="100 Y Free" dataDxfId="44"/>
    <tableColumn id="4" xr3:uid="{A41CF943-2D30-8E4D-8B60-CBEFF3B6137B}" name="200 Y Free" dataDxfId="43"/>
    <tableColumn id="5" xr3:uid="{60ABB0B9-2E5D-5F47-9A8F-60BA44FF5566}" name="500 Y Free" dataDxfId="42"/>
    <tableColumn id="6" xr3:uid="{0F6ECB06-C6BF-E54C-A732-A129A8F720F5}" name="100 Y Back" dataDxfId="41"/>
    <tableColumn id="7" xr3:uid="{05C2BE11-C7F4-314B-8F3A-4E942C58B18B}" name="100 Y Breast" dataDxfId="40"/>
    <tableColumn id="8" xr3:uid="{D3A68AA5-D627-2449-B222-C9689F610562}" name="100 Y Fly" dataDxfId="39"/>
    <tableColumn id="9" xr3:uid="{8A190457-C5F1-9C41-B779-E09B7F21FDB7}" name="200 Y IM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87AA6-E653-A14D-A499-5C3322363763}" name="male" displayName="male" ref="A1:U6" totalsRowShown="0">
  <autoFilter ref="A1:U6" xr:uid="{2C5C779E-4B04-414B-824D-1A0B56546218}"/>
  <sortState xmlns:xlrd2="http://schemas.microsoft.com/office/spreadsheetml/2017/richdata2" ref="A2:T26">
    <sortCondition ref="S1:S26"/>
  </sortState>
  <tableColumns count="21">
    <tableColumn id="1" xr3:uid="{9905C974-7C70-894A-8EC0-36E500F6D0F9}" name="Name"/>
    <tableColumn id="7" xr3:uid="{5755F005-3480-2440-A057-5956EB217039}" name="Team"/>
    <tableColumn id="2" xr3:uid="{FB03B66C-44B5-E342-AA6D-8F455D1F8177}" name="50 Y Free" dataDxfId="37">
      <calculatedColumnFormula array="1">IFERROR(VLOOKUP($A2,_xlfn._xlws.SORT(_xlfn._xlws.FILTER('Time Sheet'!$A:$G,'Time Sheet'!$B:$B=C$1),7,1),7,FALSE),"")</calculatedColumnFormula>
    </tableColumn>
    <tableColumn id="4" xr3:uid="{D4A7DE71-CDB5-9B4E-9336-EEA5C1835618}" name="100 Y Free" dataDxfId="36">
      <calculatedColumnFormula array="1">IFERROR(VLOOKUP($A2,_xlfn._xlws.SORT(_xlfn._xlws.FILTER('Time Sheet'!$A:$G,'Time Sheet'!$B:$B=D$1),7,1),7,FALSE),"")</calculatedColumnFormula>
    </tableColumn>
    <tableColumn id="6" xr3:uid="{69B95DB0-1054-014A-A068-4BAFF8C6EA13}" name="200 Y Free" dataDxfId="35">
      <calculatedColumnFormula array="1">IFERROR(VLOOKUP($A2,_xlfn._xlws.SORT(_xlfn._xlws.FILTER('Time Sheet'!$A:$G,'Time Sheet'!$B:$B=E$1),7,1),7,FALSE),"")</calculatedColumnFormula>
    </tableColumn>
    <tableColumn id="8" xr3:uid="{463CEEA1-481D-4149-9EEB-1763A40A0163}" name="500 Y Free" dataDxfId="34">
      <calculatedColumnFormula array="1">IFERROR(VLOOKUP($A2,_xlfn._xlws.SORT(_xlfn._xlws.FILTER('Time Sheet'!$A:$G,'Time Sheet'!$B:$B=F$1),7,1),7,FALSE),"")</calculatedColumnFormula>
    </tableColumn>
    <tableColumn id="10" xr3:uid="{08B26535-2AA9-464E-8EB3-42C4BECD0F79}" name="100 Y Back" dataDxfId="33">
      <calculatedColumnFormula array="1">IFERROR(VLOOKUP($A2,_xlfn._xlws.SORT(_xlfn._xlws.FILTER('Time Sheet'!$A:$G,'Time Sheet'!$B:$B=G$1),7,1),7,FALSE),"")</calculatedColumnFormula>
    </tableColumn>
    <tableColumn id="12" xr3:uid="{56175118-4021-DB44-8C5E-45B8F08A5DB7}" name="100 Y Breast" dataDxfId="32">
      <calculatedColumnFormula array="1">IFERROR(VLOOKUP($A2,_xlfn._xlws.SORT(_xlfn._xlws.FILTER('Time Sheet'!$A:$G,'Time Sheet'!$B:$B=H$1),7,1),7,FALSE),"")</calculatedColumnFormula>
    </tableColumn>
    <tableColumn id="14" xr3:uid="{2E14E2E3-9603-DE4B-A9E6-FB88A0DB4588}" name="100 Y Fly" dataDxfId="31">
      <calculatedColumnFormula array="1">IFERROR(VLOOKUP($A2,_xlfn._xlws.SORT(_xlfn._xlws.FILTER('Time Sheet'!$A:$G,'Time Sheet'!$B:$B=I$1),7,1),7,FALSE),"")</calculatedColumnFormula>
    </tableColumn>
    <tableColumn id="16" xr3:uid="{E32A9583-03E0-114F-9D84-830924F577B2}" name="200 Y IM" dataDxfId="30">
      <calculatedColumnFormula array="1">IFERROR(VLOOKUP($A2,_xlfn._xlws.SORT(_xlfn._xlws.FILTER('Time Sheet'!$A:$G,'Time Sheet'!$B:$B=J$1),7,1),7,FALSE),"")</calculatedColumnFormula>
    </tableColumn>
    <tableColumn id="19" xr3:uid="{886B4302-63C8-DE4F-ADF2-5CC9946C73C2}" name="50" dataDxfId="29">
      <calculatedColumnFormula>IFERROR(_xlfn.RANK.EQ(C2,C:C,1),"")</calculatedColumnFormula>
    </tableColumn>
    <tableColumn id="20" xr3:uid="{FA8BC883-D3D4-C047-93BA-5EC727F850D1}" name="100" dataDxfId="28">
      <calculatedColumnFormula>IFERROR(_xlfn.RANK.EQ(D2,D:D,1),"")</calculatedColumnFormula>
    </tableColumn>
    <tableColumn id="21" xr3:uid="{6678E383-37B9-C549-90D3-218FF4A210C2}" name="200" dataDxfId="27">
      <calculatedColumnFormula>IFERROR(_xlfn.RANK.EQ(E2,E:E,1),"")</calculatedColumnFormula>
    </tableColumn>
    <tableColumn id="22" xr3:uid="{AF251594-C390-2C43-8B9A-5C609934AA8A}" name="500" dataDxfId="26">
      <calculatedColumnFormula>IFERROR(_xlfn.RANK.EQ(F2,F:F,1),"")</calculatedColumnFormula>
    </tableColumn>
    <tableColumn id="23" xr3:uid="{B6484281-A85B-C940-A513-B3B7B6DDA32F}" name="BK" dataDxfId="25">
      <calculatedColumnFormula>IFERROR(_xlfn.RANK.EQ(G2,G:G,1),"")</calculatedColumnFormula>
    </tableColumn>
    <tableColumn id="24" xr3:uid="{41D30D06-D6A5-6643-A271-D2F2C8EBDCBB}" name="BR" dataDxfId="24">
      <calculatedColumnFormula>IFERROR(_xlfn.RANK.EQ(H2,H:H,1),"")</calculatedColumnFormula>
    </tableColumn>
    <tableColumn id="25" xr3:uid="{202D74A1-64AA-594D-A831-EC4B3E861241}" name="FL" dataDxfId="23">
      <calculatedColumnFormula>IFERROR(_xlfn.RANK.EQ(I2,I:I,1),"")</calculatedColumnFormula>
    </tableColumn>
    <tableColumn id="26" xr3:uid="{E26D904C-4129-2941-996A-CE9C941044D4}" name="IM" dataDxfId="22">
      <calculatedColumnFormula>IFERROR(_xlfn.RANK.EQ(J2,J:J,1),"")</calculatedColumnFormula>
    </tableColumn>
    <tableColumn id="27" xr3:uid="{00A5AF6A-64DD-4C4F-8A33-469C266F86D1}" name="Average" dataDxfId="21">
      <calculatedColumnFormula>IFERROR(AVERAGE(male[[#This Row],[50]:[IM]]),"")</calculatedColumnFormula>
    </tableColumn>
    <tableColumn id="28" xr3:uid="{0B593E57-F33C-E14A-AB2E-0ADB20F8FBA2}" name="SMALL" dataDxfId="20">
      <calculatedColumnFormula>IFERROR(AVERAGE(SMALL(male[[#This Row],[50]:[IM]],1),SMALL(male[[#This Row],[50]:[IM]],2)),"")</calculatedColumnFormula>
    </tableColumn>
    <tableColumn id="3" xr3:uid="{47BB195E-486C-6C46-8C83-7A516A78ED9D}" name="POINTS" dataDxfId="19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female" displayName="female" ref="A1:U4" totalsRowShown="0">
  <autoFilter ref="A1:U4" xr:uid="{2C5C779E-4B04-414B-824D-1A0B56546218}"/>
  <sortState xmlns:xlrd2="http://schemas.microsoft.com/office/spreadsheetml/2017/richdata2" ref="A2:T26">
    <sortCondition ref="S1:S26"/>
  </sortState>
  <tableColumns count="21">
    <tableColumn id="1" xr3:uid="{5359D727-0636-C64B-9752-1CE8EB5FD1B8}" name="Name"/>
    <tableColumn id="3" xr3:uid="{9671A1BE-FFAB-1E42-88D4-BDF486A5C61B}" name="Team"/>
    <tableColumn id="2" xr3:uid="{3A2B1998-83B1-C040-BA59-4BC9644DC63C}" name="50 Y Free" dataDxfId="18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17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16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15">
      <calculatedColumnFormula array="1">IFERROR(VLOOKUP($A2,_xlfn._xlws.SORT(_xlfn._xlws.FILTER('Time Sheet'!$A:$G,'Time Sheet'!$B:$B=F$1),7,1),7,FALSE),"")</calculatedColumnFormula>
    </tableColumn>
    <tableColumn id="10" xr3:uid="{88B9F8E2-3AD0-6241-AA48-A62B5C4E1D43}" name="100 Y Back" dataDxfId="14">
      <calculatedColumnFormula array="1">IFERROR(VLOOKUP($A2,_xlfn._xlws.SORT(_xlfn._xlws.FILTER('Time Sheet'!$A:$G,'Time Sheet'!$B:$B=G$1),7,1),7,FALSE),"")</calculatedColumnFormula>
    </tableColumn>
    <tableColumn id="12" xr3:uid="{588A30BE-E5F0-F84C-8A6E-0C67BC55C1AB}" name="100 Y Breast" dataDxfId="13">
      <calculatedColumnFormula array="1">IFERROR(VLOOKUP($A2,_xlfn._xlws.SORT(_xlfn._xlws.FILTER('Time Sheet'!$A:$G,'Time Sheet'!$B:$B=H$1),7,1),7,FALSE),"")</calculatedColumnFormula>
    </tableColumn>
    <tableColumn id="14" xr3:uid="{F06DF7B6-3795-044F-BAC1-B1A0B6A5E1CB}" name="100 Y Fly" dataDxfId="12">
      <calculatedColumnFormula array="1">IFERROR(VLOOKUP($A2,_xlfn._xlws.SORT(_xlfn._xlws.FILTER('Time Sheet'!$A:$G,'Time Sheet'!$B:$B=I$1),7,1),7,FALSE),"")</calculatedColumnFormula>
    </tableColumn>
    <tableColumn id="16" xr3:uid="{B39848A9-E014-F049-B1B8-F4467E34BEDA}" name="200 Y IM" dataDxfId="11">
      <calculatedColumnFormula array="1">IFERROR(VLOOKUP($A2,_xlfn._xlws.SORT(_xlfn._xlws.FILTER('Time Sheet'!$A:$G,'Time Sheet'!$B:$B=J$1),7,1),7,FALSE),"")</calculatedColumnFormula>
    </tableColumn>
    <tableColumn id="19" xr3:uid="{56D8A02D-46AB-C246-AD61-B543091B0230}" name="50" dataDxfId="10">
      <calculatedColumnFormula>IFERROR(_xlfn.RANK.EQ(C2,C:C,1),"")</calculatedColumnFormula>
    </tableColumn>
    <tableColumn id="20" xr3:uid="{DEE3B59F-2538-2F49-8130-C0216D970CB9}" name="100" dataDxfId="9">
      <calculatedColumnFormula>IFERROR(_xlfn.RANK.EQ(D2,D:D,1),"")</calculatedColumnFormula>
    </tableColumn>
    <tableColumn id="21" xr3:uid="{0D93E8AF-1556-284A-99E3-C316E4B6F2F1}" name="200" dataDxfId="8">
      <calculatedColumnFormula>IFERROR(_xlfn.RANK.EQ(E2,E:E,1),"")</calculatedColumnFormula>
    </tableColumn>
    <tableColumn id="22" xr3:uid="{CA69A339-9789-114C-B21A-4CFEAC4A86CC}" name="500" dataDxfId="7">
      <calculatedColumnFormula>IFERROR(_xlfn.RANK.EQ(F2,F:F,1),"")</calculatedColumnFormula>
    </tableColumn>
    <tableColumn id="23" xr3:uid="{91385C48-901A-BE47-97E7-2FEB2D0A0E4B}" name="BK" dataDxfId="6">
      <calculatedColumnFormula>IFERROR(_xlfn.RANK.EQ(G2,G:G,1),"")</calculatedColumnFormula>
    </tableColumn>
    <tableColumn id="24" xr3:uid="{66A5EAD8-D131-BB44-8676-CB7BF9E91165}" name="BR" dataDxfId="5">
      <calculatedColumnFormula>IFERROR(_xlfn.RANK.EQ(H2,H:H,1),"")</calculatedColumnFormula>
    </tableColumn>
    <tableColumn id="25" xr3:uid="{EA04F11B-AC57-2D4D-ACD2-0B4E5548591A}" name="FL" dataDxfId="4">
      <calculatedColumnFormula>IFERROR(_xlfn.RANK.EQ(I2,I:I,1),"")</calculatedColumnFormula>
    </tableColumn>
    <tableColumn id="26" xr3:uid="{841655E0-EA65-5540-9279-019F666AA7E9}" name="IM" dataDxfId="3">
      <calculatedColumnFormula>IFERROR(_xlfn.RANK.EQ(J2,J:J,1),"")</calculatedColumnFormula>
    </tableColumn>
    <tableColumn id="27" xr3:uid="{CD68426D-020C-1C46-88C5-BA33948CB641}" name="Average" dataDxfId="2">
      <calculatedColumnFormula>IFERROR(AVERAGE(female[[#This Row],[50]:[IM]]),"")</calculatedColumnFormula>
    </tableColumn>
    <tableColumn id="28" xr3:uid="{4538C50C-785E-4642-B15A-C294EE1DD731}" name="SMALL" dataDxfId="1">
      <calculatedColumnFormula>IFERROR(AVERAGE(SMALL(female[[#This Row],[50]:[IM]],1),SMALL(female[[#This Row],[50]:[IM]],2)),"")</calculatedColumnFormula>
    </tableColumn>
    <tableColumn id="5" xr3:uid="{6770E70B-1EFD-074D-B959-836E781F4A60}" name="POINTS" dataDxfId="0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8CFD-72FA-2340-B366-38D5A43E126E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 customWidth="1"/>
    <col min="6" max="6" width="19.33203125" customWidth="1"/>
    <col min="7" max="7" width="0" style="2" hidden="1" customWidth="1"/>
    <col min="8" max="9" width="0" hidden="1" customWidth="1"/>
    <col min="12" max="12" width="17" customWidth="1"/>
    <col min="13" max="13" width="19.5" customWidth="1"/>
    <col min="14" max="14" width="20" customWidth="1"/>
    <col min="15" max="16" width="0" hidden="1" customWidth="1"/>
    <col min="18" max="20" width="0" hidden="1" customWidth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cm="1" vm="1">
        <f t="array" ref="A2">_xlfn._xlws.FILTER('Time Sheet'!$A:$I,('Time Sheet'!$I:$I=TRUE)*('Time Sheet'!$H:$H=TRUE))</f>
        <v>#VALUE!</v>
      </c>
      <c r="L2" t="e" cm="1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8FE-B53C-D64F-BDD2-A661714B1202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B2">
        <f ca="1">SUMIF(male[[#All],[Team]],Table2[[#This Row],[School]],male[POINTS])</f>
        <v>0</v>
      </c>
      <c r="C2">
        <f ca="1">SUMIF(female[[#All],[Team]],Table2[[#This Row],[School]],female[POINTS])</f>
        <v>0</v>
      </c>
      <c r="D2">
        <f ca="1">Table2[[#This Row],[Men''s Points]]+Table2[[#This Row],[Women''s Points]]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12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">
      <c r="A3" t="s">
        <v>11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4:7" x14ac:dyDescent="0.2">
      <c r="D18"/>
      <c r="E18" s="1"/>
      <c r="G18" s="1"/>
    </row>
    <row r="19" spans="4:7" x14ac:dyDescent="0.2">
      <c r="E19" s="1"/>
      <c r="F19" s="1"/>
      <c r="G19" s="1"/>
    </row>
    <row r="20" spans="4:7" x14ac:dyDescent="0.2">
      <c r="E20" s="1"/>
      <c r="F20" s="1"/>
      <c r="G20" s="1"/>
    </row>
    <row r="22" spans="4:7" x14ac:dyDescent="0.2">
      <c r="E22" s="1"/>
      <c r="F22" s="1"/>
      <c r="G22" s="1"/>
    </row>
    <row r="23" spans="4:7" x14ac:dyDescent="0.2">
      <c r="E23" s="1"/>
      <c r="G23" s="1"/>
    </row>
    <row r="24" spans="4:7" x14ac:dyDescent="0.2">
      <c r="E24" s="1"/>
      <c r="F24" s="1"/>
      <c r="G24" s="1"/>
    </row>
    <row r="25" spans="4:7" x14ac:dyDescent="0.2">
      <c r="E25" s="1"/>
      <c r="F25" s="1"/>
      <c r="G25" s="1"/>
    </row>
    <row r="26" spans="4:7" x14ac:dyDescent="0.2">
      <c r="E26" s="1"/>
      <c r="F26" s="1"/>
      <c r="G26" s="1"/>
    </row>
    <row r="27" spans="4:7" x14ac:dyDescent="0.2">
      <c r="E27" s="1"/>
      <c r="F27" s="1"/>
      <c r="G27" s="1"/>
    </row>
    <row r="28" spans="4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EC-EE45-D74B-8A92-08174E7062B9}">
  <dimension ref="A1:U35"/>
  <sheetViews>
    <sheetView zoomScale="125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6" si="0">IFERROR(_xlfn.RANK.EQ(C2,C:C,1),"")</f>
        <v/>
      </c>
      <c r="L2" t="str">
        <f t="shared" ref="L2:L6" si="1">IFERROR(_xlfn.RANK.EQ(D2,D:D,1),"")</f>
        <v/>
      </c>
      <c r="M2" t="str">
        <f t="shared" ref="M2:M6" si="2">IFERROR(_xlfn.RANK.EQ(E2,E:E,1),"")</f>
        <v/>
      </c>
      <c r="N2" t="str">
        <f t="shared" ref="N2:N6" si="3">IFERROR(_xlfn.RANK.EQ(F2,F:F,1),"")</f>
        <v/>
      </c>
      <c r="O2" t="str">
        <f t="shared" ref="O2:O6" si="4">IFERROR(_xlfn.RANK.EQ(G2,G:G,1),"")</f>
        <v/>
      </c>
      <c r="P2" t="str">
        <f t="shared" ref="P2:P6" si="5">IFERROR(_xlfn.RANK.EQ(H2,H:H,1),"")</f>
        <v/>
      </c>
      <c r="Q2" t="str">
        <f t="shared" ref="Q2:Q6" si="6">IFERROR(_xlfn.RANK.EQ(I2,I:I,1),"")</f>
        <v/>
      </c>
      <c r="R2" t="str">
        <f t="shared" ref="R2:R6" si="7">IFERROR(_xlfn.RANK.EQ(J2,J:J,1),"")</f>
        <v/>
      </c>
      <c r="S2" s="3" t="str">
        <f>IFERROR(AVERAGE(male[[#This Row],[50]:[IM]]),"")</f>
        <v/>
      </c>
      <c r="T2" s="4" t="str">
        <f>IFERROR(AVERAGE(SMALL(male[[#This Row],[50]:[IM]],1),SMALL(male[[#This Row],[50]:[IM]],2)),"")</f>
        <v/>
      </c>
      <c r="U2" t="e">
        <f>IF(20-SMALL(male[[#This Row],[50]:[IM]],1)&lt;0,0,20-SMALL(male[[#This Row],[50]:[IM]],1))+IF(20-SMALL(male[[#This Row],[50]:[IM]],2)&lt;0,0,20-SMALL(male[[#This Row],[50]:[IM]],2))</f>
        <v>#NUM!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IFERROR(AVERAGE(male[[#This Row],[50]:[IM]]),"")</f>
        <v/>
      </c>
      <c r="T3" s="4" t="str">
        <f>IFERROR(AVERAGE(SMALL(male[[#This Row],[50]:[IM]],1),SMALL(male[[#This Row],[50]:[IM]],2)),"")</f>
        <v/>
      </c>
      <c r="U3" t="e">
        <f>IF(20-SMALL(male[[#This Row],[50]:[IM]],1)&lt;0,0,20-SMALL(male[[#This Row],[50]:[IM]],1))+IF(20-SMALL(male[[#This Row],[50]:[IM]],2)&lt;0,0,20-SMALL(male[[#This Row],[50]:[IM]],2))</f>
        <v>#NUM!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IFERROR(AVERAGE(male[[#This Row],[50]:[IM]]),"")</f>
        <v/>
      </c>
      <c r="T4" s="4" t="str">
        <f>IFERROR(AVERAGE(SMALL(male[[#This Row],[50]:[IM]],1),SMALL(male[[#This Row],[50]:[IM]],2)),"")</f>
        <v/>
      </c>
      <c r="U4" t="e">
        <f>IF(20-SMALL(male[[#This Row],[50]:[IM]],1)&lt;0,0,20-SMALL(male[[#This Row],[50]:[IM]],1))+IF(20-SMALL(male[[#This Row],[50]:[IM]],2)&lt;0,0,20-SMALL(male[[#This Row],[50]:[IM]],2))</f>
        <v>#NUM!</v>
      </c>
    </row>
    <row r="5" spans="1:21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IFERROR(AVERAGE(male[[#This Row],[50]:[IM]]),"")</f>
        <v/>
      </c>
      <c r="T5" s="4" t="str">
        <f>IFERROR(AVERAGE(SMALL(male[[#This Row],[50]:[IM]],1),SMALL(male[[#This Row],[50]:[IM]],2)),"")</f>
        <v/>
      </c>
      <c r="U5" t="e">
        <f>IF(20-SMALL(male[[#This Row],[50]:[IM]],1)&lt;0,0,20-SMALL(male[[#This Row],[50]:[IM]],1))+IF(20-SMALL(male[[#This Row],[50]:[IM]],2)&lt;0,0,20-SMALL(male[[#This Row],[50]:[IM]],2))</f>
        <v>#NUM!</v>
      </c>
    </row>
    <row r="6" spans="1:21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IFERROR(AVERAGE(male[[#This Row],[50]:[IM]]),"")</f>
        <v/>
      </c>
      <c r="T6" s="4" t="str">
        <f>IFERROR(AVERAGE(SMALL(male[[#This Row],[50]:[IM]],1),SMALL(male[[#This Row],[50]:[IM]],2)),"")</f>
        <v/>
      </c>
      <c r="U6" t="e">
        <f>IF(20-SMALL(male[[#This Row],[50]:[IM]],1)&lt;0,0,20-SMALL(male[[#This Row],[50]:[IM]],1))+IF(20-SMALL(male[[#This Row],[50]:[IM]],2)&lt;0,0,20-SMALL(male[[#This Row],[50]:[IM]],2))</f>
        <v>#NUM!</v>
      </c>
    </row>
    <row r="7" spans="1:21" x14ac:dyDescent="0.2">
      <c r="S7" s="3"/>
    </row>
    <row r="8" spans="1:21" x14ac:dyDescent="0.2">
      <c r="S8" s="3"/>
    </row>
    <row r="9" spans="1:21" x14ac:dyDescent="0.2">
      <c r="S9" s="3"/>
    </row>
    <row r="10" spans="1:21" x14ac:dyDescent="0.2">
      <c r="S10" s="3"/>
    </row>
    <row r="11" spans="1:21" x14ac:dyDescent="0.2">
      <c r="S11" s="3"/>
    </row>
    <row r="12" spans="1:21" x14ac:dyDescent="0.2">
      <c r="S12" s="3"/>
    </row>
    <row r="13" spans="1:21" x14ac:dyDescent="0.2">
      <c r="S13" s="3"/>
    </row>
    <row r="14" spans="1:21" x14ac:dyDescent="0.2">
      <c r="S14" s="3"/>
    </row>
    <row r="15" spans="1:21" x14ac:dyDescent="0.2">
      <c r="S15" s="3"/>
    </row>
    <row r="16" spans="1:21" x14ac:dyDescent="0.2">
      <c r="S16" s="3"/>
    </row>
    <row r="17" spans="19:19" x14ac:dyDescent="0.2">
      <c r="S17" s="3"/>
    </row>
    <row r="18" spans="19:19" x14ac:dyDescent="0.2">
      <c r="S18" s="3"/>
    </row>
    <row r="19" spans="19:19" x14ac:dyDescent="0.2">
      <c r="S19" s="3"/>
    </row>
    <row r="20" spans="19:19" x14ac:dyDescent="0.2">
      <c r="S20" s="3"/>
    </row>
    <row r="21" spans="19:19" x14ac:dyDescent="0.2">
      <c r="S21" s="3"/>
    </row>
    <row r="22" spans="19:19" x14ac:dyDescent="0.2">
      <c r="S22" s="3"/>
    </row>
    <row r="23" spans="19:19" x14ac:dyDescent="0.2">
      <c r="S23" s="3"/>
    </row>
    <row r="24" spans="19:19" x14ac:dyDescent="0.2">
      <c r="S24" s="3"/>
    </row>
    <row r="25" spans="19:19" x14ac:dyDescent="0.2">
      <c r="S25" s="3"/>
    </row>
    <row r="26" spans="19:19" x14ac:dyDescent="0.2">
      <c r="S26" s="3"/>
    </row>
    <row r="27" spans="19:19" x14ac:dyDescent="0.2">
      <c r="S27" s="3"/>
    </row>
    <row r="28" spans="19:19" x14ac:dyDescent="0.2">
      <c r="S28" s="3"/>
    </row>
    <row r="29" spans="19:19" x14ac:dyDescent="0.2">
      <c r="S29" s="3"/>
    </row>
    <row r="30" spans="19:19" x14ac:dyDescent="0.2">
      <c r="S30" s="3"/>
    </row>
    <row r="31" spans="19:19" x14ac:dyDescent="0.2">
      <c r="S31" s="3"/>
    </row>
    <row r="32" spans="19:19" x14ac:dyDescent="0.2">
      <c r="S32" s="3"/>
    </row>
    <row r="33" spans="11:19" x14ac:dyDescent="0.2">
      <c r="S33" s="3"/>
    </row>
    <row r="34" spans="11:19" x14ac:dyDescent="0.2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IFERROR(AVERAGE(male[[#This Row],[50]:[IM]]),"")</f>
        <v/>
      </c>
    </row>
    <row r="35" spans="11:19" x14ac:dyDescent="0.2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IFERROR(AVERAGE(male[[#This Row],[50]:[IM]]),"")</f>
        <v/>
      </c>
    </row>
  </sheetData>
  <phoneticPr fontId="1" type="noConversion"/>
  <conditionalFormatting sqref="K2:R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U35"/>
  <sheetViews>
    <sheetView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4" si="0">IFERROR(_xlfn.RANK.EQ(C2,C:C,1),"")</f>
        <v/>
      </c>
      <c r="L2" t="str">
        <f t="shared" ref="L2:L4" si="1">IFERROR(_xlfn.RANK.EQ(D2,D:D,1),"")</f>
        <v/>
      </c>
      <c r="M2" t="str">
        <f t="shared" ref="M2:M4" si="2">IFERROR(_xlfn.RANK.EQ(E2,E:E,1),"")</f>
        <v/>
      </c>
      <c r="N2" t="str">
        <f t="shared" ref="N2:N4" si="3">IFERROR(_xlfn.RANK.EQ(F2,F:F,1),"")</f>
        <v/>
      </c>
      <c r="O2" t="str">
        <f t="shared" ref="O2:O4" si="4">IFERROR(_xlfn.RANK.EQ(G2,G:G,1),"")</f>
        <v/>
      </c>
      <c r="P2" t="str">
        <f t="shared" ref="P2:P4" si="5">IFERROR(_xlfn.RANK.EQ(H2,H:H,1),"")</f>
        <v/>
      </c>
      <c r="Q2" t="str">
        <f t="shared" ref="Q2:Q4" si="6">IFERROR(_xlfn.RANK.EQ(I2,I:I,1),"")</f>
        <v/>
      </c>
      <c r="R2" t="str">
        <f t="shared" ref="R2:R4" si="7">IFERROR(_xlfn.RANK.EQ(J2,J:J,1),"")</f>
        <v/>
      </c>
      <c r="S2" s="3" t="str">
        <f>IFERROR(AVERAGE(female[[#This Row],[50]:[IM]]),"")</f>
        <v/>
      </c>
      <c r="T2" s="4" t="str">
        <f>IFERROR(AVERAGE(SMALL(female[[#This Row],[50]:[IM]],1),SMALL(female[[#This Row],[50]:[IM]],2)),"")</f>
        <v/>
      </c>
      <c r="U2" t="e">
        <f>IF(20-SMALL(female[[#This Row],[50]:[IM]],1)&lt;0,0,20-SMALL(female[[#This Row],[50]:[IM]],1))+IF(20-SMALL(female[[#This Row],[50]:[IM]],2)&lt;0,0,20-SMALL(female[[#This Row],[50]:[IM]],2))</f>
        <v>#NUM!</v>
      </c>
    </row>
    <row r="3" spans="1:21" x14ac:dyDescent="0.2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IFERROR(AVERAGE(female[[#This Row],[50]:[IM]]),"")</f>
        <v/>
      </c>
      <c r="T3" s="4" t="str">
        <f>IFERROR(AVERAGE(SMALL(female[[#This Row],[50]:[IM]],1),SMALL(female[[#This Row],[50]:[IM]],2)),"")</f>
        <v/>
      </c>
      <c r="U3" t="e">
        <f>IF(20-SMALL(female[[#This Row],[50]:[IM]],1)&lt;0,0,20-SMALL(female[[#This Row],[50]:[IM]],1))+IF(20-SMALL(female[[#This Row],[50]:[IM]],2)&lt;0,0,20-SMALL(female[[#This Row],[50]:[IM]],2))</f>
        <v>#NUM!</v>
      </c>
    </row>
    <row r="4" spans="1:21" x14ac:dyDescent="0.2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IFERROR(AVERAGE(female[[#This Row],[50]:[IM]]),"")</f>
        <v/>
      </c>
      <c r="T4" s="4" t="str">
        <f>IFERROR(AVERAGE(SMALL(female[[#This Row],[50]:[IM]],1),SMALL(female[[#This Row],[50]:[IM]],2)),"")</f>
        <v/>
      </c>
      <c r="U4" t="e">
        <f>IF(20-SMALL(female[[#This Row],[50]:[IM]],1)&lt;0,0,20-SMALL(female[[#This Row],[50]:[IM]],1))+IF(20-SMALL(female[[#This Row],[50]:[IM]],2)&lt;0,0,20-SMALL(female[[#This Row],[50]:[IM]],2))</f>
        <v>#NUM!</v>
      </c>
    </row>
    <row r="5" spans="1:21" x14ac:dyDescent="0.2">
      <c r="S5" s="3"/>
    </row>
    <row r="6" spans="1:21" x14ac:dyDescent="0.2">
      <c r="S6" s="3"/>
    </row>
    <row r="7" spans="1:21" x14ac:dyDescent="0.2">
      <c r="S7" s="3"/>
    </row>
    <row r="8" spans="1:21" x14ac:dyDescent="0.2">
      <c r="S8" s="3"/>
    </row>
    <row r="9" spans="1:21" x14ac:dyDescent="0.2">
      <c r="S9" s="3"/>
    </row>
    <row r="10" spans="1:21" x14ac:dyDescent="0.2">
      <c r="S10" s="3"/>
    </row>
    <row r="11" spans="1:21" x14ac:dyDescent="0.2">
      <c r="S11" s="3"/>
    </row>
    <row r="12" spans="1:21" x14ac:dyDescent="0.2">
      <c r="S12" s="3"/>
    </row>
    <row r="13" spans="1:21" x14ac:dyDescent="0.2">
      <c r="S13" s="3"/>
    </row>
    <row r="14" spans="1:21" x14ac:dyDescent="0.2">
      <c r="S14" s="3"/>
    </row>
    <row r="15" spans="1:21" x14ac:dyDescent="0.2">
      <c r="S15" s="3"/>
    </row>
    <row r="16" spans="1:21" x14ac:dyDescent="0.2">
      <c r="S16" s="3"/>
    </row>
    <row r="17" spans="19:19" x14ac:dyDescent="0.2">
      <c r="S17" s="3"/>
    </row>
    <row r="18" spans="19:19" x14ac:dyDescent="0.2">
      <c r="S18" s="3"/>
    </row>
    <row r="19" spans="19:19" x14ac:dyDescent="0.2">
      <c r="S19" s="3"/>
    </row>
    <row r="20" spans="19:19" x14ac:dyDescent="0.2">
      <c r="S20" s="3"/>
    </row>
    <row r="21" spans="19:19" x14ac:dyDescent="0.2">
      <c r="S21" s="3"/>
    </row>
    <row r="22" spans="19:19" x14ac:dyDescent="0.2">
      <c r="S22" s="3"/>
    </row>
    <row r="23" spans="19:19" x14ac:dyDescent="0.2">
      <c r="S23" s="3"/>
    </row>
    <row r="24" spans="19:19" x14ac:dyDescent="0.2">
      <c r="S24" s="3"/>
    </row>
    <row r="25" spans="19:19" x14ac:dyDescent="0.2">
      <c r="S25" s="3"/>
    </row>
    <row r="26" spans="19:19" x14ac:dyDescent="0.2">
      <c r="S26" s="3"/>
    </row>
    <row r="27" spans="19:19" x14ac:dyDescent="0.2">
      <c r="S27" s="3"/>
    </row>
    <row r="28" spans="19:19" x14ac:dyDescent="0.2">
      <c r="S28" s="3"/>
    </row>
    <row r="29" spans="19:19" x14ac:dyDescent="0.2">
      <c r="S29" s="3"/>
    </row>
    <row r="30" spans="19:19" x14ac:dyDescent="0.2">
      <c r="S30" s="3"/>
    </row>
    <row r="31" spans="19:19" x14ac:dyDescent="0.2">
      <c r="S31" s="3"/>
    </row>
    <row r="32" spans="19:19" x14ac:dyDescent="0.2">
      <c r="S32" s="3"/>
    </row>
    <row r="33" spans="19:19" x14ac:dyDescent="0.2">
      <c r="S33" s="3"/>
    </row>
    <row r="34" spans="19:19" x14ac:dyDescent="0.2">
      <c r="S34" s="3"/>
    </row>
    <row r="35" spans="19:19" x14ac:dyDescent="0.2">
      <c r="S35" s="3"/>
    </row>
  </sheetData>
  <conditionalFormatting sqref="K2:R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2024-02-08T13:01:59Z</dcterms:modified>
</cp:coreProperties>
</file>