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fMcLaughl_cqz\Documents\GitHub\Assessment-Sheets\Assessments\"/>
    </mc:Choice>
  </mc:AlternateContent>
  <xr:revisionPtr revIDLastSave="0" documentId="13_ncr:1_{871E7220-83B3-480C-9A71-49FE40629A69}" xr6:coauthVersionLast="46" xr6:coauthVersionMax="46" xr10:uidLastSave="{00000000-0000-0000-0000-000000000000}"/>
  <bookViews>
    <workbookView xWindow="8736" yWindow="936" windowWidth="31200" windowHeight="16344" xr2:uid="{C935EA29-66AB-47BC-AD6E-3C33C43244A1}"/>
  </bookViews>
  <sheets>
    <sheet name="Assessment Overview" sheetId="3" r:id="rId1"/>
    <sheet name="Self Assessment" sheetId="1" r:id="rId2"/>
    <sheet name="Other Valu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D112" i="1"/>
  <c r="D105" i="1" s="1"/>
  <c r="D106" i="1"/>
  <c r="D101" i="1"/>
  <c r="D95" i="1"/>
  <c r="D91" i="1"/>
  <c r="D85" i="1"/>
  <c r="D77" i="1"/>
  <c r="D76" i="1"/>
  <c r="D67" i="1"/>
  <c r="D60" i="1"/>
  <c r="D51" i="1"/>
  <c r="D45" i="1"/>
  <c r="D38" i="1"/>
  <c r="D31" i="1"/>
  <c r="D24" i="1"/>
  <c r="D23" i="1"/>
  <c r="D15" i="1"/>
  <c r="D11" i="1"/>
  <c r="D3" i="1"/>
  <c r="E11" i="1"/>
  <c r="E15" i="1"/>
  <c r="E23" i="1"/>
  <c r="E24" i="1"/>
  <c r="E31" i="1"/>
  <c r="E38" i="1"/>
  <c r="E44" i="1"/>
  <c r="E45" i="1"/>
  <c r="E51" i="1"/>
  <c r="E60" i="1"/>
  <c r="E67" i="1"/>
  <c r="E76" i="1"/>
  <c r="E77" i="1"/>
  <c r="E85" i="1"/>
  <c r="E91" i="1"/>
  <c r="E95" i="1"/>
  <c r="E101" i="1"/>
  <c r="E105" i="1"/>
  <c r="E106" i="1"/>
  <c r="E112" i="1"/>
  <c r="E5" i="1"/>
  <c r="E6" i="1"/>
  <c r="E7" i="1"/>
  <c r="E8" i="1"/>
  <c r="E9" i="1"/>
  <c r="E10" i="1"/>
  <c r="E12" i="1"/>
  <c r="E13" i="1"/>
  <c r="E14" i="1"/>
  <c r="E16" i="1"/>
  <c r="E17" i="1"/>
  <c r="E18" i="1"/>
  <c r="E19" i="1"/>
  <c r="E20" i="1"/>
  <c r="E21" i="1"/>
  <c r="E22" i="1"/>
  <c r="E26" i="1"/>
  <c r="E27" i="1"/>
  <c r="E28" i="1"/>
  <c r="E32" i="1"/>
  <c r="E33" i="1"/>
  <c r="E34" i="1"/>
  <c r="E35" i="1"/>
  <c r="E36" i="1"/>
  <c r="E39" i="1"/>
  <c r="E40" i="1"/>
  <c r="E42" i="1"/>
  <c r="E43" i="1"/>
  <c r="E48" i="1"/>
  <c r="E49" i="1"/>
  <c r="E50" i="1"/>
  <c r="E52" i="1"/>
  <c r="E53" i="1"/>
  <c r="E54" i="1"/>
  <c r="E55" i="1"/>
  <c r="E56" i="1"/>
  <c r="E59" i="1"/>
  <c r="E61" i="1"/>
  <c r="E62" i="1"/>
  <c r="E63" i="1"/>
  <c r="E65" i="1"/>
  <c r="E66" i="1"/>
  <c r="E68" i="1"/>
  <c r="E69" i="1"/>
  <c r="E70" i="1"/>
  <c r="E71" i="1"/>
  <c r="E72" i="1"/>
  <c r="E73" i="1"/>
  <c r="E74" i="1"/>
  <c r="E78" i="1"/>
  <c r="E80" i="1"/>
  <c r="E81" i="1"/>
  <c r="E82" i="1"/>
  <c r="E83" i="1"/>
  <c r="E84" i="1"/>
  <c r="E86" i="1"/>
  <c r="E87" i="1"/>
  <c r="E88" i="1"/>
  <c r="E89" i="1"/>
  <c r="E90" i="1"/>
  <c r="E92" i="1"/>
  <c r="E93" i="1"/>
  <c r="E94" i="1"/>
  <c r="E96" i="1"/>
  <c r="E97" i="1"/>
  <c r="E98" i="1"/>
  <c r="E99" i="1"/>
  <c r="E100" i="1"/>
  <c r="E102" i="1"/>
  <c r="E103" i="1"/>
  <c r="E104" i="1"/>
  <c r="E107" i="1"/>
  <c r="E108" i="1"/>
  <c r="E109" i="1"/>
  <c r="E110" i="1"/>
  <c r="E111" i="1"/>
  <c r="E113" i="1"/>
  <c r="E114" i="1"/>
  <c r="E115" i="1"/>
  <c r="E116" i="1"/>
  <c r="E117" i="1"/>
  <c r="D44" i="1" l="1"/>
  <c r="D2" i="1"/>
  <c r="E3" i="1"/>
  <c r="E2" i="1"/>
  <c r="E4" i="1" l="1"/>
  <c r="B16" i="3" s="1"/>
  <c r="B21" i="3" s="1"/>
  <c r="E58" i="1"/>
  <c r="E37" i="1"/>
  <c r="E79" i="1"/>
  <c r="E75" i="1"/>
  <c r="E64" i="1"/>
  <c r="E41" i="1"/>
  <c r="E46" i="1"/>
  <c r="E47" i="1"/>
  <c r="E30" i="1"/>
  <c r="E29" i="1"/>
  <c r="E57" i="1"/>
  <c r="E25" i="1"/>
</calcChain>
</file>

<file path=xl/sharedStrings.xml><?xml version="1.0" encoding="utf-8"?>
<sst xmlns="http://schemas.openxmlformats.org/spreadsheetml/2006/main" count="252" uniqueCount="158">
  <si>
    <t>Self-Assessment Categories</t>
  </si>
  <si>
    <t>Know Well</t>
  </si>
  <si>
    <t>Know a Little</t>
  </si>
  <si>
    <t>No Idea</t>
  </si>
  <si>
    <t>Keep in mind that all exam Objective Domain info/text is copyright by Microsoft.</t>
  </si>
  <si>
    <t>This self assessment is licensed under the MIT License.</t>
  </si>
  <si>
    <t>License</t>
  </si>
  <si>
    <t>If you have feedback or suggestions on how to improve this tool, please post Issues to the Github project here:</t>
  </si>
  <si>
    <t>Got Feedback?</t>
  </si>
  <si>
    <t>https://twitter.com/deltadan</t>
  </si>
  <si>
    <t>Dan Patrick, General Manager DevOps and Chief Intrastructure Architect at Solliance &amp; Microsoft MVP - Azure</t>
  </si>
  <si>
    <t>https://build5nines.com</t>
  </si>
  <si>
    <t>Chris Pietschmann, Founder, Build5Nines.com &amp; Solution Architect at Solliance &amp; Microsoft MVP - Azure</t>
  </si>
  <si>
    <t>This self-assessment tool was created by:</t>
  </si>
  <si>
    <t>Your Overall Confidence Level</t>
  </si>
  <si>
    <t>Your Confidence Level</t>
  </si>
  <si>
    <t>Objective Domains</t>
  </si>
  <si>
    <t>You can see an overview of you Overall Confidence Level for the Exam Objective Domains below:</t>
  </si>
  <si>
    <t>Happy studying, and good luck on the exam!</t>
  </si>
  <si>
    <t>5. Once your self-assessment is at a high Overall Confidence Level, then you are ready to take the exam with confidence!</t>
  </si>
  <si>
    <t>4. Study each "Task / Topic" that's not set to "Know Well" and highlighted green, then update your confidence level accordingly.</t>
  </si>
  <si>
    <t>3. Review the different exam objective domains to see your level of confidence in each area</t>
  </si>
  <si>
    <t>2. Review the different exam sub-domains to see your level of confidence in each area</t>
  </si>
  <si>
    <t>1. Go to the "Self Assessment" sheet, and mark each "Task / Topic" with your level of confidence.</t>
  </si>
  <si>
    <t>Tips for use:</t>
  </si>
  <si>
    <t>Microsoft Certification Self-Assessment Tool</t>
  </si>
  <si>
    <t>Objective Domain</t>
  </si>
  <si>
    <t>Sub-Domain</t>
  </si>
  <si>
    <t>Task / Topic</t>
  </si>
  <si>
    <t>Confidence Level</t>
  </si>
  <si>
    <t>Rolf McLaughlin, Founder, TheCloud42.com, Cloud Solution Architect &amp; MCT Regional Lead</t>
  </si>
  <si>
    <t>https://TheCloud42.com</t>
  </si>
  <si>
    <t>https://github.com/TheCloud42/Assessment-Sheets/blob/main/LICENSE</t>
  </si>
  <si>
    <t>https://github.com/TheCloud42/Assessment-Sheets</t>
  </si>
  <si>
    <t>Manage Azure identities and governance (15-20%)</t>
  </si>
  <si>
    <t>Implement and manage storage (10-15%)</t>
  </si>
  <si>
    <t>Deploy and manage Azure compute resources (25-30%)</t>
  </si>
  <si>
    <t>Configure and manage virtual networking (30-35%)</t>
  </si>
  <si>
    <t>Monitor and back up Azure resources (10-15%)</t>
  </si>
  <si>
    <t xml:space="preserve">Manage Azure identities and governance (15–20%) </t>
  </si>
  <si>
    <t xml:space="preserve">Manage Azure Active Directory (Azure AD) objects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</si>
  <si>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users and groups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</si>
  <si>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manage user and group properties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</si>
  <si>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manage device settings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</si>
  <si>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perform bulk user updates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</si>
  <si>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manage guest accounts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</si>
  <si>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Azure AD join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</si>
  <si>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self-service password reset</t>
    </r>
  </si>
  <si>
    <t xml:space="preserve">Manage role-based access control (RBAC)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</si>
  <si>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 custom role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</si>
  <si>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provide access to Azure resources by assigning roles at different scopes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</si>
  <si>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interpret access assignments</t>
    </r>
  </si>
  <si>
    <t xml:space="preserve">Manage subscriptions and governance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</si>
  <si>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Azure policies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</si>
  <si>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resource locks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</si>
  <si>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apply and manage tags on resources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</si>
  <si>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manage resource groups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</si>
  <si>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manage subscriptions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</si>
  <si>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manage costs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</si>
  <si>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management groups</t>
    </r>
  </si>
  <si>
    <t xml:space="preserve">Secure storage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</si>
  <si>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network access to storage accounts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</si>
  <si>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and configure storage accounts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</si>
  <si>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generate shared access signature (SAS) tokens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</si>
  <si>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manage access keys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</si>
  <si>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Azure AD authentication for a storage account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</si>
  <si>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access to Azure Files</t>
    </r>
  </si>
  <si>
    <t xml:space="preserve">Manage storage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</si>
  <si>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export from Azure job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</si>
  <si>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import into Azure job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</si>
  <si>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install and use Azure Storage Explorer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</si>
  <si>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copy data by using AZCopy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</si>
  <si>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implement Azure Storage replication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</si>
  <si>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blob object replication</t>
    </r>
  </si>
  <si>
    <t xml:space="preserve">Configure Azure files and Azure Blob Storage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</si>
  <si>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an Azure file share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</si>
  <si>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and configure Azure File Sync service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</si>
  <si>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Azure Blob Storage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</si>
  <si>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storage tiers for Azure Blob Storage</t>
    </r>
  </si>
  <si>
    <t xml:space="preserve">Deploy and manage Azure compute resources (20–25%) </t>
  </si>
  <si>
    <t xml:space="preserve">Automate deployment of virtual machines (VMs) by using Azure Resource Manager templates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</si>
  <si>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modify an Azure Resource Manager template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</si>
  <si>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 virtual hard disk template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</si>
  <si>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deploy from a template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</si>
  <si>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deploy virtual machine extensions</t>
    </r>
  </si>
  <si>
    <t xml:space="preserve">Configure VMs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</si>
  <si>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Azure Disk Encryption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</si>
  <si>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move VMs from one resource group to another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</si>
  <si>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manage VM sizes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</si>
  <si>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add data disks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</si>
  <si>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networking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</si>
  <si>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redeploy VMs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</si>
  <si>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high availability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</si>
  <si>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deploy and configure scale sets</t>
    </r>
  </si>
  <si>
    <t xml:space="preserve">Create and configure containers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</si>
  <si>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scaling for AKS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</si>
  <si>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network connections for AKS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</si>
  <si>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upgrade an AKS cluster</t>
    </r>
  </si>
  <si>
    <t xml:space="preserve">Create and configure Azure App Service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</si>
  <si>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an App Service plan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</si>
  <si>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an App Service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</si>
  <si>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secure an App Service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</si>
  <si>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custom domain names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</si>
  <si>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backup for an App Service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</si>
  <si>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networking settings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</si>
  <si>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deployment settings</t>
    </r>
  </si>
  <si>
    <t xml:space="preserve">Configure and manage virtual networking (25–30%) </t>
  </si>
  <si>
    <t xml:space="preserve">Implement and manage virtual networking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</si>
  <si>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and configure virtual networks, including peering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</si>
  <si>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private and public IP addresses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</si>
  <si>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 xml:space="preserve">configure user-defined network routes  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</si>
  <si>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implement subnets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</si>
  <si>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endpoints on subnets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</si>
  <si>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private endpoints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</si>
  <si>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Azure DNS, including custom DNS settings and private or public DNS zones</t>
    </r>
  </si>
  <si>
    <t xml:space="preserve">Secure access to virtual networks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</si>
  <si>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security rules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</si>
  <si>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associate a network security group (NSG) to a subnet or network interface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</si>
  <si>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evaluate effective security rules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</si>
  <si>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implement Azure Firewall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</si>
  <si>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implement Azure Bastion Service</t>
    </r>
  </si>
  <si>
    <t xml:space="preserve">Configure load balancing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</si>
  <si>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Azure Application Gateway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</si>
  <si>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an internal or public load balancer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</si>
  <si>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Troubleshoot load balancing</t>
    </r>
  </si>
  <si>
    <t xml:space="preserve">Monitor and troubleshoot virtual networking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</si>
  <si>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monitor on-premises connectivity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</si>
  <si>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and use Network Performance Monitor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</si>
  <si>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use Azure Network Watcher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</si>
  <si>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troubleshoot external networking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</si>
  <si>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and configure Azure VPN Gateway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</si>
  <si>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and configure Azure ExpressRoute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</si>
  <si>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Azure Virtual WAN</t>
    </r>
  </si>
  <si>
    <t xml:space="preserve">Monitor and back up Azure resources (10–15%) </t>
  </si>
  <si>
    <t xml:space="preserve">Monitor resources by using Azure Monitor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</si>
  <si>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and interpret metrics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</si>
  <si>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Azure Monitor logs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</si>
  <si>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query and analyze logs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</si>
  <si>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set up alerts and actions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</si>
  <si>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Application Insights</t>
    </r>
  </si>
  <si>
    <t xml:space="preserve">Implement backup and recovery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</si>
  <si>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 Recovery Services vault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</si>
  <si>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create and configure backup policy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</si>
  <si>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 xml:space="preserve">perform backup and restore operations by using Azure Backup  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</si>
  <si>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and review backup reports</t>
    </r>
  </si>
  <si>
    <t>Implement and manage storage (15–20%)</t>
  </si>
  <si>
    <t xml:space="preserve">Integrate an on-premises network with an Azure virtual network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</si>
  <si>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perform site-to-site recovery by using</t>
    </r>
    <r>
      <rPr>
        <sz val="10"/>
        <color rgb="FF505055"/>
        <rFont val="Arial"/>
        <family val="2"/>
      </rPr>
      <t xml:space="preserve"> Azure Site Recovery</t>
    </r>
  </si>
  <si>
    <t xml:space="preserve">•      troubleshoot virtual network connectivity </t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</si>
  <si>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scaling settings in an App</t>
    </r>
    <r>
      <rPr>
        <sz val="10"/>
        <color rgb="FF505055"/>
        <rFont val="Arial"/>
        <family val="2"/>
      </rPr>
      <t xml:space="preserve"> Service plan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</si>
  <si>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storage for Azure Kubernetes</t>
    </r>
    <r>
      <rPr>
        <sz val="10"/>
        <color rgb="FF505055"/>
        <rFont val="Arial"/>
        <family val="2"/>
      </rPr>
      <t xml:space="preserve"> Service (AKS)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</si>
  <si>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container groups for Azure</t>
    </r>
    <r>
      <rPr>
        <sz val="10"/>
        <color rgb="FF505055"/>
        <rFont val="Arial"/>
        <family val="2"/>
      </rPr>
      <t xml:space="preserve"> Container Instances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</si>
  <si>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configure sizing and scaling for Azure</t>
    </r>
    <r>
      <rPr>
        <sz val="10"/>
        <color rgb="FF505055"/>
        <rFont val="Arial"/>
        <family val="2"/>
      </rPr>
      <t xml:space="preserve"> Container Instances</t>
    </r>
  </si>
  <si>
    <r>
      <t>•</t>
    </r>
    <r>
      <rPr>
        <sz val="7"/>
        <color rgb="FF505055"/>
        <rFont val="Times New Roman"/>
        <family val="1"/>
      </rPr>
      <t xml:space="preserve">      </t>
    </r>
    <r>
      <rPr>
        <sz val="11"/>
        <color rgb="FF505055"/>
        <rFont val="Segoe UI"/>
        <family val="2"/>
      </rPr>
      <t>save a deployment as an Azure Resource</t>
    </r>
    <r>
      <rPr>
        <sz val="10"/>
        <color rgb="FF505055"/>
        <rFont val="Arial"/>
        <family val="2"/>
      </rPr>
      <t xml:space="preserve"> Manager template</t>
    </r>
  </si>
  <si>
    <t xml:space="preserve">•      configure blob lifecycle management </t>
  </si>
  <si>
    <t>Exam AZ-104: Microsoft Azure Administrator</t>
  </si>
  <si>
    <t>https://docs.microsoft.com/en-us/learn/certifications/exams/az-104</t>
  </si>
  <si>
    <t>Self Assessment last updated March 15,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</si>
</sst>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20"/>
      <color rgb="FFFFFFFF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12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rgb="FF505055"/>
      <name val="Segoe UI"/>
      <family val="2"/>
    </font>
    <font>
      <b/>
      <sz val="14"/>
      <color rgb="FF1A1A1A"/>
      <name val="Segoe UI"/>
      <family val="2"/>
    </font>
    <font>
      <sz val="11"/>
      <color rgb="FF505055"/>
      <name val="Arial"/>
      <family val="2"/>
    </font>
    <font>
      <sz val="11"/>
      <color rgb="FF505050"/>
      <name val="Arial"/>
      <family val="2"/>
    </font>
    <font>
      <sz val="11"/>
      <color rgb="FF505055"/>
      <name val="Segoe UI"/>
      <family val="2"/>
    </font>
    <font>
      <sz val="10"/>
      <color rgb="FF505055"/>
      <name val="Arial"/>
      <family val="2"/>
    </font>
    <font>
      <sz val="7"/>
      <color rgb="FF505055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1"/>
    <xf numFmtId="0" fontId="3" fillId="2" borderId="0" xfId="1" applyFont="1" applyFill="1"/>
    <xf numFmtId="0" fontId="1" fillId="3" borderId="0" xfId="1" applyFill="1"/>
    <xf numFmtId="0" fontId="3" fillId="4" borderId="0" xfId="1" applyFont="1" applyFill="1"/>
    <xf numFmtId="0" fontId="4" fillId="0" borderId="0" xfId="1" applyFont="1"/>
    <xf numFmtId="0" fontId="5" fillId="0" borderId="0" xfId="2"/>
    <xf numFmtId="0" fontId="6" fillId="0" borderId="0" xfId="1" applyFont="1"/>
    <xf numFmtId="0" fontId="7" fillId="0" borderId="0" xfId="1" applyFont="1"/>
    <xf numFmtId="10" fontId="8" fillId="5" borderId="0" xfId="1" applyNumberFormat="1" applyFont="1" applyFill="1"/>
    <xf numFmtId="0" fontId="9" fillId="5" borderId="0" xfId="1" applyFont="1" applyFill="1"/>
    <xf numFmtId="10" fontId="10" fillId="0" borderId="0" xfId="1" applyNumberFormat="1" applyFont="1"/>
    <xf numFmtId="0" fontId="11" fillId="0" borderId="0" xfId="1" applyFont="1"/>
    <xf numFmtId="0" fontId="12" fillId="5" borderId="0" xfId="1" applyFont="1" applyFill="1"/>
    <xf numFmtId="0" fontId="10" fillId="0" borderId="0" xfId="1" applyFont="1"/>
    <xf numFmtId="0" fontId="13" fillId="0" borderId="0" xfId="1" applyFont="1"/>
    <xf numFmtId="0" fontId="14" fillId="5" borderId="0" xfId="0" applyFont="1" applyFill="1"/>
    <xf numFmtId="0" fontId="7" fillId="0" borderId="0" xfId="0" applyFont="1" applyAlignment="1"/>
    <xf numFmtId="0" fontId="1" fillId="0" borderId="0" xfId="0" applyFont="1" applyAlignment="1"/>
    <xf numFmtId="10" fontId="7" fillId="0" borderId="0" xfId="0" applyNumberFormat="1" applyFont="1"/>
    <xf numFmtId="10" fontId="10" fillId="0" borderId="0" xfId="0" applyNumberFormat="1" applyFont="1"/>
    <xf numFmtId="0" fontId="17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14" fillId="5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10" fillId="0" borderId="0" xfId="0" applyFont="1" applyAlignment="1">
      <alignment horizontal="left" vertical="center"/>
    </xf>
  </cellXfs>
  <cellStyles count="3">
    <cellStyle name="Hyperlink" xfId="2" builtinId="8"/>
    <cellStyle name="Normal" xfId="0" builtinId="0"/>
    <cellStyle name="Normal 2" xfId="1" xr:uid="{53131793-09E6-461C-8EFA-0A1B2AF0414A}"/>
  </cellStyles>
  <dxfs count="138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uild5nines.com/" TargetMode="External"/><Relationship Id="rId2" Type="http://schemas.openxmlformats.org/officeDocument/2006/relationships/hyperlink" Target="https://github.com/TheCloud42/Assessment-Sheets/blob/main/LICENSE" TargetMode="External"/><Relationship Id="rId1" Type="http://schemas.openxmlformats.org/officeDocument/2006/relationships/hyperlink" Target="https://github.com/TheCloud42/Assessment-Sheets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thecloud42.com/" TargetMode="External"/><Relationship Id="rId4" Type="http://schemas.openxmlformats.org/officeDocument/2006/relationships/hyperlink" Target="https://twitter.com/deltada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80D26-65BA-4615-AC6E-5E99075537E5}">
  <dimension ref="A1:D37"/>
  <sheetViews>
    <sheetView tabSelected="1" workbookViewId="0">
      <selection activeCell="A38" sqref="A38"/>
    </sheetView>
  </sheetViews>
  <sheetFormatPr defaultColWidth="9.109375" defaultRowHeight="15.6" x14ac:dyDescent="0.3"/>
  <cols>
    <col min="1" max="1" width="95.33203125" style="3" customWidth="1"/>
    <col min="2" max="2" width="22" style="3" bestFit="1" customWidth="1"/>
    <col min="3" max="3" width="18.88671875" style="3" customWidth="1"/>
    <col min="4" max="4" width="28.109375" style="3" bestFit="1" customWidth="1"/>
    <col min="5" max="16384" width="9.109375" style="3"/>
  </cols>
  <sheetData>
    <row r="1" spans="1:2" ht="18" x14ac:dyDescent="0.35">
      <c r="A1" s="17" t="s">
        <v>25</v>
      </c>
    </row>
    <row r="2" spans="1:2" x14ac:dyDescent="0.3">
      <c r="A2" s="2" t="s">
        <v>24</v>
      </c>
    </row>
    <row r="3" spans="1:2" x14ac:dyDescent="0.3">
      <c r="A3" s="3" t="s">
        <v>23</v>
      </c>
    </row>
    <row r="4" spans="1:2" x14ac:dyDescent="0.3">
      <c r="A4" s="3" t="s">
        <v>22</v>
      </c>
    </row>
    <row r="5" spans="1:2" x14ac:dyDescent="0.3">
      <c r="A5" s="3" t="s">
        <v>21</v>
      </c>
    </row>
    <row r="6" spans="1:2" x14ac:dyDescent="0.3">
      <c r="A6" s="3" t="s">
        <v>20</v>
      </c>
    </row>
    <row r="7" spans="1:2" x14ac:dyDescent="0.3">
      <c r="A7" s="3" t="s">
        <v>19</v>
      </c>
    </row>
    <row r="8" spans="1:2" x14ac:dyDescent="0.3">
      <c r="A8" s="2" t="s">
        <v>18</v>
      </c>
    </row>
    <row r="10" spans="1:2" x14ac:dyDescent="0.3">
      <c r="A10" s="3" t="s">
        <v>17</v>
      </c>
    </row>
    <row r="12" spans="1:2" s="16" customFormat="1" ht="21" x14ac:dyDescent="0.4">
      <c r="A12" s="9" t="s">
        <v>155</v>
      </c>
    </row>
    <row r="13" spans="1:2" x14ac:dyDescent="0.3">
      <c r="A13" s="8" t="s">
        <v>156</v>
      </c>
    </row>
    <row r="15" spans="1:2" x14ac:dyDescent="0.3">
      <c r="A15" s="15" t="s">
        <v>16</v>
      </c>
      <c r="B15" s="15" t="s">
        <v>15</v>
      </c>
    </row>
    <row r="16" spans="1:2" ht="18" x14ac:dyDescent="0.35">
      <c r="A16" s="14" t="s">
        <v>34</v>
      </c>
      <c r="B16" s="13">
        <f>'Self Assessment'!D2</f>
        <v>0</v>
      </c>
    </row>
    <row r="17" spans="1:4" ht="18" x14ac:dyDescent="0.35">
      <c r="A17" s="14" t="s">
        <v>35</v>
      </c>
      <c r="B17" s="13">
        <f>'Self Assessment'!D23</f>
        <v>0</v>
      </c>
    </row>
    <row r="18" spans="1:4" ht="18" x14ac:dyDescent="0.35">
      <c r="A18" s="14" t="s">
        <v>36</v>
      </c>
      <c r="B18" s="13">
        <f>'Self Assessment'!D44</f>
        <v>0</v>
      </c>
    </row>
    <row r="19" spans="1:4" ht="18" x14ac:dyDescent="0.35">
      <c r="A19" s="14" t="s">
        <v>37</v>
      </c>
      <c r="B19" s="13">
        <f>'Self Assessment'!D76</f>
        <v>0</v>
      </c>
    </row>
    <row r="20" spans="1:4" ht="18" x14ac:dyDescent="0.35">
      <c r="A20" s="14" t="s">
        <v>38</v>
      </c>
      <c r="B20" s="13">
        <f>'Self Assessment'!D105</f>
        <v>0</v>
      </c>
    </row>
    <row r="21" spans="1:4" ht="25.8" x14ac:dyDescent="0.5">
      <c r="A21" s="12" t="s">
        <v>14</v>
      </c>
      <c r="B21" s="11">
        <f>SUM(B16:B20)/5</f>
        <v>0</v>
      </c>
    </row>
    <row r="23" spans="1:4" ht="21" x14ac:dyDescent="0.4">
      <c r="A23" s="10" t="s">
        <v>13</v>
      </c>
    </row>
    <row r="24" spans="1:4" x14ac:dyDescent="0.3">
      <c r="A24" s="2" t="s">
        <v>30</v>
      </c>
      <c r="D24" s="8" t="s">
        <v>31</v>
      </c>
    </row>
    <row r="25" spans="1:4" x14ac:dyDescent="0.3">
      <c r="A25" s="2" t="s">
        <v>12</v>
      </c>
      <c r="D25" s="8" t="s">
        <v>11</v>
      </c>
    </row>
    <row r="26" spans="1:4" x14ac:dyDescent="0.3">
      <c r="A26" s="2" t="s">
        <v>10</v>
      </c>
      <c r="D26" s="8" t="s">
        <v>9</v>
      </c>
    </row>
    <row r="28" spans="1:4" ht="21" x14ac:dyDescent="0.4">
      <c r="A28" s="9" t="s">
        <v>8</v>
      </c>
    </row>
    <row r="29" spans="1:4" x14ac:dyDescent="0.3">
      <c r="A29" s="3" t="s">
        <v>7</v>
      </c>
    </row>
    <row r="30" spans="1:4" x14ac:dyDescent="0.3">
      <c r="A30" s="8" t="s">
        <v>33</v>
      </c>
    </row>
    <row r="32" spans="1:4" ht="21" x14ac:dyDescent="0.4">
      <c r="A32" s="9" t="s">
        <v>6</v>
      </c>
    </row>
    <row r="33" spans="1:1" x14ac:dyDescent="0.3">
      <c r="A33" s="3" t="s">
        <v>5</v>
      </c>
    </row>
    <row r="34" spans="1:1" x14ac:dyDescent="0.3">
      <c r="A34" s="8" t="s">
        <v>32</v>
      </c>
    </row>
    <row r="35" spans="1:1" x14ac:dyDescent="0.3">
      <c r="A35" s="3" t="s">
        <v>4</v>
      </c>
    </row>
    <row r="37" spans="1:1" x14ac:dyDescent="0.3">
      <c r="A37" s="7" t="s">
        <v>157</v>
      </c>
    </row>
  </sheetData>
  <conditionalFormatting sqref="B16:B20">
    <cfRule type="cellIs" dxfId="137" priority="9" operator="greaterThan">
      <formula>0.7</formula>
    </cfRule>
  </conditionalFormatting>
  <conditionalFormatting sqref="B16:B20">
    <cfRule type="cellIs" dxfId="136" priority="8" operator="lessThan">
      <formula>0.5</formula>
    </cfRule>
  </conditionalFormatting>
  <conditionalFormatting sqref="B16:B20">
    <cfRule type="cellIs" dxfId="135" priority="7" operator="between">
      <formula>0.5</formula>
      <formula>0.7</formula>
    </cfRule>
  </conditionalFormatting>
  <conditionalFormatting sqref="B21">
    <cfRule type="cellIs" dxfId="134" priority="6" operator="greaterThan">
      <formula>0.7</formula>
    </cfRule>
  </conditionalFormatting>
  <conditionalFormatting sqref="B21">
    <cfRule type="cellIs" dxfId="133" priority="5" operator="lessThan">
      <formula>0.5</formula>
    </cfRule>
  </conditionalFormatting>
  <conditionalFormatting sqref="B21">
    <cfRule type="cellIs" dxfId="132" priority="4" operator="between">
      <formula>0.5</formula>
      <formula>0.7</formula>
    </cfRule>
  </conditionalFormatting>
  <hyperlinks>
    <hyperlink ref="A30" r:id="rId1" xr:uid="{6D7F3984-DFB1-48C5-A61B-98D0A6605BD0}"/>
    <hyperlink ref="A34" r:id="rId2" xr:uid="{26E86E6D-79BF-4236-B8AC-2D76054D9E41}"/>
    <hyperlink ref="D25" r:id="rId3" xr:uid="{94B9D2D8-0865-4F33-AD03-DAFB85A77E29}"/>
    <hyperlink ref="D26" r:id="rId4" xr:uid="{71FB72E2-60D7-415F-A75B-5E680965D9C5}"/>
    <hyperlink ref="D24" r:id="rId5" xr:uid="{E27BF69F-0212-4D67-BD54-442A5F529242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91722-C888-4438-AEAE-DF7288158105}">
  <dimension ref="A1:E117"/>
  <sheetViews>
    <sheetView topLeftCell="A88" zoomScaleNormal="100" workbookViewId="0">
      <selection activeCell="A2" sqref="A2"/>
    </sheetView>
  </sheetViews>
  <sheetFormatPr defaultColWidth="9.109375" defaultRowHeight="21" x14ac:dyDescent="0.4"/>
  <cols>
    <col min="1" max="1" width="29" style="19" customWidth="1"/>
    <col min="2" max="2" width="34.5546875" style="30" customWidth="1"/>
    <col min="3" max="3" width="69.109375" style="20" bestFit="1" customWidth="1"/>
    <col min="4" max="4" width="20.88671875" style="1" bestFit="1" customWidth="1"/>
    <col min="5" max="5" width="9.109375" style="1" hidden="1" customWidth="1"/>
    <col min="6" max="6" width="16.88671875" style="1" customWidth="1"/>
    <col min="7" max="16384" width="9.109375" style="1"/>
  </cols>
  <sheetData>
    <row r="1" spans="1:5" s="18" customFormat="1" ht="18" x14ac:dyDescent="0.35">
      <c r="A1" s="18" t="s">
        <v>26</v>
      </c>
      <c r="B1" s="28" t="s">
        <v>27</v>
      </c>
      <c r="C1" s="18" t="s">
        <v>28</v>
      </c>
      <c r="D1" s="18" t="s">
        <v>29</v>
      </c>
    </row>
    <row r="2" spans="1:5" x14ac:dyDescent="0.4">
      <c r="A2" s="26" t="s">
        <v>39</v>
      </c>
      <c r="B2" s="29"/>
      <c r="D2" s="21">
        <f>SUM(D3,D11,D15)/E2</f>
        <v>0</v>
      </c>
      <c r="E2" s="1">
        <f>COUNTA(B3:B22)</f>
        <v>3</v>
      </c>
    </row>
    <row r="3" spans="1:5" x14ac:dyDescent="0.4">
      <c r="B3" s="24" t="s">
        <v>40</v>
      </c>
      <c r="D3" s="22">
        <f>SUM(E4:E10)/E3</f>
        <v>0</v>
      </c>
      <c r="E3" s="1">
        <f>COUNTA(C4:C10)</f>
        <v>7</v>
      </c>
    </row>
    <row r="4" spans="1:5" x14ac:dyDescent="0.4">
      <c r="C4" s="27" t="s">
        <v>41</v>
      </c>
      <c r="D4" t="s">
        <v>3</v>
      </c>
      <c r="E4" s="1">
        <f t="shared" ref="E4:E67" si="0">IF(D4="Know Well",1,IF(D4="Know a Little",0.5,0))</f>
        <v>0</v>
      </c>
    </row>
    <row r="5" spans="1:5" x14ac:dyDescent="0.4">
      <c r="C5" s="27" t="s">
        <v>42</v>
      </c>
      <c r="D5" t="s">
        <v>3</v>
      </c>
      <c r="E5" s="1">
        <f t="shared" si="0"/>
        <v>0</v>
      </c>
    </row>
    <row r="6" spans="1:5" x14ac:dyDescent="0.4">
      <c r="C6" s="27" t="s">
        <v>43</v>
      </c>
      <c r="D6" t="s">
        <v>3</v>
      </c>
      <c r="E6" s="1">
        <f t="shared" si="0"/>
        <v>0</v>
      </c>
    </row>
    <row r="7" spans="1:5" x14ac:dyDescent="0.4">
      <c r="C7" s="27" t="s">
        <v>44</v>
      </c>
      <c r="D7" t="s">
        <v>3</v>
      </c>
      <c r="E7" s="1">
        <f t="shared" si="0"/>
        <v>0</v>
      </c>
    </row>
    <row r="8" spans="1:5" x14ac:dyDescent="0.4">
      <c r="C8" s="27" t="s">
        <v>45</v>
      </c>
      <c r="D8" t="s">
        <v>3</v>
      </c>
      <c r="E8" s="1">
        <f t="shared" si="0"/>
        <v>0</v>
      </c>
    </row>
    <row r="9" spans="1:5" x14ac:dyDescent="0.4">
      <c r="C9" s="27" t="s">
        <v>46</v>
      </c>
      <c r="D9" t="s">
        <v>3</v>
      </c>
      <c r="E9" s="1">
        <f t="shared" si="0"/>
        <v>0</v>
      </c>
    </row>
    <row r="10" spans="1:5" x14ac:dyDescent="0.4">
      <c r="C10" s="27" t="s">
        <v>47</v>
      </c>
      <c r="D10" t="s">
        <v>3</v>
      </c>
      <c r="E10" s="1">
        <f t="shared" si="0"/>
        <v>0</v>
      </c>
    </row>
    <row r="11" spans="1:5" x14ac:dyDescent="0.4">
      <c r="B11" s="24" t="s">
        <v>48</v>
      </c>
      <c r="C11" s="25"/>
      <c r="D11" s="22">
        <f>SUM(E12:E14)/E11</f>
        <v>0</v>
      </c>
      <c r="E11" s="1">
        <f>COUNTA(C12:C14)</f>
        <v>3</v>
      </c>
    </row>
    <row r="12" spans="1:5" x14ac:dyDescent="0.4">
      <c r="C12" s="27" t="s">
        <v>49</v>
      </c>
      <c r="D12" t="s">
        <v>3</v>
      </c>
      <c r="E12" s="1">
        <f t="shared" si="0"/>
        <v>0</v>
      </c>
    </row>
    <row r="13" spans="1:5" x14ac:dyDescent="0.4">
      <c r="C13" s="27" t="s">
        <v>50</v>
      </c>
      <c r="D13" t="s">
        <v>3</v>
      </c>
      <c r="E13" s="1">
        <f t="shared" si="0"/>
        <v>0</v>
      </c>
    </row>
    <row r="14" spans="1:5" x14ac:dyDescent="0.4">
      <c r="C14" s="27" t="s">
        <v>51</v>
      </c>
      <c r="D14" t="s">
        <v>3</v>
      </c>
      <c r="E14" s="1">
        <f t="shared" si="0"/>
        <v>0</v>
      </c>
    </row>
    <row r="15" spans="1:5" x14ac:dyDescent="0.4">
      <c r="B15" s="24" t="s">
        <v>52</v>
      </c>
      <c r="C15" s="25"/>
      <c r="D15" s="22">
        <f>SUM(E16:E22)/E15</f>
        <v>0</v>
      </c>
      <c r="E15" s="1">
        <f>COUNTA(C16:C22)</f>
        <v>7</v>
      </c>
    </row>
    <row r="16" spans="1:5" x14ac:dyDescent="0.4">
      <c r="C16" s="27" t="s">
        <v>53</v>
      </c>
      <c r="D16" t="s">
        <v>3</v>
      </c>
      <c r="E16" s="1">
        <f t="shared" si="0"/>
        <v>0</v>
      </c>
    </row>
    <row r="17" spans="1:5" x14ac:dyDescent="0.4">
      <c r="C17" s="27" t="s">
        <v>54</v>
      </c>
      <c r="D17" t="s">
        <v>3</v>
      </c>
      <c r="E17" s="1">
        <f t="shared" si="0"/>
        <v>0</v>
      </c>
    </row>
    <row r="18" spans="1:5" x14ac:dyDescent="0.4">
      <c r="C18" s="27" t="s">
        <v>55</v>
      </c>
      <c r="D18" t="s">
        <v>3</v>
      </c>
      <c r="E18" s="1">
        <f t="shared" si="0"/>
        <v>0</v>
      </c>
    </row>
    <row r="19" spans="1:5" x14ac:dyDescent="0.4">
      <c r="C19" s="27" t="s">
        <v>56</v>
      </c>
      <c r="D19" t="s">
        <v>3</v>
      </c>
      <c r="E19" s="1">
        <f t="shared" si="0"/>
        <v>0</v>
      </c>
    </row>
    <row r="20" spans="1:5" x14ac:dyDescent="0.4">
      <c r="C20" s="27" t="s">
        <v>57</v>
      </c>
      <c r="D20" t="s">
        <v>3</v>
      </c>
      <c r="E20" s="1">
        <f t="shared" si="0"/>
        <v>0</v>
      </c>
    </row>
    <row r="21" spans="1:5" x14ac:dyDescent="0.4">
      <c r="C21" s="27" t="s">
        <v>58</v>
      </c>
      <c r="D21" t="s">
        <v>3</v>
      </c>
      <c r="E21" s="1">
        <f t="shared" si="0"/>
        <v>0</v>
      </c>
    </row>
    <row r="22" spans="1:5" x14ac:dyDescent="0.4">
      <c r="C22" s="27" t="s">
        <v>59</v>
      </c>
      <c r="D22" t="s">
        <v>3</v>
      </c>
      <c r="E22" s="1">
        <f t="shared" si="0"/>
        <v>0</v>
      </c>
    </row>
    <row r="23" spans="1:5" x14ac:dyDescent="0.4">
      <c r="A23" s="26" t="s">
        <v>145</v>
      </c>
      <c r="C23" s="25"/>
      <c r="D23" s="21">
        <f>SUM(D24,D31,D38)/E23</f>
        <v>0</v>
      </c>
      <c r="E23" s="1">
        <f>COUNTA(B24:B43)</f>
        <v>3</v>
      </c>
    </row>
    <row r="24" spans="1:5" ht="18" x14ac:dyDescent="0.35">
      <c r="A24" s="1"/>
      <c r="B24" s="24" t="s">
        <v>60</v>
      </c>
      <c r="C24" s="25"/>
      <c r="D24" s="22">
        <f>SUM(E25:E30)/E24</f>
        <v>0</v>
      </c>
      <c r="E24" s="1">
        <f>COUNTA(C25:C30)</f>
        <v>6</v>
      </c>
    </row>
    <row r="25" spans="1:5" ht="18" x14ac:dyDescent="0.3">
      <c r="A25" s="1"/>
      <c r="C25" s="27" t="s">
        <v>61</v>
      </c>
      <c r="D25" t="s">
        <v>3</v>
      </c>
      <c r="E25" s="1">
        <f t="shared" si="0"/>
        <v>0</v>
      </c>
    </row>
    <row r="26" spans="1:5" ht="18" x14ac:dyDescent="0.3">
      <c r="A26" s="1"/>
      <c r="C26" s="27" t="s">
        <v>62</v>
      </c>
      <c r="D26" t="s">
        <v>3</v>
      </c>
      <c r="E26" s="1">
        <f t="shared" si="0"/>
        <v>0</v>
      </c>
    </row>
    <row r="27" spans="1:5" ht="18" x14ac:dyDescent="0.3">
      <c r="A27" s="1"/>
      <c r="C27" s="27" t="s">
        <v>63</v>
      </c>
      <c r="D27" t="s">
        <v>3</v>
      </c>
      <c r="E27" s="1">
        <f t="shared" si="0"/>
        <v>0</v>
      </c>
    </row>
    <row r="28" spans="1:5" ht="18" x14ac:dyDescent="0.3">
      <c r="A28" s="1"/>
      <c r="C28" s="27" t="s">
        <v>64</v>
      </c>
      <c r="D28" t="s">
        <v>3</v>
      </c>
      <c r="E28" s="1">
        <f t="shared" si="0"/>
        <v>0</v>
      </c>
    </row>
    <row r="29" spans="1:5" ht="18" x14ac:dyDescent="0.3">
      <c r="A29" s="1"/>
      <c r="C29" s="27" t="s">
        <v>65</v>
      </c>
      <c r="D29" t="s">
        <v>3</v>
      </c>
      <c r="E29" s="1">
        <f t="shared" si="0"/>
        <v>0</v>
      </c>
    </row>
    <row r="30" spans="1:5" ht="18" x14ac:dyDescent="0.3">
      <c r="A30" s="1"/>
      <c r="C30" s="27" t="s">
        <v>66</v>
      </c>
      <c r="D30" t="s">
        <v>3</v>
      </c>
      <c r="E30" s="1">
        <f t="shared" si="0"/>
        <v>0</v>
      </c>
    </row>
    <row r="31" spans="1:5" ht="18" x14ac:dyDescent="0.35">
      <c r="A31" s="1"/>
      <c r="B31" s="24" t="s">
        <v>67</v>
      </c>
      <c r="C31" s="25"/>
      <c r="D31" s="22">
        <f>SUM(E32:E37)/E31</f>
        <v>0</v>
      </c>
      <c r="E31" s="1">
        <f>COUNTA(C32:C37)</f>
        <v>6</v>
      </c>
    </row>
    <row r="32" spans="1:5" ht="18" x14ac:dyDescent="0.3">
      <c r="A32" s="1"/>
      <c r="C32" s="27" t="s">
        <v>68</v>
      </c>
      <c r="D32" t="s">
        <v>3</v>
      </c>
      <c r="E32" s="1">
        <f t="shared" si="0"/>
        <v>0</v>
      </c>
    </row>
    <row r="33" spans="1:5" ht="18" x14ac:dyDescent="0.3">
      <c r="A33" s="1"/>
      <c r="C33" s="27" t="s">
        <v>69</v>
      </c>
      <c r="D33" t="s">
        <v>3</v>
      </c>
      <c r="E33" s="1">
        <f t="shared" si="0"/>
        <v>0</v>
      </c>
    </row>
    <row r="34" spans="1:5" ht="18" x14ac:dyDescent="0.3">
      <c r="A34" s="1"/>
      <c r="C34" s="27" t="s">
        <v>70</v>
      </c>
      <c r="D34" t="s">
        <v>3</v>
      </c>
      <c r="E34" s="1">
        <f t="shared" si="0"/>
        <v>0</v>
      </c>
    </row>
    <row r="35" spans="1:5" ht="18" x14ac:dyDescent="0.3">
      <c r="A35" s="1"/>
      <c r="C35" s="27" t="s">
        <v>71</v>
      </c>
      <c r="D35" t="s">
        <v>3</v>
      </c>
      <c r="E35" s="1">
        <f t="shared" si="0"/>
        <v>0</v>
      </c>
    </row>
    <row r="36" spans="1:5" ht="18" x14ac:dyDescent="0.3">
      <c r="A36" s="1"/>
      <c r="C36" s="27" t="s">
        <v>72</v>
      </c>
      <c r="D36" t="s">
        <v>3</v>
      </c>
      <c r="E36" s="1">
        <f t="shared" si="0"/>
        <v>0</v>
      </c>
    </row>
    <row r="37" spans="1:5" ht="18" x14ac:dyDescent="0.3">
      <c r="A37" s="1"/>
      <c r="C37" s="27" t="s">
        <v>73</v>
      </c>
      <c r="D37" t="s">
        <v>3</v>
      </c>
      <c r="E37" s="1">
        <f t="shared" si="0"/>
        <v>0</v>
      </c>
    </row>
    <row r="38" spans="1:5" ht="18" x14ac:dyDescent="0.35">
      <c r="A38" s="1"/>
      <c r="B38" s="24" t="s">
        <v>74</v>
      </c>
      <c r="C38" s="25"/>
      <c r="D38" s="22">
        <f>SUM(E39:E43)/E38</f>
        <v>0</v>
      </c>
      <c r="E38" s="1">
        <f>COUNTA(C39:C43)</f>
        <v>5</v>
      </c>
    </row>
    <row r="39" spans="1:5" ht="18" x14ac:dyDescent="0.3">
      <c r="A39" s="1"/>
      <c r="C39" s="27" t="s">
        <v>75</v>
      </c>
      <c r="D39" t="s">
        <v>3</v>
      </c>
      <c r="E39" s="1">
        <f t="shared" si="0"/>
        <v>0</v>
      </c>
    </row>
    <row r="40" spans="1:5" ht="18" x14ac:dyDescent="0.3">
      <c r="A40" s="1"/>
      <c r="C40" s="27" t="s">
        <v>76</v>
      </c>
      <c r="D40" t="s">
        <v>3</v>
      </c>
      <c r="E40" s="1">
        <f t="shared" si="0"/>
        <v>0</v>
      </c>
    </row>
    <row r="41" spans="1:5" ht="18" x14ac:dyDescent="0.3">
      <c r="A41" s="1"/>
      <c r="C41" s="27" t="s">
        <v>77</v>
      </c>
      <c r="D41" t="s">
        <v>3</v>
      </c>
      <c r="E41" s="1">
        <f t="shared" si="0"/>
        <v>0</v>
      </c>
    </row>
    <row r="42" spans="1:5" ht="18" x14ac:dyDescent="0.3">
      <c r="A42" s="1"/>
      <c r="C42" s="27" t="s">
        <v>78</v>
      </c>
      <c r="D42" t="s">
        <v>3</v>
      </c>
      <c r="E42" s="1">
        <f t="shared" si="0"/>
        <v>0</v>
      </c>
    </row>
    <row r="43" spans="1:5" ht="18" x14ac:dyDescent="0.3">
      <c r="A43" s="1"/>
      <c r="C43" s="27" t="s">
        <v>154</v>
      </c>
      <c r="D43" t="s">
        <v>3</v>
      </c>
      <c r="E43" s="1">
        <f t="shared" si="0"/>
        <v>0</v>
      </c>
    </row>
    <row r="44" spans="1:5" x14ac:dyDescent="0.4">
      <c r="A44" s="26" t="s">
        <v>79</v>
      </c>
      <c r="C44" s="25"/>
      <c r="D44" s="21">
        <f>SUM(D45,D51,D60,D67)/E44</f>
        <v>0</v>
      </c>
      <c r="E44" s="1">
        <f>COUNTA(B45:B75)</f>
        <v>4</v>
      </c>
    </row>
    <row r="45" spans="1:5" ht="18" x14ac:dyDescent="0.35">
      <c r="A45" s="1"/>
      <c r="B45" s="24" t="s">
        <v>80</v>
      </c>
      <c r="C45" s="25"/>
      <c r="D45" s="22">
        <f>SUM(E46:E50)/E45</f>
        <v>0</v>
      </c>
      <c r="E45" s="1">
        <f>COUNTA(C46:C50)</f>
        <v>5</v>
      </c>
    </row>
    <row r="46" spans="1:5" ht="18" x14ac:dyDescent="0.3">
      <c r="A46" s="1"/>
      <c r="C46" s="27" t="s">
        <v>81</v>
      </c>
      <c r="D46" t="s">
        <v>3</v>
      </c>
      <c r="E46" s="1">
        <f t="shared" si="0"/>
        <v>0</v>
      </c>
    </row>
    <row r="47" spans="1:5" ht="18" x14ac:dyDescent="0.3">
      <c r="A47" s="1"/>
      <c r="C47" s="27" t="s">
        <v>82</v>
      </c>
      <c r="D47" t="s">
        <v>3</v>
      </c>
      <c r="E47" s="1">
        <f t="shared" si="0"/>
        <v>0</v>
      </c>
    </row>
    <row r="48" spans="1:5" ht="18" x14ac:dyDescent="0.3">
      <c r="A48" s="1"/>
      <c r="C48" s="27" t="s">
        <v>83</v>
      </c>
      <c r="D48" t="s">
        <v>3</v>
      </c>
      <c r="E48" s="1">
        <f t="shared" si="0"/>
        <v>0</v>
      </c>
    </row>
    <row r="49" spans="1:5" ht="18" x14ac:dyDescent="0.3">
      <c r="A49" s="1"/>
      <c r="C49" s="27" t="s">
        <v>153</v>
      </c>
      <c r="D49" t="s">
        <v>3</v>
      </c>
      <c r="E49" s="1">
        <f t="shared" si="0"/>
        <v>0</v>
      </c>
    </row>
    <row r="50" spans="1:5" ht="18" x14ac:dyDescent="0.3">
      <c r="A50" s="1"/>
      <c r="C50" s="27" t="s">
        <v>84</v>
      </c>
      <c r="D50" t="s">
        <v>3</v>
      </c>
      <c r="E50" s="1">
        <f t="shared" si="0"/>
        <v>0</v>
      </c>
    </row>
    <row r="51" spans="1:5" ht="18" x14ac:dyDescent="0.35">
      <c r="A51" s="1"/>
      <c r="B51" s="24" t="s">
        <v>85</v>
      </c>
      <c r="C51" s="25"/>
      <c r="D51" s="22">
        <f>SUM(E52:E59)/E51</f>
        <v>0</v>
      </c>
      <c r="E51" s="1">
        <f>COUNTA(C52:C59)</f>
        <v>8</v>
      </c>
    </row>
    <row r="52" spans="1:5" ht="18" x14ac:dyDescent="0.3">
      <c r="A52" s="1"/>
      <c r="C52" s="27" t="s">
        <v>86</v>
      </c>
      <c r="D52" t="s">
        <v>3</v>
      </c>
      <c r="E52" s="1">
        <f t="shared" si="0"/>
        <v>0</v>
      </c>
    </row>
    <row r="53" spans="1:5" ht="18" x14ac:dyDescent="0.3">
      <c r="A53" s="1"/>
      <c r="C53" s="27" t="s">
        <v>87</v>
      </c>
      <c r="D53" t="s">
        <v>3</v>
      </c>
      <c r="E53" s="1">
        <f t="shared" si="0"/>
        <v>0</v>
      </c>
    </row>
    <row r="54" spans="1:5" ht="18" x14ac:dyDescent="0.3">
      <c r="A54" s="1"/>
      <c r="C54" s="27" t="s">
        <v>88</v>
      </c>
      <c r="D54" t="s">
        <v>3</v>
      </c>
      <c r="E54" s="1">
        <f t="shared" si="0"/>
        <v>0</v>
      </c>
    </row>
    <row r="55" spans="1:5" ht="18" x14ac:dyDescent="0.3">
      <c r="A55" s="1"/>
      <c r="C55" s="27" t="s">
        <v>89</v>
      </c>
      <c r="D55" t="s">
        <v>3</v>
      </c>
      <c r="E55" s="1">
        <f t="shared" si="0"/>
        <v>0</v>
      </c>
    </row>
    <row r="56" spans="1:5" ht="18" x14ac:dyDescent="0.3">
      <c r="A56" s="1"/>
      <c r="C56" s="27" t="s">
        <v>90</v>
      </c>
      <c r="D56" t="s">
        <v>3</v>
      </c>
      <c r="E56" s="1">
        <f t="shared" si="0"/>
        <v>0</v>
      </c>
    </row>
    <row r="57" spans="1:5" ht="18" x14ac:dyDescent="0.3">
      <c r="A57" s="1"/>
      <c r="C57" s="27" t="s">
        <v>91</v>
      </c>
      <c r="D57" t="s">
        <v>3</v>
      </c>
      <c r="E57" s="1">
        <f t="shared" si="0"/>
        <v>0</v>
      </c>
    </row>
    <row r="58" spans="1:5" ht="18" x14ac:dyDescent="0.3">
      <c r="A58" s="1"/>
      <c r="C58" s="27" t="s">
        <v>92</v>
      </c>
      <c r="D58" t="s">
        <v>3</v>
      </c>
      <c r="E58" s="1">
        <f t="shared" si="0"/>
        <v>0</v>
      </c>
    </row>
    <row r="59" spans="1:5" ht="18" x14ac:dyDescent="0.3">
      <c r="A59" s="1"/>
      <c r="C59" s="27" t="s">
        <v>93</v>
      </c>
      <c r="D59" t="s">
        <v>3</v>
      </c>
      <c r="E59" s="1">
        <f t="shared" si="0"/>
        <v>0</v>
      </c>
    </row>
    <row r="60" spans="1:5" ht="18" x14ac:dyDescent="0.35">
      <c r="A60" s="1"/>
      <c r="B60" s="24" t="s">
        <v>94</v>
      </c>
      <c r="C60" s="25"/>
      <c r="D60" s="22">
        <f>SUM(E61:E66)/E60</f>
        <v>0</v>
      </c>
      <c r="E60" s="1">
        <f>COUNTA(C61:C66)</f>
        <v>6</v>
      </c>
    </row>
    <row r="61" spans="1:5" ht="18" x14ac:dyDescent="0.3">
      <c r="A61" s="1"/>
      <c r="C61" s="27" t="s">
        <v>152</v>
      </c>
      <c r="D61" t="s">
        <v>3</v>
      </c>
      <c r="E61" s="1">
        <f t="shared" si="0"/>
        <v>0</v>
      </c>
    </row>
    <row r="62" spans="1:5" ht="18" x14ac:dyDescent="0.3">
      <c r="A62" s="1"/>
      <c r="C62" s="27" t="s">
        <v>151</v>
      </c>
      <c r="D62" t="s">
        <v>3</v>
      </c>
      <c r="E62" s="1">
        <f t="shared" si="0"/>
        <v>0</v>
      </c>
    </row>
    <row r="63" spans="1:5" ht="18" x14ac:dyDescent="0.3">
      <c r="A63" s="1"/>
      <c r="C63" s="27" t="s">
        <v>150</v>
      </c>
      <c r="D63" t="s">
        <v>3</v>
      </c>
      <c r="E63" s="1">
        <f t="shared" si="0"/>
        <v>0</v>
      </c>
    </row>
    <row r="64" spans="1:5" ht="18" x14ac:dyDescent="0.3">
      <c r="A64" s="1"/>
      <c r="C64" s="27" t="s">
        <v>95</v>
      </c>
      <c r="D64" t="s">
        <v>3</v>
      </c>
      <c r="E64" s="1">
        <f t="shared" si="0"/>
        <v>0</v>
      </c>
    </row>
    <row r="65" spans="1:5" ht="18" x14ac:dyDescent="0.3">
      <c r="A65" s="1"/>
      <c r="C65" s="27" t="s">
        <v>96</v>
      </c>
      <c r="D65" t="s">
        <v>3</v>
      </c>
      <c r="E65" s="1">
        <f t="shared" si="0"/>
        <v>0</v>
      </c>
    </row>
    <row r="66" spans="1:5" ht="18" x14ac:dyDescent="0.3">
      <c r="A66" s="1"/>
      <c r="C66" s="27" t="s">
        <v>97</v>
      </c>
      <c r="D66" t="s">
        <v>3</v>
      </c>
      <c r="E66" s="1">
        <f t="shared" si="0"/>
        <v>0</v>
      </c>
    </row>
    <row r="67" spans="1:5" ht="18" x14ac:dyDescent="0.35">
      <c r="A67" s="1"/>
      <c r="B67" s="24" t="s">
        <v>98</v>
      </c>
      <c r="C67" s="25"/>
      <c r="D67" s="22">
        <f>SUM(E68:E75)/E67</f>
        <v>0</v>
      </c>
      <c r="E67" s="1">
        <f>COUNTA(C68:C75)</f>
        <v>8</v>
      </c>
    </row>
    <row r="68" spans="1:5" ht="18" x14ac:dyDescent="0.3">
      <c r="A68" s="1"/>
      <c r="C68" s="27" t="s">
        <v>99</v>
      </c>
      <c r="D68" t="s">
        <v>3</v>
      </c>
      <c r="E68" s="1">
        <f t="shared" ref="E68:E117" si="1">IF(D68="Know Well",1,IF(D68="Know a Little",0.5,0))</f>
        <v>0</v>
      </c>
    </row>
    <row r="69" spans="1:5" ht="18" x14ac:dyDescent="0.3">
      <c r="A69" s="1"/>
      <c r="C69" s="27" t="s">
        <v>149</v>
      </c>
      <c r="D69" t="s">
        <v>3</v>
      </c>
      <c r="E69" s="1">
        <f t="shared" si="1"/>
        <v>0</v>
      </c>
    </row>
    <row r="70" spans="1:5" ht="18" x14ac:dyDescent="0.3">
      <c r="A70" s="1"/>
      <c r="C70" s="27" t="s">
        <v>100</v>
      </c>
      <c r="D70" t="s">
        <v>3</v>
      </c>
      <c r="E70" s="1">
        <f t="shared" si="1"/>
        <v>0</v>
      </c>
    </row>
    <row r="71" spans="1:5" ht="18" x14ac:dyDescent="0.3">
      <c r="A71" s="1"/>
      <c r="C71" s="27" t="s">
        <v>101</v>
      </c>
      <c r="D71" t="s">
        <v>3</v>
      </c>
      <c r="E71" s="1">
        <f t="shared" si="1"/>
        <v>0</v>
      </c>
    </row>
    <row r="72" spans="1:5" ht="18" x14ac:dyDescent="0.3">
      <c r="A72" s="1"/>
      <c r="C72" s="27" t="s">
        <v>102</v>
      </c>
      <c r="D72" t="s">
        <v>3</v>
      </c>
      <c r="E72" s="1">
        <f t="shared" si="1"/>
        <v>0</v>
      </c>
    </row>
    <row r="73" spans="1:5" ht="18" x14ac:dyDescent="0.3">
      <c r="A73" s="1"/>
      <c r="C73" s="27" t="s">
        <v>103</v>
      </c>
      <c r="D73" t="s">
        <v>3</v>
      </c>
      <c r="E73" s="1">
        <f t="shared" si="1"/>
        <v>0</v>
      </c>
    </row>
    <row r="74" spans="1:5" ht="18" x14ac:dyDescent="0.3">
      <c r="A74" s="1"/>
      <c r="C74" s="27" t="s">
        <v>104</v>
      </c>
      <c r="D74" t="s">
        <v>3</v>
      </c>
      <c r="E74" s="1">
        <f t="shared" si="1"/>
        <v>0</v>
      </c>
    </row>
    <row r="75" spans="1:5" ht="18" x14ac:dyDescent="0.3">
      <c r="A75" s="1"/>
      <c r="C75" s="27" t="s">
        <v>105</v>
      </c>
      <c r="D75" t="s">
        <v>3</v>
      </c>
      <c r="E75" s="1">
        <f t="shared" si="1"/>
        <v>0</v>
      </c>
    </row>
    <row r="76" spans="1:5" x14ac:dyDescent="0.4">
      <c r="A76" s="26" t="s">
        <v>106</v>
      </c>
      <c r="C76" s="25"/>
      <c r="D76" s="21">
        <f>SUM(D77,D85,D91,D95,D101)/E76</f>
        <v>0</v>
      </c>
      <c r="E76" s="1">
        <f>COUNTA(B77:B104)</f>
        <v>5</v>
      </c>
    </row>
    <row r="77" spans="1:5" ht="18" x14ac:dyDescent="0.35">
      <c r="A77" s="1"/>
      <c r="B77" s="24" t="s">
        <v>107</v>
      </c>
      <c r="C77" s="25"/>
      <c r="D77" s="22">
        <f>SUM(E78:E84)/E77</f>
        <v>0</v>
      </c>
      <c r="E77" s="1">
        <f>COUNTA(C78:C84)</f>
        <v>7</v>
      </c>
    </row>
    <row r="78" spans="1:5" ht="18" x14ac:dyDescent="0.3">
      <c r="A78" s="1"/>
      <c r="C78" s="27" t="s">
        <v>108</v>
      </c>
      <c r="D78" t="s">
        <v>3</v>
      </c>
      <c r="E78" s="1">
        <f t="shared" si="1"/>
        <v>0</v>
      </c>
    </row>
    <row r="79" spans="1:5" ht="18" x14ac:dyDescent="0.3">
      <c r="A79" s="1"/>
      <c r="C79" s="27" t="s">
        <v>109</v>
      </c>
      <c r="D79" t="s">
        <v>3</v>
      </c>
      <c r="E79" s="1">
        <f t="shared" si="1"/>
        <v>0</v>
      </c>
    </row>
    <row r="80" spans="1:5" ht="18" x14ac:dyDescent="0.3">
      <c r="A80" s="1"/>
      <c r="C80" s="27" t="s">
        <v>110</v>
      </c>
      <c r="D80" t="s">
        <v>3</v>
      </c>
      <c r="E80" s="1">
        <f t="shared" si="1"/>
        <v>0</v>
      </c>
    </row>
    <row r="81" spans="1:5" ht="18" x14ac:dyDescent="0.3">
      <c r="A81" s="1"/>
      <c r="C81" s="27" t="s">
        <v>111</v>
      </c>
      <c r="D81" t="s">
        <v>3</v>
      </c>
      <c r="E81" s="1">
        <f t="shared" si="1"/>
        <v>0</v>
      </c>
    </row>
    <row r="82" spans="1:5" ht="18" x14ac:dyDescent="0.3">
      <c r="A82" s="1"/>
      <c r="C82" s="27" t="s">
        <v>112</v>
      </c>
      <c r="D82" t="s">
        <v>3</v>
      </c>
      <c r="E82" s="1">
        <f t="shared" si="1"/>
        <v>0</v>
      </c>
    </row>
    <row r="83" spans="1:5" ht="18" x14ac:dyDescent="0.3">
      <c r="A83" s="1"/>
      <c r="C83" s="27" t="s">
        <v>113</v>
      </c>
      <c r="D83" t="s">
        <v>3</v>
      </c>
      <c r="E83" s="1">
        <f t="shared" si="1"/>
        <v>0</v>
      </c>
    </row>
    <row r="84" spans="1:5" ht="18" x14ac:dyDescent="0.3">
      <c r="A84" s="1"/>
      <c r="C84" s="27" t="s">
        <v>114</v>
      </c>
      <c r="D84" t="s">
        <v>3</v>
      </c>
      <c r="E84" s="1">
        <f t="shared" si="1"/>
        <v>0</v>
      </c>
    </row>
    <row r="85" spans="1:5" ht="18" x14ac:dyDescent="0.35">
      <c r="A85" s="1"/>
      <c r="B85" s="24" t="s">
        <v>115</v>
      </c>
      <c r="C85" s="25"/>
      <c r="D85" s="22">
        <f>SUM(E86:E90)/E85</f>
        <v>0</v>
      </c>
      <c r="E85" s="1">
        <f>COUNTA(C86:C90)</f>
        <v>5</v>
      </c>
    </row>
    <row r="86" spans="1:5" ht="18" x14ac:dyDescent="0.3">
      <c r="A86" s="1"/>
      <c r="C86" s="27" t="s">
        <v>116</v>
      </c>
      <c r="D86" t="s">
        <v>3</v>
      </c>
      <c r="E86" s="1">
        <f t="shared" si="1"/>
        <v>0</v>
      </c>
    </row>
    <row r="87" spans="1:5" ht="18" x14ac:dyDescent="0.3">
      <c r="A87" s="1"/>
      <c r="C87" s="27" t="s">
        <v>117</v>
      </c>
      <c r="D87" t="s">
        <v>3</v>
      </c>
      <c r="E87" s="1">
        <f t="shared" si="1"/>
        <v>0</v>
      </c>
    </row>
    <row r="88" spans="1:5" ht="18" x14ac:dyDescent="0.3">
      <c r="A88" s="1"/>
      <c r="C88" s="27" t="s">
        <v>118</v>
      </c>
      <c r="D88" t="s">
        <v>3</v>
      </c>
      <c r="E88" s="1">
        <f t="shared" si="1"/>
        <v>0</v>
      </c>
    </row>
    <row r="89" spans="1:5" ht="18" x14ac:dyDescent="0.3">
      <c r="A89" s="1"/>
      <c r="C89" s="27" t="s">
        <v>119</v>
      </c>
      <c r="D89" t="s">
        <v>3</v>
      </c>
      <c r="E89" s="1">
        <f t="shared" si="1"/>
        <v>0</v>
      </c>
    </row>
    <row r="90" spans="1:5" ht="18" x14ac:dyDescent="0.3">
      <c r="A90" s="1"/>
      <c r="C90" s="27" t="s">
        <v>120</v>
      </c>
      <c r="D90" t="s">
        <v>3</v>
      </c>
      <c r="E90" s="1">
        <f t="shared" si="1"/>
        <v>0</v>
      </c>
    </row>
    <row r="91" spans="1:5" ht="18" x14ac:dyDescent="0.35">
      <c r="A91" s="1"/>
      <c r="B91" s="24" t="s">
        <v>121</v>
      </c>
      <c r="C91" s="23"/>
      <c r="D91" s="22">
        <f>SUM(E92:E94)/E91</f>
        <v>0</v>
      </c>
      <c r="E91" s="1">
        <f>COUNTA(C92:C94)</f>
        <v>3</v>
      </c>
    </row>
    <row r="92" spans="1:5" ht="18" x14ac:dyDescent="0.3">
      <c r="A92" s="1"/>
      <c r="C92" s="27" t="s">
        <v>122</v>
      </c>
      <c r="D92" t="s">
        <v>3</v>
      </c>
      <c r="E92" s="1">
        <f t="shared" si="1"/>
        <v>0</v>
      </c>
    </row>
    <row r="93" spans="1:5" ht="18" x14ac:dyDescent="0.3">
      <c r="A93" s="1"/>
      <c r="C93" s="27" t="s">
        <v>123</v>
      </c>
      <c r="D93" t="s">
        <v>3</v>
      </c>
      <c r="E93" s="1">
        <f t="shared" si="1"/>
        <v>0</v>
      </c>
    </row>
    <row r="94" spans="1:5" ht="18" x14ac:dyDescent="0.3">
      <c r="A94" s="1"/>
      <c r="C94" s="27" t="s">
        <v>124</v>
      </c>
      <c r="D94" t="s">
        <v>3</v>
      </c>
      <c r="E94" s="1">
        <f t="shared" si="1"/>
        <v>0</v>
      </c>
    </row>
    <row r="95" spans="1:5" ht="18" x14ac:dyDescent="0.35">
      <c r="A95" s="1"/>
      <c r="B95" s="24" t="s">
        <v>125</v>
      </c>
      <c r="C95" s="23"/>
      <c r="D95" s="22">
        <f>SUM(E96:E100)/E95</f>
        <v>0</v>
      </c>
      <c r="E95" s="1">
        <f>COUNTA(C96:C100)</f>
        <v>5</v>
      </c>
    </row>
    <row r="96" spans="1:5" ht="18" x14ac:dyDescent="0.3">
      <c r="A96" s="1"/>
      <c r="C96" s="27" t="s">
        <v>126</v>
      </c>
      <c r="D96" t="s">
        <v>3</v>
      </c>
      <c r="E96" s="1">
        <f t="shared" si="1"/>
        <v>0</v>
      </c>
    </row>
    <row r="97" spans="1:5" ht="18" x14ac:dyDescent="0.3">
      <c r="A97" s="1"/>
      <c r="C97" s="27" t="s">
        <v>127</v>
      </c>
      <c r="D97" t="s">
        <v>3</v>
      </c>
      <c r="E97" s="1">
        <f t="shared" si="1"/>
        <v>0</v>
      </c>
    </row>
    <row r="98" spans="1:5" ht="18" x14ac:dyDescent="0.3">
      <c r="A98" s="1"/>
      <c r="C98" s="27" t="s">
        <v>128</v>
      </c>
      <c r="D98" t="s">
        <v>3</v>
      </c>
      <c r="E98" s="1">
        <f t="shared" si="1"/>
        <v>0</v>
      </c>
    </row>
    <row r="99" spans="1:5" ht="18" x14ac:dyDescent="0.3">
      <c r="A99" s="1"/>
      <c r="C99" s="27" t="s">
        <v>129</v>
      </c>
      <c r="D99" t="s">
        <v>3</v>
      </c>
      <c r="E99" s="1">
        <f t="shared" si="1"/>
        <v>0</v>
      </c>
    </row>
    <row r="100" spans="1:5" ht="18" x14ac:dyDescent="0.3">
      <c r="A100" s="1"/>
      <c r="C100" s="27" t="s">
        <v>148</v>
      </c>
      <c r="D100" t="s">
        <v>3</v>
      </c>
      <c r="E100" s="1">
        <f t="shared" si="1"/>
        <v>0</v>
      </c>
    </row>
    <row r="101" spans="1:5" ht="18" x14ac:dyDescent="0.35">
      <c r="A101" s="1"/>
      <c r="B101" s="24" t="s">
        <v>146</v>
      </c>
      <c r="C101" s="23"/>
      <c r="D101" s="22">
        <f>SUM(E102:E104)/E101</f>
        <v>0</v>
      </c>
      <c r="E101" s="1">
        <f>COUNTA(C102:C104)</f>
        <v>3</v>
      </c>
    </row>
    <row r="102" spans="1:5" ht="18" x14ac:dyDescent="0.3">
      <c r="A102" s="1"/>
      <c r="C102" s="27" t="s">
        <v>130</v>
      </c>
      <c r="D102" t="s">
        <v>3</v>
      </c>
      <c r="E102" s="1">
        <f t="shared" si="1"/>
        <v>0</v>
      </c>
    </row>
    <row r="103" spans="1:5" ht="18" x14ac:dyDescent="0.3">
      <c r="A103" s="1"/>
      <c r="C103" s="27" t="s">
        <v>131</v>
      </c>
      <c r="D103" t="s">
        <v>3</v>
      </c>
      <c r="E103" s="1">
        <f t="shared" si="1"/>
        <v>0</v>
      </c>
    </row>
    <row r="104" spans="1:5" ht="18" x14ac:dyDescent="0.3">
      <c r="A104" s="1"/>
      <c r="C104" s="27" t="s">
        <v>132</v>
      </c>
      <c r="D104" t="s">
        <v>3</v>
      </c>
      <c r="E104" s="1">
        <f t="shared" si="1"/>
        <v>0</v>
      </c>
    </row>
    <row r="105" spans="1:5" x14ac:dyDescent="0.4">
      <c r="A105" s="26" t="s">
        <v>133</v>
      </c>
      <c r="C105" s="23"/>
      <c r="D105" s="21">
        <f>SUM(D106,D112,)/E105</f>
        <v>0</v>
      </c>
      <c r="E105" s="1">
        <f>COUNTA(B106:B117)</f>
        <v>2</v>
      </c>
    </row>
    <row r="106" spans="1:5" ht="18" x14ac:dyDescent="0.35">
      <c r="A106" s="1"/>
      <c r="B106" s="24" t="s">
        <v>134</v>
      </c>
      <c r="C106" s="23"/>
      <c r="D106" s="22">
        <f>SUM(E107:E111)/E106</f>
        <v>0</v>
      </c>
      <c r="E106" s="1">
        <f>COUNTA(C107:C111)</f>
        <v>5</v>
      </c>
    </row>
    <row r="107" spans="1:5" ht="18" x14ac:dyDescent="0.3">
      <c r="A107" s="1"/>
      <c r="C107" s="27" t="s">
        <v>135</v>
      </c>
      <c r="D107" t="s">
        <v>3</v>
      </c>
      <c r="E107" s="1">
        <f t="shared" si="1"/>
        <v>0</v>
      </c>
    </row>
    <row r="108" spans="1:5" ht="18" x14ac:dyDescent="0.3">
      <c r="A108" s="1"/>
      <c r="C108" s="27" t="s">
        <v>136</v>
      </c>
      <c r="D108" t="s">
        <v>3</v>
      </c>
      <c r="E108" s="1">
        <f t="shared" si="1"/>
        <v>0</v>
      </c>
    </row>
    <row r="109" spans="1:5" ht="18" x14ac:dyDescent="0.3">
      <c r="A109" s="1"/>
      <c r="C109" s="27" t="s">
        <v>137</v>
      </c>
      <c r="D109" t="s">
        <v>3</v>
      </c>
      <c r="E109" s="1">
        <f t="shared" si="1"/>
        <v>0</v>
      </c>
    </row>
    <row r="110" spans="1:5" ht="18" x14ac:dyDescent="0.3">
      <c r="A110" s="1"/>
      <c r="C110" s="27" t="s">
        <v>138</v>
      </c>
      <c r="D110" t="s">
        <v>3</v>
      </c>
      <c r="E110" s="1">
        <f t="shared" si="1"/>
        <v>0</v>
      </c>
    </row>
    <row r="111" spans="1:5" ht="18" x14ac:dyDescent="0.3">
      <c r="A111" s="1"/>
      <c r="C111" s="27" t="s">
        <v>139</v>
      </c>
      <c r="D111" t="s">
        <v>3</v>
      </c>
      <c r="E111" s="1">
        <f t="shared" si="1"/>
        <v>0</v>
      </c>
    </row>
    <row r="112" spans="1:5" ht="18" x14ac:dyDescent="0.35">
      <c r="A112" s="1"/>
      <c r="B112" s="24" t="s">
        <v>140</v>
      </c>
      <c r="D112" s="22">
        <f>SUM(E113:E117)/E112</f>
        <v>0</v>
      </c>
      <c r="E112" s="1">
        <f>COUNTA(C113:C117)</f>
        <v>5</v>
      </c>
    </row>
    <row r="113" spans="1:5" ht="18" x14ac:dyDescent="0.3">
      <c r="A113" s="1"/>
      <c r="C113" s="27" t="s">
        <v>141</v>
      </c>
      <c r="D113" t="s">
        <v>3</v>
      </c>
      <c r="E113" s="1">
        <f t="shared" si="1"/>
        <v>0</v>
      </c>
    </row>
    <row r="114" spans="1:5" ht="18" x14ac:dyDescent="0.3">
      <c r="A114" s="1"/>
      <c r="C114" s="27" t="s">
        <v>142</v>
      </c>
      <c r="D114" t="s">
        <v>3</v>
      </c>
      <c r="E114" s="1">
        <f t="shared" si="1"/>
        <v>0</v>
      </c>
    </row>
    <row r="115" spans="1:5" ht="18" x14ac:dyDescent="0.3">
      <c r="A115" s="1"/>
      <c r="C115" s="27" t="s">
        <v>143</v>
      </c>
      <c r="D115" t="s">
        <v>3</v>
      </c>
      <c r="E115" s="1">
        <f t="shared" si="1"/>
        <v>0</v>
      </c>
    </row>
    <row r="116" spans="1:5" ht="18" x14ac:dyDescent="0.3">
      <c r="A116" s="1"/>
      <c r="C116" s="27" t="s">
        <v>147</v>
      </c>
      <c r="D116" t="s">
        <v>3</v>
      </c>
      <c r="E116" s="1">
        <f t="shared" si="1"/>
        <v>0</v>
      </c>
    </row>
    <row r="117" spans="1:5" ht="18" x14ac:dyDescent="0.3">
      <c r="A117" s="1"/>
      <c r="C117" s="27" t="s">
        <v>144</v>
      </c>
      <c r="D117" t="s">
        <v>3</v>
      </c>
      <c r="E117" s="1">
        <f t="shared" si="1"/>
        <v>0</v>
      </c>
    </row>
  </sheetData>
  <conditionalFormatting sqref="D4:D10 D25:D30 D46:D50 D78:D84 D107:D111 D12:D14 D16:D22 D32:D37 D39:D43 D52:D59 D61:D66 D68:D75 D86:D90 D92:D94 D96:D100 D102:D104 D113:D117">
    <cfRule type="cellIs" dxfId="131" priority="498" operator="equal">
      <formula>"No Idea"</formula>
    </cfRule>
  </conditionalFormatting>
  <conditionalFormatting sqref="D4:D10 D25:D30 D46:D50 D78:D84 D107:D111 D12:D14 D16:D22 D32:D37 D39:D43 D52:D59 D61:D66 D68:D75 D86:D90 D92:D94 D96:D100 D102:D104 D113:D117">
    <cfRule type="cellIs" dxfId="130" priority="497" operator="equal">
      <formula>"Know a Little"</formula>
    </cfRule>
  </conditionalFormatting>
  <conditionalFormatting sqref="D4:D10 D25:D30 D46:D50 D78:D84 D107:D111 D12:D14 D16:D22 D32:D37 D39:D43 D52:D59 D61:D66 D68:D75 D86:D90 D92:D94 D96:D100 D102:D104 D113:D117">
    <cfRule type="cellIs" dxfId="129" priority="496" operator="equal">
      <formula>"Know Well"</formula>
    </cfRule>
  </conditionalFormatting>
  <conditionalFormatting sqref="D3">
    <cfRule type="cellIs" dxfId="128" priority="432" operator="greaterThan">
      <formula>0.7</formula>
    </cfRule>
  </conditionalFormatting>
  <conditionalFormatting sqref="D3">
    <cfRule type="cellIs" dxfId="127" priority="431" operator="lessThan">
      <formula>0.5</formula>
    </cfRule>
  </conditionalFormatting>
  <conditionalFormatting sqref="D3">
    <cfRule type="cellIs" dxfId="126" priority="430" operator="between">
      <formula>0.5</formula>
      <formula>0.7</formula>
    </cfRule>
  </conditionalFormatting>
  <conditionalFormatting sqref="D2">
    <cfRule type="cellIs" dxfId="125" priority="435" operator="greaterThan">
      <formula>0.7</formula>
    </cfRule>
  </conditionalFormatting>
  <conditionalFormatting sqref="D2">
    <cfRule type="cellIs" dxfId="124" priority="434" operator="lessThan">
      <formula>0.5</formula>
    </cfRule>
  </conditionalFormatting>
  <conditionalFormatting sqref="D2">
    <cfRule type="cellIs" dxfId="123" priority="433" operator="between">
      <formula>0.5</formula>
      <formula>0.7</formula>
    </cfRule>
  </conditionalFormatting>
  <conditionalFormatting sqref="D23">
    <cfRule type="cellIs" dxfId="59" priority="60" operator="greaterThan">
      <formula>0.7</formula>
    </cfRule>
  </conditionalFormatting>
  <conditionalFormatting sqref="D23">
    <cfRule type="cellIs" dxfId="58" priority="59" operator="lessThan">
      <formula>0.5</formula>
    </cfRule>
  </conditionalFormatting>
  <conditionalFormatting sqref="D23">
    <cfRule type="cellIs" dxfId="57" priority="58" operator="between">
      <formula>0.5</formula>
      <formula>0.7</formula>
    </cfRule>
  </conditionalFormatting>
  <conditionalFormatting sqref="D44">
    <cfRule type="cellIs" dxfId="56" priority="57" operator="greaterThan">
      <formula>0.7</formula>
    </cfRule>
  </conditionalFormatting>
  <conditionalFormatting sqref="D44">
    <cfRule type="cellIs" dxfId="55" priority="56" operator="lessThan">
      <formula>0.5</formula>
    </cfRule>
  </conditionalFormatting>
  <conditionalFormatting sqref="D44">
    <cfRule type="cellIs" dxfId="54" priority="55" operator="between">
      <formula>0.5</formula>
      <formula>0.7</formula>
    </cfRule>
  </conditionalFormatting>
  <conditionalFormatting sqref="D76">
    <cfRule type="cellIs" dxfId="53" priority="54" operator="greaterThan">
      <formula>0.7</formula>
    </cfRule>
  </conditionalFormatting>
  <conditionalFormatting sqref="D76">
    <cfRule type="cellIs" dxfId="52" priority="53" operator="lessThan">
      <formula>0.5</formula>
    </cfRule>
  </conditionalFormatting>
  <conditionalFormatting sqref="D76">
    <cfRule type="cellIs" dxfId="51" priority="52" operator="between">
      <formula>0.5</formula>
      <formula>0.7</formula>
    </cfRule>
  </conditionalFormatting>
  <conditionalFormatting sqref="D105">
    <cfRule type="cellIs" dxfId="50" priority="51" operator="greaterThan">
      <formula>0.7</formula>
    </cfRule>
  </conditionalFormatting>
  <conditionalFormatting sqref="D105">
    <cfRule type="cellIs" dxfId="49" priority="50" operator="lessThan">
      <formula>0.5</formula>
    </cfRule>
  </conditionalFormatting>
  <conditionalFormatting sqref="D105">
    <cfRule type="cellIs" dxfId="48" priority="49" operator="between">
      <formula>0.5</formula>
      <formula>0.7</formula>
    </cfRule>
  </conditionalFormatting>
  <conditionalFormatting sqref="D11">
    <cfRule type="cellIs" dxfId="47" priority="48" operator="greaterThan">
      <formula>0.7</formula>
    </cfRule>
  </conditionalFormatting>
  <conditionalFormatting sqref="D11">
    <cfRule type="cellIs" dxfId="46" priority="47" operator="lessThan">
      <formula>0.5</formula>
    </cfRule>
  </conditionalFormatting>
  <conditionalFormatting sqref="D11">
    <cfRule type="cellIs" dxfId="45" priority="46" operator="between">
      <formula>0.5</formula>
      <formula>0.7</formula>
    </cfRule>
  </conditionalFormatting>
  <conditionalFormatting sqref="D15">
    <cfRule type="cellIs" dxfId="44" priority="45" operator="greaterThan">
      <formula>0.7</formula>
    </cfRule>
  </conditionalFormatting>
  <conditionalFormatting sqref="D15">
    <cfRule type="cellIs" dxfId="43" priority="44" operator="lessThan">
      <formula>0.5</formula>
    </cfRule>
  </conditionalFormatting>
  <conditionalFormatting sqref="D15">
    <cfRule type="cellIs" dxfId="42" priority="43" operator="between">
      <formula>0.5</formula>
      <formula>0.7</formula>
    </cfRule>
  </conditionalFormatting>
  <conditionalFormatting sqref="D24">
    <cfRule type="cellIs" dxfId="41" priority="42" operator="greaterThan">
      <formula>0.7</formula>
    </cfRule>
  </conditionalFormatting>
  <conditionalFormatting sqref="D24">
    <cfRule type="cellIs" dxfId="40" priority="41" operator="lessThan">
      <formula>0.5</formula>
    </cfRule>
  </conditionalFormatting>
  <conditionalFormatting sqref="D24">
    <cfRule type="cellIs" dxfId="39" priority="40" operator="between">
      <formula>0.5</formula>
      <formula>0.7</formula>
    </cfRule>
  </conditionalFormatting>
  <conditionalFormatting sqref="D31">
    <cfRule type="cellIs" dxfId="38" priority="39" operator="greaterThan">
      <formula>0.7</formula>
    </cfRule>
  </conditionalFormatting>
  <conditionalFormatting sqref="D31">
    <cfRule type="cellIs" dxfId="37" priority="38" operator="lessThan">
      <formula>0.5</formula>
    </cfRule>
  </conditionalFormatting>
  <conditionalFormatting sqref="D31">
    <cfRule type="cellIs" dxfId="36" priority="37" operator="between">
      <formula>0.5</formula>
      <formula>0.7</formula>
    </cfRule>
  </conditionalFormatting>
  <conditionalFormatting sqref="D38">
    <cfRule type="cellIs" dxfId="35" priority="36" operator="greaterThan">
      <formula>0.7</formula>
    </cfRule>
  </conditionalFormatting>
  <conditionalFormatting sqref="D38">
    <cfRule type="cellIs" dxfId="34" priority="35" operator="lessThan">
      <formula>0.5</formula>
    </cfRule>
  </conditionalFormatting>
  <conditionalFormatting sqref="D38">
    <cfRule type="cellIs" dxfId="33" priority="34" operator="between">
      <formula>0.5</formula>
      <formula>0.7</formula>
    </cfRule>
  </conditionalFormatting>
  <conditionalFormatting sqref="D45">
    <cfRule type="cellIs" dxfId="32" priority="33" operator="greaterThan">
      <formula>0.7</formula>
    </cfRule>
  </conditionalFormatting>
  <conditionalFormatting sqref="D45">
    <cfRule type="cellIs" dxfId="31" priority="32" operator="lessThan">
      <formula>0.5</formula>
    </cfRule>
  </conditionalFormatting>
  <conditionalFormatting sqref="D45">
    <cfRule type="cellIs" dxfId="30" priority="31" operator="between">
      <formula>0.5</formula>
      <formula>0.7</formula>
    </cfRule>
  </conditionalFormatting>
  <conditionalFormatting sqref="D51">
    <cfRule type="cellIs" dxfId="29" priority="30" operator="greaterThan">
      <formula>0.7</formula>
    </cfRule>
  </conditionalFormatting>
  <conditionalFormatting sqref="D51">
    <cfRule type="cellIs" dxfId="28" priority="29" operator="lessThan">
      <formula>0.5</formula>
    </cfRule>
  </conditionalFormatting>
  <conditionalFormatting sqref="D51">
    <cfRule type="cellIs" dxfId="27" priority="28" operator="between">
      <formula>0.5</formula>
      <formula>0.7</formula>
    </cfRule>
  </conditionalFormatting>
  <conditionalFormatting sqref="D60">
    <cfRule type="cellIs" dxfId="26" priority="27" operator="greaterThan">
      <formula>0.7</formula>
    </cfRule>
  </conditionalFormatting>
  <conditionalFormatting sqref="D60">
    <cfRule type="cellIs" dxfId="25" priority="26" operator="lessThan">
      <formula>0.5</formula>
    </cfRule>
  </conditionalFormatting>
  <conditionalFormatting sqref="D60">
    <cfRule type="cellIs" dxfId="24" priority="25" operator="between">
      <formula>0.5</formula>
      <formula>0.7</formula>
    </cfRule>
  </conditionalFormatting>
  <conditionalFormatting sqref="D67">
    <cfRule type="cellIs" dxfId="23" priority="24" operator="greaterThan">
      <formula>0.7</formula>
    </cfRule>
  </conditionalFormatting>
  <conditionalFormatting sqref="D67">
    <cfRule type="cellIs" dxfId="22" priority="23" operator="lessThan">
      <formula>0.5</formula>
    </cfRule>
  </conditionalFormatting>
  <conditionalFormatting sqref="D67">
    <cfRule type="cellIs" dxfId="21" priority="22" operator="between">
      <formula>0.5</formula>
      <formula>0.7</formula>
    </cfRule>
  </conditionalFormatting>
  <conditionalFormatting sqref="D77">
    <cfRule type="cellIs" dxfId="20" priority="21" operator="greaterThan">
      <formula>0.7</formula>
    </cfRule>
  </conditionalFormatting>
  <conditionalFormatting sqref="D77">
    <cfRule type="cellIs" dxfId="19" priority="20" operator="lessThan">
      <formula>0.5</formula>
    </cfRule>
  </conditionalFormatting>
  <conditionalFormatting sqref="D77">
    <cfRule type="cellIs" dxfId="18" priority="19" operator="between">
      <formula>0.5</formula>
      <formula>0.7</formula>
    </cfRule>
  </conditionalFormatting>
  <conditionalFormatting sqref="D85">
    <cfRule type="cellIs" dxfId="17" priority="18" operator="greaterThan">
      <formula>0.7</formula>
    </cfRule>
  </conditionalFormatting>
  <conditionalFormatting sqref="D85">
    <cfRule type="cellIs" dxfId="16" priority="17" operator="lessThan">
      <formula>0.5</formula>
    </cfRule>
  </conditionalFormatting>
  <conditionalFormatting sqref="D85">
    <cfRule type="cellIs" dxfId="15" priority="16" operator="between">
      <formula>0.5</formula>
      <formula>0.7</formula>
    </cfRule>
  </conditionalFormatting>
  <conditionalFormatting sqref="D91">
    <cfRule type="cellIs" dxfId="14" priority="15" operator="greaterThan">
      <formula>0.7</formula>
    </cfRule>
  </conditionalFormatting>
  <conditionalFormatting sqref="D91">
    <cfRule type="cellIs" dxfId="13" priority="14" operator="lessThan">
      <formula>0.5</formula>
    </cfRule>
  </conditionalFormatting>
  <conditionalFormatting sqref="D91">
    <cfRule type="cellIs" dxfId="12" priority="13" operator="between">
      <formula>0.5</formula>
      <formula>0.7</formula>
    </cfRule>
  </conditionalFormatting>
  <conditionalFormatting sqref="D95">
    <cfRule type="cellIs" dxfId="11" priority="12" operator="greaterThan">
      <formula>0.7</formula>
    </cfRule>
  </conditionalFormatting>
  <conditionalFormatting sqref="D95">
    <cfRule type="cellIs" dxfId="10" priority="11" operator="lessThan">
      <formula>0.5</formula>
    </cfRule>
  </conditionalFormatting>
  <conditionalFormatting sqref="D95">
    <cfRule type="cellIs" dxfId="9" priority="10" operator="between">
      <formula>0.5</formula>
      <formula>0.7</formula>
    </cfRule>
  </conditionalFormatting>
  <conditionalFormatting sqref="D101">
    <cfRule type="cellIs" dxfId="8" priority="9" operator="greaterThan">
      <formula>0.7</formula>
    </cfRule>
  </conditionalFormatting>
  <conditionalFormatting sqref="D101">
    <cfRule type="cellIs" dxfId="7" priority="8" operator="lessThan">
      <formula>0.5</formula>
    </cfRule>
  </conditionalFormatting>
  <conditionalFormatting sqref="D101">
    <cfRule type="cellIs" dxfId="6" priority="7" operator="between">
      <formula>0.5</formula>
      <formula>0.7</formula>
    </cfRule>
  </conditionalFormatting>
  <conditionalFormatting sqref="D106">
    <cfRule type="cellIs" dxfId="5" priority="6" operator="greaterThan">
      <formula>0.7</formula>
    </cfRule>
  </conditionalFormatting>
  <conditionalFormatting sqref="D106">
    <cfRule type="cellIs" dxfId="4" priority="5" operator="lessThan">
      <formula>0.5</formula>
    </cfRule>
  </conditionalFormatting>
  <conditionalFormatting sqref="D106">
    <cfRule type="cellIs" dxfId="3" priority="4" operator="between">
      <formula>0.5</formula>
      <formula>0.7</formula>
    </cfRule>
  </conditionalFormatting>
  <conditionalFormatting sqref="D112">
    <cfRule type="cellIs" dxfId="2" priority="3" operator="greaterThan">
      <formula>0.7</formula>
    </cfRule>
  </conditionalFormatting>
  <conditionalFormatting sqref="D112">
    <cfRule type="cellIs" dxfId="1" priority="2" operator="lessThan">
      <formula>0.5</formula>
    </cfRule>
  </conditionalFormatting>
  <conditionalFormatting sqref="D112">
    <cfRule type="cellIs" dxfId="0" priority="1" operator="between">
      <formula>0.5</formula>
      <formula>0.7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C257F14-4921-4300-B1B2-21136F98C336}">
          <x14:formula1>
            <xm:f>'Other Values'!$A$2:$A$4</xm:f>
          </x14:formula1>
          <xm:sqref>D102:D104 D16:D22 D39:D43 D68:D75 D4:D10 D12:D14 D25:D30 D32:D37 D46:D50 D52:D59 D61:D66 D78:D84 D86:D90 D92:D94 D96:D100 D107:D111 D113:D117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A3121-3AAC-490A-87FB-6FDB47A25489}">
  <dimension ref="A1:A4"/>
  <sheetViews>
    <sheetView workbookViewId="0"/>
  </sheetViews>
  <sheetFormatPr defaultColWidth="12.5546875" defaultRowHeight="15.6" x14ac:dyDescent="0.3"/>
  <cols>
    <col min="1" max="1" width="26.6640625" style="3" bestFit="1" customWidth="1"/>
    <col min="2" max="16384" width="12.5546875" style="3"/>
  </cols>
  <sheetData>
    <row r="1" spans="1:1" x14ac:dyDescent="0.3">
      <c r="A1" s="2" t="s">
        <v>0</v>
      </c>
    </row>
    <row r="2" spans="1:1" x14ac:dyDescent="0.3">
      <c r="A2" s="4" t="s">
        <v>1</v>
      </c>
    </row>
    <row r="3" spans="1:1" x14ac:dyDescent="0.3">
      <c r="A3" s="5" t="s">
        <v>2</v>
      </c>
    </row>
    <row r="4" spans="1:1" x14ac:dyDescent="0.3">
      <c r="A4" s="6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07142713CD6D4C83CBD8BC01D705B5" ma:contentTypeVersion="15" ma:contentTypeDescription="Create a new document." ma:contentTypeScope="" ma:versionID="32aeae619b2d68ad0a0a617232c5ed1c">
  <xsd:schema xmlns:xsd="http://www.w3.org/2001/XMLSchema" xmlns:xs="http://www.w3.org/2001/XMLSchema" xmlns:p="http://schemas.microsoft.com/office/2006/metadata/properties" xmlns:ns1="http://schemas.microsoft.com/sharepoint/v3" xmlns:ns3="fdf91ed2-bd70-42ba-ab71-fba0383985f7" xmlns:ns4="f0622a8f-13ca-4d7c-a754-eaa399ac8b4a" targetNamespace="http://schemas.microsoft.com/office/2006/metadata/properties" ma:root="true" ma:fieldsID="3241b21036c9de17defa365b42b3bf51" ns1:_="" ns3:_="" ns4:_="">
    <xsd:import namespace="http://schemas.microsoft.com/sharepoint/v3"/>
    <xsd:import namespace="fdf91ed2-bd70-42ba-ab71-fba0383985f7"/>
    <xsd:import namespace="f0622a8f-13ca-4d7c-a754-eaa399ac8b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f91ed2-bd70-42ba-ab71-fba0383985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622a8f-13ca-4d7c-a754-eaa399ac8b4a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35C236B-8AE1-436F-B1E2-ED8D2060C8F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9C97D4-D35A-4BE7-99D7-230B389AC13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EDD4A3B-2670-4E44-82A3-4A8CB7637D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df91ed2-bd70-42ba-ab71-fba0383985f7"/>
    <ds:schemaRef ds:uri="f0622a8f-13ca-4d7c-a754-eaa399ac8b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Assessment Overview</vt:lpstr>
      <vt:lpstr>Self Assessment</vt:lpstr>
      <vt:lpstr>Other 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McLaughlin</dc:creator>
  <cp:lastModifiedBy>Rolf McLaughlin</cp:lastModifiedBy>
  <dcterms:created xsi:type="dcterms:W3CDTF">2020-04-27T15:50:17Z</dcterms:created>
  <dcterms:modified xsi:type="dcterms:W3CDTF">2021-03-15T13:43:55Z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0x010100EF07142713CD6D4C83CBD8BC01D705B5</vt:lpwstr>
  </property>
</Properties>
</file>