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Community Presentations/Certification Saturday/"/>
    </mc:Choice>
  </mc:AlternateContent>
  <xr:revisionPtr revIDLastSave="400" documentId="114_{529522D5-EB11-4DD4-B4F6-C1FE67634159}" xr6:coauthVersionLast="45" xr6:coauthVersionMax="45" xr10:uidLastSave="{4B36D65F-29D2-4C50-96C1-9297AD40F3DC}"/>
  <bookViews>
    <workbookView xWindow="-156" yWindow="672" windowWidth="33708" windowHeight="1322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02" i="1"/>
  <c r="D67" i="1"/>
  <c r="D54" i="1"/>
  <c r="D32" i="1"/>
  <c r="D2" i="1"/>
  <c r="D107" i="1"/>
  <c r="D103" i="1"/>
  <c r="D97" i="1"/>
  <c r="D91" i="1"/>
  <c r="D85" i="1"/>
  <c r="D78" i="1"/>
  <c r="D74" i="1"/>
  <c r="D68" i="1"/>
  <c r="D61" i="1"/>
  <c r="D55" i="1"/>
  <c r="D45" i="1"/>
  <c r="D39" i="1"/>
  <c r="D33" i="1"/>
  <c r="D20" i="1"/>
  <c r="D12" i="1"/>
  <c r="D3" i="1"/>
  <c r="E103" i="1"/>
  <c r="E97" i="1"/>
  <c r="E91" i="1"/>
  <c r="E85" i="1"/>
  <c r="E78" i="1"/>
  <c r="E74" i="1"/>
  <c r="E68" i="1"/>
  <c r="E67" i="1"/>
  <c r="E61" i="1"/>
  <c r="E55" i="1"/>
  <c r="E54" i="1"/>
  <c r="E45" i="1"/>
  <c r="E39" i="1"/>
  <c r="E33" i="1"/>
  <c r="E32" i="1"/>
  <c r="E20" i="1"/>
  <c r="E12" i="1"/>
  <c r="E107" i="1"/>
  <c r="E102" i="1"/>
  <c r="E3" i="1"/>
  <c r="E2" i="1"/>
  <c r="E53" i="1"/>
  <c r="E66" i="1"/>
  <c r="E69" i="1"/>
  <c r="E70" i="1"/>
  <c r="E71" i="1"/>
  <c r="E72" i="1"/>
  <c r="E73" i="1"/>
  <c r="E75" i="1"/>
  <c r="E76" i="1"/>
  <c r="E77" i="1"/>
  <c r="E79" i="1"/>
  <c r="E80" i="1"/>
  <c r="E81" i="1"/>
  <c r="E82" i="1"/>
  <c r="E83" i="1"/>
  <c r="E84" i="1"/>
  <c r="E86" i="1"/>
  <c r="E87" i="1"/>
  <c r="E88" i="1"/>
  <c r="E89" i="1"/>
  <c r="E90" i="1"/>
  <c r="E92" i="1"/>
  <c r="E93" i="1"/>
  <c r="E94" i="1"/>
  <c r="E95" i="1"/>
  <c r="E96" i="1"/>
  <c r="E98" i="1"/>
  <c r="E99" i="1"/>
  <c r="E100" i="1"/>
  <c r="E101" i="1"/>
  <c r="E104" i="1"/>
  <c r="E105" i="1"/>
  <c r="E106" i="1"/>
  <c r="E108" i="1"/>
  <c r="E109" i="1"/>
  <c r="E110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40" i="1"/>
  <c r="E41" i="1"/>
  <c r="E42" i="1"/>
  <c r="E43" i="1"/>
  <c r="E44" i="1"/>
  <c r="E46" i="1"/>
  <c r="E47" i="1"/>
  <c r="E48" i="1"/>
  <c r="E49" i="1"/>
  <c r="E50" i="1"/>
  <c r="E51" i="1"/>
  <c r="E52" i="1"/>
  <c r="E56" i="1"/>
  <c r="E57" i="1"/>
  <c r="E58" i="1"/>
  <c r="E59" i="1"/>
  <c r="E60" i="1"/>
  <c r="E62" i="1"/>
  <c r="E63" i="1"/>
  <c r="E64" i="1"/>
  <c r="E65" i="1"/>
  <c r="E4" i="1" l="1"/>
  <c r="B16" i="3" l="1"/>
  <c r="B21" i="3" l="1"/>
</calcChain>
</file>

<file path=xl/sharedStrings.xml><?xml version="1.0" encoding="utf-8"?>
<sst xmlns="http://schemas.openxmlformats.org/spreadsheetml/2006/main" count="239" uniqueCount="147">
  <si>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</si>
  <si>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</si>
  <si>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</si>
  <si>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</si>
  <si>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</si>
  <si>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</si>
  <si>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</si>
  <si>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</si>
  <si>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</si>
  <si>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</si>
  <si>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</si>
  <si>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</si>
  <si>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</si>
  <si>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</si>
  <si>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</si>
  <si>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</si>
  <si>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</si>
  <si>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</si>
  <si>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</si>
  <si>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</si>
  <si>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</si>
  <si>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</si>
  <si>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</si>
  <si>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</si>
  <si>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</si>
  <si>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</si>
  <si>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</si>
  <si>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</si>
  <si>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</si>
  <si>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</si>
  <si>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</si>
  <si>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</si>
  <si>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Exam MB-230: Microsoft Dynamics 365 Customer Service</t>
  </si>
  <si>
    <t>https://docs.microsoft.com/en-us/learn/certifications/exams/mb-230</t>
  </si>
  <si>
    <t>Self Assessment last updated November 23, 2020</t>
  </si>
  <si>
    <t xml:space="preserve">Manage cases and Knowledge Management (20-25%) </t>
  </si>
  <si>
    <t>Create and manage cases</t>
  </si>
  <si>
    <t>configure cases</t>
  </si>
  <si>
    <t>manage case lists</t>
  </si>
  <si>
    <t>create and search for case records</t>
  </si>
  <si>
    <t>convert activities to cases</t>
  </si>
  <si>
    <t>perform case resolution</t>
  </si>
  <si>
    <t>implement parent/child cases</t>
  </si>
  <si>
    <t>merge cases</t>
  </si>
  <si>
    <t>set autonumbering for customer service entities</t>
  </si>
  <si>
    <t>Configure and automate cases</t>
  </si>
  <si>
    <t>implement Advanced Similarity rules</t>
  </si>
  <si>
    <t>implement record creation and update rules</t>
  </si>
  <si>
    <t>implement case routing rules</t>
  </si>
  <si>
    <t>customize the Case Resolution form</t>
  </si>
  <si>
    <t>configure Status Reason transitions</t>
  </si>
  <si>
    <t>configure business process flows</t>
  </si>
  <si>
    <t>capture customer feedback by using Customer Voice</t>
  </si>
  <si>
    <t>Implement Knowledge Management</t>
  </si>
  <si>
    <t>configure the Knowledge Search control</t>
  </si>
  <si>
    <t>link an article with a case</t>
  </si>
  <si>
    <t>use Knowledge Management to resolve cases</t>
  </si>
  <si>
    <t>manage the Knowledge Management article lifecycle</t>
  </si>
  <si>
    <t>manage Knowledge management articles</t>
  </si>
  <si>
    <t>configure entities for Knowledge Management</t>
  </si>
  <si>
    <t>manage Knowledge article templates</t>
  </si>
  <si>
    <t>implement Knowledge Search</t>
  </si>
  <si>
    <t>enable Relevance Search</t>
  </si>
  <si>
    <t>configure categories and subjects</t>
  </si>
  <si>
    <t>convert cases to knowledge articles</t>
  </si>
  <si>
    <t>Manage queues, entitlements, and service-level agreements (SLAs) (15-20%)</t>
  </si>
  <si>
    <t>Create and manage queues</t>
  </si>
  <si>
    <t>describe use cases for each queue type</t>
  </si>
  <si>
    <t>configure queues</t>
  </si>
  <si>
    <t>add cases and activities to queues</t>
  </si>
  <si>
    <t>configure entities for queues</t>
  </si>
  <si>
    <t>perform queue operations</t>
  </si>
  <si>
    <t>Create and manage entitlements</t>
  </si>
  <si>
    <t>configure entitlements</t>
  </si>
  <si>
    <t>define and create entitlements</t>
  </si>
  <si>
    <t>manage entitlement templates</t>
  </si>
  <si>
    <t>activate and deactivate entitlements</t>
  </si>
  <si>
    <t>renew or cancel an entitlement</t>
  </si>
  <si>
    <t>Create and manage SLAs</t>
  </si>
  <si>
    <t>define and create service-level agreements (SLAs)</t>
  </si>
  <si>
    <t xml:space="preserve">configure SLA settings  </t>
  </si>
  <si>
    <t>configure a holiday schedule</t>
  </si>
  <si>
    <t>configure a customer service schedule</t>
  </si>
  <si>
    <t>implement actions by using Power Automate</t>
  </si>
  <si>
    <t>manage cases that are associated with SLAs</t>
  </si>
  <si>
    <t>Implement scheduling (10-15%)</t>
  </si>
  <si>
    <t>Manage resources</t>
  </si>
  <si>
    <t>configure business closures</t>
  </si>
  <si>
    <t>configure organizational units</t>
  </si>
  <si>
    <t>configure resources</t>
  </si>
  <si>
    <t>configure work hours</t>
  </si>
  <si>
    <t>configure facilities and equipment</t>
  </si>
  <si>
    <t>Manage services</t>
  </si>
  <si>
    <t>define services</t>
  </si>
  <si>
    <t>schedule a service activity</t>
  </si>
  <si>
    <t>configure fulfilment preferences</t>
  </si>
  <si>
    <t>create a schedule board</t>
  </si>
  <si>
    <t>schedule a service activity by using the schedule board</t>
  </si>
  <si>
    <t>Implement Omnichannel for Customer Service (30-35%)</t>
  </si>
  <si>
    <t>Deploy Omnichannel for Customer Service</t>
  </si>
  <si>
    <t>provision Omnichannel for Customer Service</t>
  </si>
  <si>
    <t>define user settings</t>
  </si>
  <si>
    <t>configure application setting</t>
  </si>
  <si>
    <t>manage queues</t>
  </si>
  <si>
    <t>configure skills-based routing</t>
  </si>
  <si>
    <t>Implement Power Virtual Agents</t>
  </si>
  <si>
    <t>describe Power Virtual Agents components and concepts</t>
  </si>
  <si>
    <t>integrate Power Virtual Agents with Dynamics 365 Customer Service</t>
  </si>
  <si>
    <t>escalate conversations to a live agent</t>
  </si>
  <si>
    <t>Manage channels</t>
  </si>
  <si>
    <t>describe use cases for the Channel Integration Framework</t>
  </si>
  <si>
    <t>configure channels</t>
  </si>
  <si>
    <t>enable the chat widget on websites</t>
  </si>
  <si>
    <t>configure pre-chat surveys</t>
  </si>
  <si>
    <t>configure proactive chat</t>
  </si>
  <si>
    <t>configure Secure Message Service (SMS)</t>
  </si>
  <si>
    <t>Distribute work</t>
  </si>
  <si>
    <t>describe difference between entity routing and channel routing</t>
  </si>
  <si>
    <t>configure work streams</t>
  </si>
  <si>
    <t>configure entity routing</t>
  </si>
  <si>
    <t>configure routing values</t>
  </si>
  <si>
    <t>implement context variables</t>
  </si>
  <si>
    <t>Configure the agent experience</t>
  </si>
  <si>
    <t>create macros</t>
  </si>
  <si>
    <t>define agent scripts</t>
  </si>
  <si>
    <t>configure Quick Responses</t>
  </si>
  <si>
    <t>configure sessions and applications</t>
  </si>
  <si>
    <t>configure notifications</t>
  </si>
  <si>
    <t>Configure the supervisor experience</t>
  </si>
  <si>
    <t>configure Omnichannel Insights dashboard</t>
  </si>
  <si>
    <t>configure intraday insights</t>
  </si>
  <si>
    <t>customize KPIs for intraday insights</t>
  </si>
  <si>
    <t xml:space="preserve">enable sentiment analysis  </t>
  </si>
  <si>
    <t>Manage analytics (10-15%)</t>
  </si>
  <si>
    <t>Configure Customer Service Insights</t>
  </si>
  <si>
    <t>describe capabilities and use cases for Customer Service Insights dashboards</t>
  </si>
  <si>
    <t>connect to Customer Service Insights</t>
  </si>
  <si>
    <t>manage workspaces</t>
  </si>
  <si>
    <t>Create and configure visualizations</t>
  </si>
  <si>
    <t>configure interactive dashboards</t>
  </si>
  <si>
    <t>design and create charts</t>
  </si>
  <si>
    <t>design reports by using the Design wizard</t>
  </si>
  <si>
    <t>manually apply an SLA</t>
  </si>
  <si>
    <t>create and manage SLA items</t>
  </si>
  <si>
    <t>Manage cases and Knowledge Management (20-25%)</t>
  </si>
  <si>
    <t>https://github.com/TheCloud42/Assessment-Sheets/blob/main/LICENSE</t>
  </si>
  <si>
    <t>https://github.com/TheCloud42/Assessment-Sheets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</si>
</sst>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Segoe UI"/>
      <family val="2"/>
    </font>
    <font>
      <b/>
      <sz val="14"/>
      <color rgb="FF1A1A1A"/>
      <name val="Segoe UI"/>
      <family val="2"/>
    </font>
    <font>
      <b/>
      <sz val="11"/>
      <color rgb="FF505055"/>
      <name val="Segoe UI"/>
      <family val="2"/>
    </font>
    <font>
      <sz val="11"/>
      <color rgb="FF505055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7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heCloud42/Assessment-Sheets/blob/main/LICENSE" TargetMode="External"/><Relationship Id="rId2" Type="http://schemas.openxmlformats.org/officeDocument/2006/relationships/hyperlink" Target="https://github.com/TheCloud42/Assessment-Sheets" TargetMode="External"/><Relationship Id="rId1" Type="http://schemas.openxmlformats.org/officeDocument/2006/relationships/hyperlink" Target="https://docs.microsoft.com/en-us/learn/certifications/exams/mb-230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twitter.com/deltadan" TargetMode="External"/><Relationship Id="rId4" Type="http://schemas.openxmlformats.org/officeDocument/2006/relationships/hyperlink" Target="https://build5nin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7"/>
  <sheetViews>
    <sheetView tabSelected="1" topLeftCell="A13" workbookViewId="0">
      <selection activeCell="A31" sqref="A31"/>
    </sheetView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32</v>
      </c>
    </row>
    <row r="13" spans="1:2" x14ac:dyDescent="0.3">
      <c r="A13" s="8" t="s">
        <v>33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144</v>
      </c>
      <c r="B16" s="13">
        <f>'Self Assessment'!D2</f>
        <v>0</v>
      </c>
    </row>
    <row r="17" spans="1:4" ht="18" x14ac:dyDescent="0.35">
      <c r="A17" s="14" t="s">
        <v>65</v>
      </c>
      <c r="B17" s="13">
        <f>'Self Assessment'!D32</f>
        <v>0</v>
      </c>
    </row>
    <row r="18" spans="1:4" ht="18" x14ac:dyDescent="0.35">
      <c r="A18" s="14" t="s">
        <v>85</v>
      </c>
      <c r="B18" s="13">
        <f>'Self Assessment'!D54</f>
        <v>0</v>
      </c>
    </row>
    <row r="19" spans="1:4" ht="18" x14ac:dyDescent="0.35">
      <c r="A19" s="14" t="s">
        <v>98</v>
      </c>
      <c r="B19" s="13">
        <f>'Self Assessment'!D67</f>
        <v>0</v>
      </c>
    </row>
    <row r="20" spans="1:4" ht="18" x14ac:dyDescent="0.35">
      <c r="A20" s="14" t="s">
        <v>133</v>
      </c>
      <c r="B20" s="13">
        <f>'Self Assessment'!D102</f>
        <v>0</v>
      </c>
    </row>
    <row r="21" spans="1:4" ht="25.8" x14ac:dyDescent="0.5">
      <c r="A21" s="12" t="s">
        <v>14</v>
      </c>
      <c r="B21" s="11">
        <f>SUM(B16:B20)/4</f>
        <v>0</v>
      </c>
    </row>
    <row r="23" spans="1:4" ht="21" x14ac:dyDescent="0.4">
      <c r="A23" s="10" t="s">
        <v>13</v>
      </c>
    </row>
    <row r="24" spans="1:4" x14ac:dyDescent="0.3">
      <c r="A24" s="2" t="s">
        <v>30</v>
      </c>
      <c r="D24" s="8" t="s">
        <v>31</v>
      </c>
    </row>
    <row r="25" spans="1:4" x14ac:dyDescent="0.3">
      <c r="A25" s="2" t="s">
        <v>12</v>
      </c>
      <c r="D25" s="8" t="s">
        <v>11</v>
      </c>
    </row>
    <row r="26" spans="1:4" x14ac:dyDescent="0.3">
      <c r="A26" s="2" t="s">
        <v>10</v>
      </c>
      <c r="D26" s="8" t="s">
        <v>9</v>
      </c>
    </row>
    <row r="28" spans="1:4" ht="21" x14ac:dyDescent="0.4">
      <c r="A28" s="9" t="s">
        <v>8</v>
      </c>
    </row>
    <row r="29" spans="1:4" x14ac:dyDescent="0.3">
      <c r="A29" s="3" t="s">
        <v>7</v>
      </c>
    </row>
    <row r="30" spans="1:4" x14ac:dyDescent="0.3">
      <c r="A30" s="8" t="s">
        <v>146</v>
      </c>
    </row>
    <row r="32" spans="1:4" ht="21" x14ac:dyDescent="0.4">
      <c r="A32" s="9" t="s">
        <v>6</v>
      </c>
    </row>
    <row r="33" spans="1:1" x14ac:dyDescent="0.3">
      <c r="A33" s="3" t="s">
        <v>5</v>
      </c>
    </row>
    <row r="34" spans="1:1" x14ac:dyDescent="0.3">
      <c r="A34" s="8" t="s">
        <v>145</v>
      </c>
    </row>
    <row r="35" spans="1:1" x14ac:dyDescent="0.3">
      <c r="A35" s="3" t="s">
        <v>4</v>
      </c>
    </row>
    <row r="37" spans="1:1" x14ac:dyDescent="0.3">
      <c r="A37" s="7" t="s">
        <v>34</v>
      </c>
    </row>
  </sheetData>
  <conditionalFormatting sqref="B16:B20">
    <cfRule type="cellIs" dxfId="71" priority="9" operator="greaterThan">
      <formula>0.7</formula>
    </cfRule>
  </conditionalFormatting>
  <conditionalFormatting sqref="B16:B20">
    <cfRule type="cellIs" dxfId="70" priority="8" operator="lessThan">
      <formula>0.5</formula>
    </cfRule>
  </conditionalFormatting>
  <conditionalFormatting sqref="B16:B20">
    <cfRule type="cellIs" dxfId="69" priority="7" operator="between">
      <formula>0.5</formula>
      <formula>0.7</formula>
    </cfRule>
  </conditionalFormatting>
  <conditionalFormatting sqref="B21">
    <cfRule type="cellIs" dxfId="68" priority="6" operator="greaterThan">
      <formula>0.7</formula>
    </cfRule>
  </conditionalFormatting>
  <conditionalFormatting sqref="B21">
    <cfRule type="cellIs" dxfId="67" priority="5" operator="lessThan">
      <formula>0.5</formula>
    </cfRule>
  </conditionalFormatting>
  <conditionalFormatting sqref="B21">
    <cfRule type="cellIs" dxfId="66" priority="4" operator="between">
      <formula>0.5</formula>
      <formula>0.7</formula>
    </cfRule>
  </conditionalFormatting>
  <hyperlinks>
    <hyperlink ref="A13" r:id="rId1" xr:uid="{FFA409A4-E101-4410-ABB7-6D0F076BA9B8}"/>
    <hyperlink ref="A30" r:id="rId2" xr:uid="{AB974B2A-028A-497F-B201-151277D426E4}"/>
    <hyperlink ref="A34" r:id="rId3" xr:uid="{F11B0140-56E3-41AB-919E-77FE74F2948C}"/>
    <hyperlink ref="D25" r:id="rId4" xr:uid="{D2E7805E-9542-4FF1-9E1A-14CCF50B93E2}"/>
    <hyperlink ref="D26" r:id="rId5" xr:uid="{F1D36AC4-8B53-43BA-9528-3AC616C6DBBE}"/>
    <hyperlink ref="D24" r:id="rId6" xr:uid="{E940D234-D882-403E-82B8-DEBF390EA1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10"/>
  <sheetViews>
    <sheetView topLeftCell="A82" workbookViewId="0">
      <selection activeCell="D2" sqref="D2"/>
    </sheetView>
  </sheetViews>
  <sheetFormatPr defaultColWidth="9.109375" defaultRowHeight="21" x14ac:dyDescent="0.4"/>
  <cols>
    <col min="1" max="1" width="29" style="19" customWidth="1"/>
    <col min="2" max="2" width="34.5546875" style="20" customWidth="1"/>
    <col min="3" max="3" width="69.109375" style="22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18" t="s">
        <v>27</v>
      </c>
      <c r="C1" s="18" t="s">
        <v>28</v>
      </c>
      <c r="D1" s="18" t="s">
        <v>29</v>
      </c>
    </row>
    <row r="2" spans="1:5" x14ac:dyDescent="0.4">
      <c r="A2" s="26" t="s">
        <v>35</v>
      </c>
      <c r="D2" s="24">
        <f>SUM(D3,D12,D20)/E2</f>
        <v>0</v>
      </c>
      <c r="E2" s="1">
        <f>COUNTA(B3:B31)</f>
        <v>3</v>
      </c>
    </row>
    <row r="3" spans="1:5" x14ac:dyDescent="0.4">
      <c r="B3" s="27" t="s">
        <v>36</v>
      </c>
      <c r="D3" s="25">
        <f>SUM(E4:E11)/E3</f>
        <v>0</v>
      </c>
      <c r="E3" s="1">
        <f>COUNTA(C4:C11)</f>
        <v>8</v>
      </c>
    </row>
    <row r="4" spans="1:5" x14ac:dyDescent="0.4">
      <c r="C4" s="28" t="s">
        <v>37</v>
      </c>
      <c r="D4" t="s">
        <v>3</v>
      </c>
      <c r="E4" s="1">
        <f t="shared" ref="E4" si="0">IF(D4="Know Well",1,IF(D4="Know a Little",0.5,0))</f>
        <v>0</v>
      </c>
    </row>
    <row r="5" spans="1:5" x14ac:dyDescent="0.4">
      <c r="C5" s="28" t="s">
        <v>38</v>
      </c>
      <c r="D5" t="s">
        <v>3</v>
      </c>
      <c r="E5" s="1">
        <f t="shared" ref="E5:E65" si="1">IF(D5="Know Well",1,IF(D5="Know a Little",0.5,0))</f>
        <v>0</v>
      </c>
    </row>
    <row r="6" spans="1:5" x14ac:dyDescent="0.4">
      <c r="C6" s="28" t="s">
        <v>39</v>
      </c>
      <c r="D6" t="s">
        <v>3</v>
      </c>
      <c r="E6" s="1">
        <f t="shared" si="1"/>
        <v>0</v>
      </c>
    </row>
    <row r="7" spans="1:5" x14ac:dyDescent="0.4">
      <c r="C7" s="28" t="s">
        <v>40</v>
      </c>
      <c r="D7" t="s">
        <v>3</v>
      </c>
      <c r="E7" s="1">
        <f t="shared" si="1"/>
        <v>0</v>
      </c>
    </row>
    <row r="8" spans="1:5" x14ac:dyDescent="0.4">
      <c r="C8" s="28" t="s">
        <v>41</v>
      </c>
      <c r="D8" t="s">
        <v>3</v>
      </c>
      <c r="E8" s="1">
        <f t="shared" si="1"/>
        <v>0</v>
      </c>
    </row>
    <row r="9" spans="1:5" x14ac:dyDescent="0.4">
      <c r="C9" s="28" t="s">
        <v>42</v>
      </c>
      <c r="D9" t="s">
        <v>3</v>
      </c>
      <c r="E9" s="1">
        <f t="shared" si="1"/>
        <v>0</v>
      </c>
    </row>
    <row r="10" spans="1:5" x14ac:dyDescent="0.4">
      <c r="C10" s="28" t="s">
        <v>43</v>
      </c>
      <c r="D10" t="s">
        <v>3</v>
      </c>
      <c r="E10" s="1">
        <f t="shared" si="1"/>
        <v>0</v>
      </c>
    </row>
    <row r="11" spans="1:5" x14ac:dyDescent="0.4">
      <c r="C11" s="28" t="s">
        <v>44</v>
      </c>
      <c r="D11" t="s">
        <v>3</v>
      </c>
      <c r="E11" s="1">
        <f t="shared" si="1"/>
        <v>0</v>
      </c>
    </row>
    <row r="12" spans="1:5" x14ac:dyDescent="0.4">
      <c r="B12" s="27" t="s">
        <v>45</v>
      </c>
      <c r="D12" s="25">
        <f>SUM(E13:E19)/E12</f>
        <v>0</v>
      </c>
      <c r="E12" s="1">
        <f>COUNTA(C13:C19)</f>
        <v>7</v>
      </c>
    </row>
    <row r="13" spans="1:5" x14ac:dyDescent="0.4">
      <c r="C13" s="28" t="s">
        <v>46</v>
      </c>
      <c r="D13" t="s">
        <v>3</v>
      </c>
      <c r="E13" s="1">
        <f t="shared" si="1"/>
        <v>0</v>
      </c>
    </row>
    <row r="14" spans="1:5" x14ac:dyDescent="0.4">
      <c r="C14" s="28" t="s">
        <v>47</v>
      </c>
      <c r="D14" t="s">
        <v>3</v>
      </c>
      <c r="E14" s="1">
        <f t="shared" si="1"/>
        <v>0</v>
      </c>
    </row>
    <row r="15" spans="1:5" x14ac:dyDescent="0.4">
      <c r="C15" s="28" t="s">
        <v>48</v>
      </c>
      <c r="D15" t="s">
        <v>3</v>
      </c>
      <c r="E15" s="1">
        <f t="shared" si="1"/>
        <v>0</v>
      </c>
    </row>
    <row r="16" spans="1:5" x14ac:dyDescent="0.4">
      <c r="C16" s="28" t="s">
        <v>49</v>
      </c>
      <c r="D16" t="s">
        <v>3</v>
      </c>
      <c r="E16" s="1">
        <f t="shared" si="1"/>
        <v>0</v>
      </c>
    </row>
    <row r="17" spans="1:5" x14ac:dyDescent="0.4">
      <c r="C17" s="28" t="s">
        <v>50</v>
      </c>
      <c r="D17" t="s">
        <v>3</v>
      </c>
      <c r="E17" s="1">
        <f t="shared" si="1"/>
        <v>0</v>
      </c>
    </row>
    <row r="18" spans="1:5" x14ac:dyDescent="0.4">
      <c r="C18" s="28" t="s">
        <v>51</v>
      </c>
      <c r="D18" t="s">
        <v>3</v>
      </c>
      <c r="E18" s="1">
        <f t="shared" si="1"/>
        <v>0</v>
      </c>
    </row>
    <row r="19" spans="1:5" x14ac:dyDescent="0.4">
      <c r="C19" s="28" t="s">
        <v>52</v>
      </c>
      <c r="D19" t="s">
        <v>3</v>
      </c>
      <c r="E19" s="1">
        <f t="shared" si="1"/>
        <v>0</v>
      </c>
    </row>
    <row r="20" spans="1:5" x14ac:dyDescent="0.4">
      <c r="B20" s="27" t="s">
        <v>53</v>
      </c>
      <c r="D20" s="25">
        <f>SUM(E21:E31)/E20</f>
        <v>0</v>
      </c>
      <c r="E20" s="1">
        <f>COUNTA(C21:C31)</f>
        <v>11</v>
      </c>
    </row>
    <row r="21" spans="1:5" x14ac:dyDescent="0.4">
      <c r="C21" s="28" t="s">
        <v>54</v>
      </c>
      <c r="D21" t="s">
        <v>3</v>
      </c>
      <c r="E21" s="1">
        <f t="shared" si="1"/>
        <v>0</v>
      </c>
    </row>
    <row r="22" spans="1:5" x14ac:dyDescent="0.4">
      <c r="C22" s="28" t="s">
        <v>55</v>
      </c>
      <c r="D22" t="s">
        <v>3</v>
      </c>
      <c r="E22" s="1">
        <f t="shared" si="1"/>
        <v>0</v>
      </c>
    </row>
    <row r="23" spans="1:5" x14ac:dyDescent="0.4">
      <c r="C23" s="28" t="s">
        <v>56</v>
      </c>
      <c r="D23" t="s">
        <v>3</v>
      </c>
      <c r="E23" s="1">
        <f t="shared" si="1"/>
        <v>0</v>
      </c>
    </row>
    <row r="24" spans="1:5" x14ac:dyDescent="0.4">
      <c r="C24" s="28" t="s">
        <v>57</v>
      </c>
      <c r="D24" t="s">
        <v>3</v>
      </c>
      <c r="E24" s="1">
        <f t="shared" si="1"/>
        <v>0</v>
      </c>
    </row>
    <row r="25" spans="1:5" x14ac:dyDescent="0.4">
      <c r="C25" s="28" t="s">
        <v>58</v>
      </c>
      <c r="D25" t="s">
        <v>3</v>
      </c>
      <c r="E25" s="1">
        <f t="shared" si="1"/>
        <v>0</v>
      </c>
    </row>
    <row r="26" spans="1:5" x14ac:dyDescent="0.4">
      <c r="C26" s="28" t="s">
        <v>59</v>
      </c>
      <c r="D26" t="s">
        <v>3</v>
      </c>
      <c r="E26" s="1">
        <f t="shared" si="1"/>
        <v>0</v>
      </c>
    </row>
    <row r="27" spans="1:5" x14ac:dyDescent="0.4">
      <c r="C27" s="28" t="s">
        <v>60</v>
      </c>
      <c r="D27" t="s">
        <v>3</v>
      </c>
      <c r="E27" s="1">
        <f t="shared" si="1"/>
        <v>0</v>
      </c>
    </row>
    <row r="28" spans="1:5" x14ac:dyDescent="0.4">
      <c r="C28" s="28" t="s">
        <v>61</v>
      </c>
      <c r="D28" t="s">
        <v>3</v>
      </c>
      <c r="E28" s="1">
        <f t="shared" si="1"/>
        <v>0</v>
      </c>
    </row>
    <row r="29" spans="1:5" x14ac:dyDescent="0.4">
      <c r="C29" s="28" t="s">
        <v>62</v>
      </c>
      <c r="D29" t="s">
        <v>3</v>
      </c>
      <c r="E29" s="1">
        <f t="shared" si="1"/>
        <v>0</v>
      </c>
    </row>
    <row r="30" spans="1:5" x14ac:dyDescent="0.4">
      <c r="C30" s="28" t="s">
        <v>63</v>
      </c>
      <c r="D30" t="s">
        <v>3</v>
      </c>
      <c r="E30" s="1">
        <f t="shared" si="1"/>
        <v>0</v>
      </c>
    </row>
    <row r="31" spans="1:5" x14ac:dyDescent="0.4">
      <c r="C31" s="28" t="s">
        <v>64</v>
      </c>
      <c r="D31" t="s">
        <v>3</v>
      </c>
      <c r="E31" s="1">
        <f t="shared" si="1"/>
        <v>0</v>
      </c>
    </row>
    <row r="32" spans="1:5" x14ac:dyDescent="0.4">
      <c r="A32" s="29" t="s">
        <v>65</v>
      </c>
      <c r="C32" s="23"/>
      <c r="D32" s="24">
        <f>SUM(D33,D39,D45)/E32</f>
        <v>0</v>
      </c>
      <c r="E32" s="1">
        <f>COUNTA(B33:B53)</f>
        <v>3</v>
      </c>
    </row>
    <row r="33" spans="2:5" x14ac:dyDescent="0.4">
      <c r="B33" s="27" t="s">
        <v>66</v>
      </c>
      <c r="C33" s="23"/>
      <c r="D33" s="25">
        <f>SUM(E34:E38)/E33</f>
        <v>0</v>
      </c>
      <c r="E33" s="1">
        <f>COUNTA(C34:C38)</f>
        <v>5</v>
      </c>
    </row>
    <row r="34" spans="2:5" x14ac:dyDescent="0.4">
      <c r="C34" s="28" t="s">
        <v>67</v>
      </c>
      <c r="D34" t="s">
        <v>3</v>
      </c>
      <c r="E34" s="1">
        <f t="shared" si="1"/>
        <v>0</v>
      </c>
    </row>
    <row r="35" spans="2:5" x14ac:dyDescent="0.4">
      <c r="C35" s="28" t="s">
        <v>68</v>
      </c>
      <c r="D35" t="s">
        <v>3</v>
      </c>
      <c r="E35" s="1">
        <f t="shared" si="1"/>
        <v>0</v>
      </c>
    </row>
    <row r="36" spans="2:5" x14ac:dyDescent="0.4">
      <c r="C36" s="28" t="s">
        <v>69</v>
      </c>
      <c r="D36" t="s">
        <v>3</v>
      </c>
      <c r="E36" s="1">
        <f t="shared" si="1"/>
        <v>0</v>
      </c>
    </row>
    <row r="37" spans="2:5" x14ac:dyDescent="0.4">
      <c r="C37" s="28" t="s">
        <v>70</v>
      </c>
      <c r="D37" t="s">
        <v>3</v>
      </c>
      <c r="E37" s="1">
        <f t="shared" si="1"/>
        <v>0</v>
      </c>
    </row>
    <row r="38" spans="2:5" x14ac:dyDescent="0.4">
      <c r="C38" s="28" t="s">
        <v>71</v>
      </c>
      <c r="D38" t="s">
        <v>3</v>
      </c>
      <c r="E38" s="1">
        <f t="shared" si="1"/>
        <v>0</v>
      </c>
    </row>
    <row r="39" spans="2:5" x14ac:dyDescent="0.4">
      <c r="B39" s="27" t="s">
        <v>72</v>
      </c>
      <c r="D39" s="25">
        <f>SUM(E40:E44)/E39</f>
        <v>0</v>
      </c>
      <c r="E39" s="1">
        <f>COUNTA(C40:C44)</f>
        <v>5</v>
      </c>
    </row>
    <row r="40" spans="2:5" x14ac:dyDescent="0.4">
      <c r="C40" s="28" t="s">
        <v>73</v>
      </c>
      <c r="D40" t="s">
        <v>3</v>
      </c>
      <c r="E40" s="1">
        <f t="shared" si="1"/>
        <v>0</v>
      </c>
    </row>
    <row r="41" spans="2:5" x14ac:dyDescent="0.4">
      <c r="C41" s="28" t="s">
        <v>74</v>
      </c>
      <c r="D41" t="s">
        <v>3</v>
      </c>
      <c r="E41" s="1">
        <f t="shared" si="1"/>
        <v>0</v>
      </c>
    </row>
    <row r="42" spans="2:5" x14ac:dyDescent="0.4">
      <c r="C42" s="28" t="s">
        <v>75</v>
      </c>
      <c r="D42" t="s">
        <v>3</v>
      </c>
      <c r="E42" s="1">
        <f t="shared" si="1"/>
        <v>0</v>
      </c>
    </row>
    <row r="43" spans="2:5" x14ac:dyDescent="0.4">
      <c r="C43" s="28" t="s">
        <v>76</v>
      </c>
      <c r="D43" t="s">
        <v>3</v>
      </c>
      <c r="E43" s="1">
        <f t="shared" si="1"/>
        <v>0</v>
      </c>
    </row>
    <row r="44" spans="2:5" x14ac:dyDescent="0.4">
      <c r="C44" s="28" t="s">
        <v>77</v>
      </c>
      <c r="D44" t="s">
        <v>3</v>
      </c>
      <c r="E44" s="1">
        <f t="shared" si="1"/>
        <v>0</v>
      </c>
    </row>
    <row r="45" spans="2:5" x14ac:dyDescent="0.4">
      <c r="B45" s="27" t="s">
        <v>78</v>
      </c>
      <c r="D45" s="25">
        <f>SUM(E46:E53)/E45</f>
        <v>0</v>
      </c>
      <c r="E45" s="1">
        <f>COUNTA(C46:C53)</f>
        <v>8</v>
      </c>
    </row>
    <row r="46" spans="2:5" x14ac:dyDescent="0.4">
      <c r="C46" s="28" t="s">
        <v>79</v>
      </c>
      <c r="D46" t="s">
        <v>3</v>
      </c>
      <c r="E46" s="1">
        <f t="shared" si="1"/>
        <v>0</v>
      </c>
    </row>
    <row r="47" spans="2:5" x14ac:dyDescent="0.4">
      <c r="C47" s="28" t="s">
        <v>80</v>
      </c>
      <c r="D47" t="s">
        <v>3</v>
      </c>
      <c r="E47" s="1">
        <f t="shared" si="1"/>
        <v>0</v>
      </c>
    </row>
    <row r="48" spans="2:5" x14ac:dyDescent="0.4">
      <c r="C48" s="28" t="s">
        <v>81</v>
      </c>
      <c r="D48" t="s">
        <v>3</v>
      </c>
      <c r="E48" s="1">
        <f t="shared" si="1"/>
        <v>0</v>
      </c>
    </row>
    <row r="49" spans="1:5" x14ac:dyDescent="0.4">
      <c r="C49" s="28" t="s">
        <v>82</v>
      </c>
      <c r="D49" t="s">
        <v>3</v>
      </c>
      <c r="E49" s="1">
        <f t="shared" si="1"/>
        <v>0</v>
      </c>
    </row>
    <row r="50" spans="1:5" x14ac:dyDescent="0.4">
      <c r="C50" s="28" t="s">
        <v>83</v>
      </c>
      <c r="D50" t="s">
        <v>3</v>
      </c>
      <c r="E50" s="1">
        <f t="shared" si="1"/>
        <v>0</v>
      </c>
    </row>
    <row r="51" spans="1:5" x14ac:dyDescent="0.4">
      <c r="C51" s="28" t="s">
        <v>84</v>
      </c>
      <c r="D51" t="s">
        <v>3</v>
      </c>
      <c r="E51" s="1">
        <f t="shared" si="1"/>
        <v>0</v>
      </c>
    </row>
    <row r="52" spans="1:5" x14ac:dyDescent="0.4">
      <c r="C52" s="28" t="s">
        <v>142</v>
      </c>
      <c r="D52" t="s">
        <v>3</v>
      </c>
      <c r="E52" s="1">
        <f t="shared" si="1"/>
        <v>0</v>
      </c>
    </row>
    <row r="53" spans="1:5" x14ac:dyDescent="0.4">
      <c r="C53" s="28" t="s">
        <v>143</v>
      </c>
      <c r="D53" t="s">
        <v>3</v>
      </c>
      <c r="E53" s="1">
        <f t="shared" ref="E53" si="2">IF(D53="Know Well",1,IF(D53="Know a Little",0.5,0))</f>
        <v>0</v>
      </c>
    </row>
    <row r="54" spans="1:5" x14ac:dyDescent="0.4">
      <c r="A54" s="29" t="s">
        <v>85</v>
      </c>
      <c r="D54" s="24">
        <f>SUM(D55,D61)/E54</f>
        <v>0</v>
      </c>
      <c r="E54" s="1">
        <f>COUNTA(B55:B66)</f>
        <v>2</v>
      </c>
    </row>
    <row r="55" spans="1:5" x14ac:dyDescent="0.4">
      <c r="B55" s="27" t="s">
        <v>86</v>
      </c>
      <c r="D55" s="25">
        <f>SUM(E56:E60)/E55</f>
        <v>0</v>
      </c>
      <c r="E55" s="1">
        <f>COUNTA(C56:C60)</f>
        <v>5</v>
      </c>
    </row>
    <row r="56" spans="1:5" x14ac:dyDescent="0.4">
      <c r="C56" s="28" t="s">
        <v>87</v>
      </c>
      <c r="D56" t="s">
        <v>3</v>
      </c>
      <c r="E56" s="1">
        <f t="shared" si="1"/>
        <v>0</v>
      </c>
    </row>
    <row r="57" spans="1:5" x14ac:dyDescent="0.4">
      <c r="C57" s="28" t="s">
        <v>88</v>
      </c>
      <c r="D57" t="s">
        <v>3</v>
      </c>
      <c r="E57" s="1">
        <f t="shared" si="1"/>
        <v>0</v>
      </c>
    </row>
    <row r="58" spans="1:5" x14ac:dyDescent="0.4">
      <c r="C58" s="28" t="s">
        <v>89</v>
      </c>
      <c r="D58" t="s">
        <v>3</v>
      </c>
      <c r="E58" s="1">
        <f t="shared" si="1"/>
        <v>0</v>
      </c>
    </row>
    <row r="59" spans="1:5" x14ac:dyDescent="0.4">
      <c r="C59" s="28" t="s">
        <v>90</v>
      </c>
      <c r="D59" t="s">
        <v>3</v>
      </c>
      <c r="E59" s="1">
        <f t="shared" si="1"/>
        <v>0</v>
      </c>
    </row>
    <row r="60" spans="1:5" x14ac:dyDescent="0.4">
      <c r="C60" s="28" t="s">
        <v>91</v>
      </c>
      <c r="D60" t="s">
        <v>3</v>
      </c>
      <c r="E60" s="1">
        <f t="shared" si="1"/>
        <v>0</v>
      </c>
    </row>
    <row r="61" spans="1:5" x14ac:dyDescent="0.4">
      <c r="B61" s="27" t="s">
        <v>92</v>
      </c>
      <c r="D61" s="25">
        <f>SUM(E62:E66)/E61</f>
        <v>0</v>
      </c>
      <c r="E61" s="1">
        <f>COUNTA(C62:C66)</f>
        <v>5</v>
      </c>
    </row>
    <row r="62" spans="1:5" x14ac:dyDescent="0.4">
      <c r="C62" s="28" t="s">
        <v>93</v>
      </c>
      <c r="D62" t="s">
        <v>3</v>
      </c>
      <c r="E62" s="1">
        <f t="shared" si="1"/>
        <v>0</v>
      </c>
    </row>
    <row r="63" spans="1:5" x14ac:dyDescent="0.4">
      <c r="C63" s="28" t="s">
        <v>94</v>
      </c>
      <c r="D63" t="s">
        <v>3</v>
      </c>
      <c r="E63" s="1">
        <f t="shared" si="1"/>
        <v>0</v>
      </c>
    </row>
    <row r="64" spans="1:5" x14ac:dyDescent="0.4">
      <c r="C64" s="28" t="s">
        <v>95</v>
      </c>
      <c r="D64" t="s">
        <v>3</v>
      </c>
      <c r="E64" s="1">
        <f t="shared" si="1"/>
        <v>0</v>
      </c>
    </row>
    <row r="65" spans="1:5" x14ac:dyDescent="0.4">
      <c r="C65" s="28" t="s">
        <v>96</v>
      </c>
      <c r="D65" t="s">
        <v>3</v>
      </c>
      <c r="E65" s="1">
        <f t="shared" si="1"/>
        <v>0</v>
      </c>
    </row>
    <row r="66" spans="1:5" x14ac:dyDescent="0.4">
      <c r="C66" s="28" t="s">
        <v>97</v>
      </c>
      <c r="D66" t="s">
        <v>3</v>
      </c>
      <c r="E66" s="1">
        <f t="shared" ref="E66:E110" si="3">IF(D66="Know Well",1,IF(D66="Know a Little",0.5,0))</f>
        <v>0</v>
      </c>
    </row>
    <row r="67" spans="1:5" x14ac:dyDescent="0.4">
      <c r="A67" s="29" t="s">
        <v>98</v>
      </c>
      <c r="B67" s="21"/>
      <c r="C67" s="23"/>
      <c r="D67" s="24">
        <f>SUM(D68,D74,D78,D85,D91,D97)/E67</f>
        <v>0</v>
      </c>
      <c r="E67" s="1">
        <f>COUNTA(B68:B101)</f>
        <v>6</v>
      </c>
    </row>
    <row r="68" spans="1:5" x14ac:dyDescent="0.4">
      <c r="B68" s="27" t="s">
        <v>99</v>
      </c>
      <c r="C68" s="23"/>
      <c r="D68" s="25">
        <f>SUM(E69:E73)/E68</f>
        <v>0</v>
      </c>
      <c r="E68" s="1">
        <f>COUNTA(C69:C73)</f>
        <v>5</v>
      </c>
    </row>
    <row r="69" spans="1:5" x14ac:dyDescent="0.4">
      <c r="C69" s="28" t="s">
        <v>100</v>
      </c>
      <c r="D69" t="s">
        <v>3</v>
      </c>
      <c r="E69" s="1">
        <f t="shared" si="3"/>
        <v>0</v>
      </c>
    </row>
    <row r="70" spans="1:5" x14ac:dyDescent="0.4">
      <c r="C70" s="28" t="s">
        <v>101</v>
      </c>
      <c r="D70" t="s">
        <v>3</v>
      </c>
      <c r="E70" s="1">
        <f t="shared" si="3"/>
        <v>0</v>
      </c>
    </row>
    <row r="71" spans="1:5" x14ac:dyDescent="0.4">
      <c r="C71" s="28" t="s">
        <v>102</v>
      </c>
      <c r="D71" t="s">
        <v>3</v>
      </c>
      <c r="E71" s="1">
        <f t="shared" si="3"/>
        <v>0</v>
      </c>
    </row>
    <row r="72" spans="1:5" x14ac:dyDescent="0.4">
      <c r="C72" s="28" t="s">
        <v>103</v>
      </c>
      <c r="D72" t="s">
        <v>3</v>
      </c>
      <c r="E72" s="1">
        <f t="shared" si="3"/>
        <v>0</v>
      </c>
    </row>
    <row r="73" spans="1:5" x14ac:dyDescent="0.4">
      <c r="C73" s="28" t="s">
        <v>104</v>
      </c>
      <c r="D73" t="s">
        <v>3</v>
      </c>
      <c r="E73" s="1">
        <f t="shared" si="3"/>
        <v>0</v>
      </c>
    </row>
    <row r="74" spans="1:5" x14ac:dyDescent="0.4">
      <c r="B74" s="27" t="s">
        <v>105</v>
      </c>
      <c r="C74" s="23"/>
      <c r="D74" s="25">
        <f>SUM(E75:E77)/E74</f>
        <v>0</v>
      </c>
      <c r="E74" s="1">
        <f>COUNTA(C75:C77)</f>
        <v>3</v>
      </c>
    </row>
    <row r="75" spans="1:5" x14ac:dyDescent="0.4">
      <c r="C75" s="28" t="s">
        <v>106</v>
      </c>
      <c r="D75" t="s">
        <v>3</v>
      </c>
      <c r="E75" s="1">
        <f t="shared" si="3"/>
        <v>0</v>
      </c>
    </row>
    <row r="76" spans="1:5" x14ac:dyDescent="0.4">
      <c r="C76" s="28" t="s">
        <v>107</v>
      </c>
      <c r="D76" t="s">
        <v>3</v>
      </c>
      <c r="E76" s="1">
        <f t="shared" si="3"/>
        <v>0</v>
      </c>
    </row>
    <row r="77" spans="1:5" x14ac:dyDescent="0.4">
      <c r="C77" s="28" t="s">
        <v>108</v>
      </c>
      <c r="D77" t="s">
        <v>3</v>
      </c>
      <c r="E77" s="1">
        <f t="shared" si="3"/>
        <v>0</v>
      </c>
    </row>
    <row r="78" spans="1:5" x14ac:dyDescent="0.4">
      <c r="B78" s="27" t="s">
        <v>109</v>
      </c>
      <c r="C78" s="23"/>
      <c r="D78" s="25">
        <f>SUM(E79:E84)/E78</f>
        <v>0</v>
      </c>
      <c r="E78" s="1">
        <f>COUNTA(C79:C84)</f>
        <v>6</v>
      </c>
    </row>
    <row r="79" spans="1:5" x14ac:dyDescent="0.4">
      <c r="C79" s="28" t="s">
        <v>110</v>
      </c>
      <c r="D79" t="s">
        <v>3</v>
      </c>
      <c r="E79" s="1">
        <f t="shared" si="3"/>
        <v>0</v>
      </c>
    </row>
    <row r="80" spans="1:5" x14ac:dyDescent="0.4">
      <c r="C80" s="28" t="s">
        <v>111</v>
      </c>
      <c r="D80" t="s">
        <v>3</v>
      </c>
      <c r="E80" s="1">
        <f t="shared" si="3"/>
        <v>0</v>
      </c>
    </row>
    <row r="81" spans="2:5" x14ac:dyDescent="0.4">
      <c r="C81" s="28" t="s">
        <v>112</v>
      </c>
      <c r="D81" t="s">
        <v>3</v>
      </c>
      <c r="E81" s="1">
        <f t="shared" si="3"/>
        <v>0</v>
      </c>
    </row>
    <row r="82" spans="2:5" x14ac:dyDescent="0.4">
      <c r="C82" s="28" t="s">
        <v>113</v>
      </c>
      <c r="D82" t="s">
        <v>3</v>
      </c>
      <c r="E82" s="1">
        <f t="shared" si="3"/>
        <v>0</v>
      </c>
    </row>
    <row r="83" spans="2:5" x14ac:dyDescent="0.4">
      <c r="C83" s="28" t="s">
        <v>114</v>
      </c>
      <c r="D83" t="s">
        <v>3</v>
      </c>
      <c r="E83" s="1">
        <f t="shared" si="3"/>
        <v>0</v>
      </c>
    </row>
    <row r="84" spans="2:5" x14ac:dyDescent="0.4">
      <c r="C84" s="28" t="s">
        <v>115</v>
      </c>
      <c r="D84" t="s">
        <v>3</v>
      </c>
      <c r="E84" s="1">
        <f t="shared" si="3"/>
        <v>0</v>
      </c>
    </row>
    <row r="85" spans="2:5" x14ac:dyDescent="0.4">
      <c r="B85" s="27" t="s">
        <v>116</v>
      </c>
      <c r="D85" s="25">
        <f>SUM(E86:E90)/E85</f>
        <v>0</v>
      </c>
      <c r="E85" s="1">
        <f>COUNTA(C86:C90)</f>
        <v>5</v>
      </c>
    </row>
    <row r="86" spans="2:5" x14ac:dyDescent="0.4">
      <c r="C86" s="28" t="s">
        <v>117</v>
      </c>
      <c r="D86" t="s">
        <v>3</v>
      </c>
      <c r="E86" s="1">
        <f t="shared" si="3"/>
        <v>0</v>
      </c>
    </row>
    <row r="87" spans="2:5" x14ac:dyDescent="0.4">
      <c r="C87" s="28" t="s">
        <v>118</v>
      </c>
      <c r="D87" t="s">
        <v>3</v>
      </c>
      <c r="E87" s="1">
        <f t="shared" si="3"/>
        <v>0</v>
      </c>
    </row>
    <row r="88" spans="2:5" x14ac:dyDescent="0.4">
      <c r="C88" s="28" t="s">
        <v>119</v>
      </c>
      <c r="D88" t="s">
        <v>3</v>
      </c>
      <c r="E88" s="1">
        <f t="shared" si="3"/>
        <v>0</v>
      </c>
    </row>
    <row r="89" spans="2:5" x14ac:dyDescent="0.4">
      <c r="C89" s="28" t="s">
        <v>120</v>
      </c>
      <c r="D89" t="s">
        <v>3</v>
      </c>
      <c r="E89" s="1">
        <f t="shared" si="3"/>
        <v>0</v>
      </c>
    </row>
    <row r="90" spans="2:5" x14ac:dyDescent="0.4">
      <c r="C90" s="28" t="s">
        <v>121</v>
      </c>
      <c r="D90" t="s">
        <v>3</v>
      </c>
      <c r="E90" s="1">
        <f t="shared" si="3"/>
        <v>0</v>
      </c>
    </row>
    <row r="91" spans="2:5" x14ac:dyDescent="0.4">
      <c r="B91" s="27" t="s">
        <v>122</v>
      </c>
      <c r="D91" s="25">
        <f>SUM(E92:E96)/E91</f>
        <v>0</v>
      </c>
      <c r="E91" s="1">
        <f>COUNTA(C92:C96)</f>
        <v>5</v>
      </c>
    </row>
    <row r="92" spans="2:5" x14ac:dyDescent="0.4">
      <c r="C92" s="28" t="s">
        <v>123</v>
      </c>
      <c r="D92" t="s">
        <v>3</v>
      </c>
      <c r="E92" s="1">
        <f t="shared" si="3"/>
        <v>0</v>
      </c>
    </row>
    <row r="93" spans="2:5" x14ac:dyDescent="0.4">
      <c r="C93" s="28" t="s">
        <v>124</v>
      </c>
      <c r="D93" t="s">
        <v>3</v>
      </c>
      <c r="E93" s="1">
        <f t="shared" si="3"/>
        <v>0</v>
      </c>
    </row>
    <row r="94" spans="2:5" x14ac:dyDescent="0.4">
      <c r="C94" s="28" t="s">
        <v>125</v>
      </c>
      <c r="D94" t="s">
        <v>3</v>
      </c>
      <c r="E94" s="1">
        <f t="shared" si="3"/>
        <v>0</v>
      </c>
    </row>
    <row r="95" spans="2:5" x14ac:dyDescent="0.4">
      <c r="C95" s="28" t="s">
        <v>126</v>
      </c>
      <c r="D95" t="s">
        <v>3</v>
      </c>
      <c r="E95" s="1">
        <f t="shared" si="3"/>
        <v>0</v>
      </c>
    </row>
    <row r="96" spans="2:5" x14ac:dyDescent="0.4">
      <c r="C96" s="28" t="s">
        <v>127</v>
      </c>
      <c r="D96" t="s">
        <v>3</v>
      </c>
      <c r="E96" s="1">
        <f t="shared" si="3"/>
        <v>0</v>
      </c>
    </row>
    <row r="97" spans="1:5" x14ac:dyDescent="0.4">
      <c r="B97" s="27" t="s">
        <v>128</v>
      </c>
      <c r="C97" s="23"/>
      <c r="D97" s="25">
        <f>SUM(E98:E101)/E97</f>
        <v>0</v>
      </c>
      <c r="E97" s="1">
        <f>COUNTA(C98:C101)</f>
        <v>4</v>
      </c>
    </row>
    <row r="98" spans="1:5" x14ac:dyDescent="0.4">
      <c r="C98" s="28" t="s">
        <v>129</v>
      </c>
      <c r="D98" t="s">
        <v>3</v>
      </c>
      <c r="E98" s="1">
        <f t="shared" si="3"/>
        <v>0</v>
      </c>
    </row>
    <row r="99" spans="1:5" x14ac:dyDescent="0.4">
      <c r="C99" s="28" t="s">
        <v>130</v>
      </c>
      <c r="D99" t="s">
        <v>3</v>
      </c>
      <c r="E99" s="1">
        <f t="shared" si="3"/>
        <v>0</v>
      </c>
    </row>
    <row r="100" spans="1:5" x14ac:dyDescent="0.4">
      <c r="C100" s="28" t="s">
        <v>131</v>
      </c>
      <c r="D100" t="s">
        <v>3</v>
      </c>
      <c r="E100" s="1">
        <f t="shared" si="3"/>
        <v>0</v>
      </c>
    </row>
    <row r="101" spans="1:5" x14ac:dyDescent="0.4">
      <c r="C101" s="28" t="s">
        <v>132</v>
      </c>
      <c r="D101" t="s">
        <v>3</v>
      </c>
      <c r="E101" s="1">
        <f t="shared" si="3"/>
        <v>0</v>
      </c>
    </row>
    <row r="102" spans="1:5" x14ac:dyDescent="0.4">
      <c r="A102" s="29" t="s">
        <v>133</v>
      </c>
      <c r="D102" s="24">
        <f>SUM(D103,D107)/E102</f>
        <v>0</v>
      </c>
      <c r="E102" s="1">
        <f>COUNTA(C103:C105)</f>
        <v>2</v>
      </c>
    </row>
    <row r="103" spans="1:5" x14ac:dyDescent="0.4">
      <c r="B103" s="27" t="s">
        <v>134</v>
      </c>
      <c r="D103" s="25">
        <f>SUM(E104:E106)/E103</f>
        <v>0</v>
      </c>
      <c r="E103" s="1">
        <f>COUNTA(C104:C106)</f>
        <v>3</v>
      </c>
    </row>
    <row r="104" spans="1:5" x14ac:dyDescent="0.4">
      <c r="C104" s="28" t="s">
        <v>135</v>
      </c>
      <c r="D104" t="s">
        <v>3</v>
      </c>
      <c r="E104" s="1">
        <f t="shared" si="3"/>
        <v>0</v>
      </c>
    </row>
    <row r="105" spans="1:5" x14ac:dyDescent="0.4">
      <c r="C105" s="28" t="s">
        <v>136</v>
      </c>
      <c r="D105" t="s">
        <v>3</v>
      </c>
      <c r="E105" s="1">
        <f t="shared" si="3"/>
        <v>0</v>
      </c>
    </row>
    <row r="106" spans="1:5" x14ac:dyDescent="0.4">
      <c r="C106" s="28" t="s">
        <v>137</v>
      </c>
      <c r="D106" t="s">
        <v>3</v>
      </c>
      <c r="E106" s="1">
        <f t="shared" si="3"/>
        <v>0</v>
      </c>
    </row>
    <row r="107" spans="1:5" x14ac:dyDescent="0.4">
      <c r="B107" s="27" t="s">
        <v>138</v>
      </c>
      <c r="D107" s="25">
        <f>SUM(E108:E110)/E107</f>
        <v>0</v>
      </c>
      <c r="E107" s="1">
        <f>COUNTA(C108:C110)</f>
        <v>3</v>
      </c>
    </row>
    <row r="108" spans="1:5" x14ac:dyDescent="0.4">
      <c r="C108" s="28" t="s">
        <v>139</v>
      </c>
      <c r="D108" t="s">
        <v>3</v>
      </c>
      <c r="E108" s="1">
        <f t="shared" si="3"/>
        <v>0</v>
      </c>
    </row>
    <row r="109" spans="1:5" x14ac:dyDescent="0.4">
      <c r="C109" s="28" t="s">
        <v>140</v>
      </c>
      <c r="D109" t="s">
        <v>3</v>
      </c>
      <c r="E109" s="1">
        <f t="shared" si="3"/>
        <v>0</v>
      </c>
    </row>
    <row r="110" spans="1:5" x14ac:dyDescent="0.4">
      <c r="C110" s="28" t="s">
        <v>141</v>
      </c>
      <c r="D110" t="s">
        <v>3</v>
      </c>
      <c r="E110" s="1">
        <f t="shared" si="3"/>
        <v>0</v>
      </c>
    </row>
  </sheetData>
  <conditionalFormatting sqref="D4:D11 D13:D19 D21:D31 D34:D38 D40:D44 D46:D53 D56:D60 D62:D66 D69:D73 D75:D77 D79:D84 D86:D90 D92:D96 D98:D101 D104:D106 D108:D110">
    <cfRule type="cellIs" dxfId="65" priority="327" operator="equal">
      <formula>"No Idea"</formula>
    </cfRule>
  </conditionalFormatting>
  <conditionalFormatting sqref="D4:D11 D13:D19 D21:D31 D34:D38 D40:D44 D46:D53 D56:D60 D62:D66 D69:D73 D75:D77 D79:D84 D86:D90 D92:D96 D98:D101 D104:D106 D108:D110">
    <cfRule type="cellIs" dxfId="64" priority="326" operator="equal">
      <formula>"Know a Little"</formula>
    </cfRule>
  </conditionalFormatting>
  <conditionalFormatting sqref="D4:D11 D13:D19 D21:D31 D34:D38 D40:D44 D46:D53 D56:D60 D62:D66 D69:D73 D75:D77 D79:D84 D86:D90 D92:D96 D98:D101 D104:D106 D108:D110">
    <cfRule type="cellIs" dxfId="63" priority="325" operator="equal">
      <formula>"Know Well"</formula>
    </cfRule>
  </conditionalFormatting>
  <conditionalFormatting sqref="D3">
    <cfRule type="cellIs" dxfId="62" priority="261" operator="greaterThan">
      <formula>0.7</formula>
    </cfRule>
  </conditionalFormatting>
  <conditionalFormatting sqref="D3">
    <cfRule type="cellIs" dxfId="61" priority="260" operator="lessThan">
      <formula>0.5</formula>
    </cfRule>
  </conditionalFormatting>
  <conditionalFormatting sqref="D3">
    <cfRule type="cellIs" dxfId="60" priority="259" operator="between">
      <formula>0.5</formula>
      <formula>0.7</formula>
    </cfRule>
  </conditionalFormatting>
  <conditionalFormatting sqref="D2">
    <cfRule type="cellIs" dxfId="59" priority="264" operator="greaterThan">
      <formula>0.7</formula>
    </cfRule>
  </conditionalFormatting>
  <conditionalFormatting sqref="D2">
    <cfRule type="cellIs" dxfId="58" priority="263" operator="lessThan">
      <formula>0.5</formula>
    </cfRule>
  </conditionalFormatting>
  <conditionalFormatting sqref="D2">
    <cfRule type="cellIs" dxfId="57" priority="262" operator="between">
      <formula>0.5</formula>
      <formula>0.7</formula>
    </cfRule>
  </conditionalFormatting>
  <conditionalFormatting sqref="D12">
    <cfRule type="cellIs" dxfId="56" priority="57" operator="greaterThan">
      <formula>0.7</formula>
    </cfRule>
  </conditionalFormatting>
  <conditionalFormatting sqref="D12">
    <cfRule type="cellIs" dxfId="55" priority="56" operator="lessThan">
      <formula>0.5</formula>
    </cfRule>
  </conditionalFormatting>
  <conditionalFormatting sqref="D12">
    <cfRule type="cellIs" dxfId="54" priority="55" operator="between">
      <formula>0.5</formula>
      <formula>0.7</formula>
    </cfRule>
  </conditionalFormatting>
  <conditionalFormatting sqref="D20">
    <cfRule type="cellIs" dxfId="53" priority="54" operator="greaterThan">
      <formula>0.7</formula>
    </cfRule>
  </conditionalFormatting>
  <conditionalFormatting sqref="D20">
    <cfRule type="cellIs" dxfId="52" priority="53" operator="lessThan">
      <formula>0.5</formula>
    </cfRule>
  </conditionalFormatting>
  <conditionalFormatting sqref="D20">
    <cfRule type="cellIs" dxfId="51" priority="52" operator="between">
      <formula>0.5</formula>
      <formula>0.7</formula>
    </cfRule>
  </conditionalFormatting>
  <conditionalFormatting sqref="D33">
    <cfRule type="cellIs" dxfId="50" priority="51" operator="greaterThan">
      <formula>0.7</formula>
    </cfRule>
  </conditionalFormatting>
  <conditionalFormatting sqref="D33">
    <cfRule type="cellIs" dxfId="49" priority="50" operator="lessThan">
      <formula>0.5</formula>
    </cfRule>
  </conditionalFormatting>
  <conditionalFormatting sqref="D33">
    <cfRule type="cellIs" dxfId="48" priority="49" operator="between">
      <formula>0.5</formula>
      <formula>0.7</formula>
    </cfRule>
  </conditionalFormatting>
  <conditionalFormatting sqref="D39">
    <cfRule type="cellIs" dxfId="47" priority="48" operator="greaterThan">
      <formula>0.7</formula>
    </cfRule>
  </conditionalFormatting>
  <conditionalFormatting sqref="D39">
    <cfRule type="cellIs" dxfId="46" priority="47" operator="lessThan">
      <formula>0.5</formula>
    </cfRule>
  </conditionalFormatting>
  <conditionalFormatting sqref="D39">
    <cfRule type="cellIs" dxfId="45" priority="46" operator="between">
      <formula>0.5</formula>
      <formula>0.7</formula>
    </cfRule>
  </conditionalFormatting>
  <conditionalFormatting sqref="D45">
    <cfRule type="cellIs" dxfId="44" priority="45" operator="greaterThan">
      <formula>0.7</formula>
    </cfRule>
  </conditionalFormatting>
  <conditionalFormatting sqref="D45">
    <cfRule type="cellIs" dxfId="43" priority="44" operator="lessThan">
      <formula>0.5</formula>
    </cfRule>
  </conditionalFormatting>
  <conditionalFormatting sqref="D45">
    <cfRule type="cellIs" dxfId="42" priority="43" operator="between">
      <formula>0.5</formula>
      <formula>0.7</formula>
    </cfRule>
  </conditionalFormatting>
  <conditionalFormatting sqref="D55">
    <cfRule type="cellIs" dxfId="41" priority="42" operator="greaterThan">
      <formula>0.7</formula>
    </cfRule>
  </conditionalFormatting>
  <conditionalFormatting sqref="D55">
    <cfRule type="cellIs" dxfId="40" priority="41" operator="lessThan">
      <formula>0.5</formula>
    </cfRule>
  </conditionalFormatting>
  <conditionalFormatting sqref="D55">
    <cfRule type="cellIs" dxfId="39" priority="40" operator="between">
      <formula>0.5</formula>
      <formula>0.7</formula>
    </cfRule>
  </conditionalFormatting>
  <conditionalFormatting sqref="D61">
    <cfRule type="cellIs" dxfId="38" priority="39" operator="greaterThan">
      <formula>0.7</formula>
    </cfRule>
  </conditionalFormatting>
  <conditionalFormatting sqref="D61">
    <cfRule type="cellIs" dxfId="37" priority="38" operator="lessThan">
      <formula>0.5</formula>
    </cfRule>
  </conditionalFormatting>
  <conditionalFormatting sqref="D61">
    <cfRule type="cellIs" dxfId="36" priority="37" operator="between">
      <formula>0.5</formula>
      <formula>0.7</formula>
    </cfRule>
  </conditionalFormatting>
  <conditionalFormatting sqref="D68">
    <cfRule type="cellIs" dxfId="35" priority="36" operator="greaterThan">
      <formula>0.7</formula>
    </cfRule>
  </conditionalFormatting>
  <conditionalFormatting sqref="D68">
    <cfRule type="cellIs" dxfId="34" priority="35" operator="lessThan">
      <formula>0.5</formula>
    </cfRule>
  </conditionalFormatting>
  <conditionalFormatting sqref="D68">
    <cfRule type="cellIs" dxfId="33" priority="34" operator="between">
      <formula>0.5</formula>
      <formula>0.7</formula>
    </cfRule>
  </conditionalFormatting>
  <conditionalFormatting sqref="D74">
    <cfRule type="cellIs" dxfId="32" priority="33" operator="greaterThan">
      <formula>0.7</formula>
    </cfRule>
  </conditionalFormatting>
  <conditionalFormatting sqref="D74">
    <cfRule type="cellIs" dxfId="31" priority="32" operator="lessThan">
      <formula>0.5</formula>
    </cfRule>
  </conditionalFormatting>
  <conditionalFormatting sqref="D74">
    <cfRule type="cellIs" dxfId="30" priority="31" operator="between">
      <formula>0.5</formula>
      <formula>0.7</formula>
    </cfRule>
  </conditionalFormatting>
  <conditionalFormatting sqref="D78">
    <cfRule type="cellIs" dxfId="29" priority="30" operator="greaterThan">
      <formula>0.7</formula>
    </cfRule>
  </conditionalFormatting>
  <conditionalFormatting sqref="D78">
    <cfRule type="cellIs" dxfId="28" priority="29" operator="lessThan">
      <formula>0.5</formula>
    </cfRule>
  </conditionalFormatting>
  <conditionalFormatting sqref="D78">
    <cfRule type="cellIs" dxfId="27" priority="28" operator="between">
      <formula>0.5</formula>
      <formula>0.7</formula>
    </cfRule>
  </conditionalFormatting>
  <conditionalFormatting sqref="D85">
    <cfRule type="cellIs" dxfId="26" priority="27" operator="greaterThan">
      <formula>0.7</formula>
    </cfRule>
  </conditionalFormatting>
  <conditionalFormatting sqref="D85">
    <cfRule type="cellIs" dxfId="25" priority="26" operator="lessThan">
      <formula>0.5</formula>
    </cfRule>
  </conditionalFormatting>
  <conditionalFormatting sqref="D85">
    <cfRule type="cellIs" dxfId="24" priority="25" operator="between">
      <formula>0.5</formula>
      <formula>0.7</formula>
    </cfRule>
  </conditionalFormatting>
  <conditionalFormatting sqref="D91">
    <cfRule type="cellIs" dxfId="23" priority="24" operator="greaterThan">
      <formula>0.7</formula>
    </cfRule>
  </conditionalFormatting>
  <conditionalFormatting sqref="D91">
    <cfRule type="cellIs" dxfId="22" priority="23" operator="lessThan">
      <formula>0.5</formula>
    </cfRule>
  </conditionalFormatting>
  <conditionalFormatting sqref="D91">
    <cfRule type="cellIs" dxfId="21" priority="22" operator="between">
      <formula>0.5</formula>
      <formula>0.7</formula>
    </cfRule>
  </conditionalFormatting>
  <conditionalFormatting sqref="D97">
    <cfRule type="cellIs" dxfId="20" priority="21" operator="greaterThan">
      <formula>0.7</formula>
    </cfRule>
  </conditionalFormatting>
  <conditionalFormatting sqref="D97">
    <cfRule type="cellIs" dxfId="19" priority="20" operator="lessThan">
      <formula>0.5</formula>
    </cfRule>
  </conditionalFormatting>
  <conditionalFormatting sqref="D97">
    <cfRule type="cellIs" dxfId="18" priority="19" operator="between">
      <formula>0.5</formula>
      <formula>0.7</formula>
    </cfRule>
  </conditionalFormatting>
  <conditionalFormatting sqref="D103">
    <cfRule type="cellIs" dxfId="17" priority="18" operator="greaterThan">
      <formula>0.7</formula>
    </cfRule>
  </conditionalFormatting>
  <conditionalFormatting sqref="D103">
    <cfRule type="cellIs" dxfId="16" priority="17" operator="lessThan">
      <formula>0.5</formula>
    </cfRule>
  </conditionalFormatting>
  <conditionalFormatting sqref="D103">
    <cfRule type="cellIs" dxfId="15" priority="16" operator="between">
      <formula>0.5</formula>
      <formula>0.7</formula>
    </cfRule>
  </conditionalFormatting>
  <conditionalFormatting sqref="D107">
    <cfRule type="cellIs" dxfId="14" priority="15" operator="greaterThan">
      <formula>0.7</formula>
    </cfRule>
  </conditionalFormatting>
  <conditionalFormatting sqref="D107">
    <cfRule type="cellIs" dxfId="13" priority="14" operator="lessThan">
      <formula>0.5</formula>
    </cfRule>
  </conditionalFormatting>
  <conditionalFormatting sqref="D107">
    <cfRule type="cellIs" dxfId="12" priority="13" operator="between">
      <formula>0.5</formula>
      <formula>0.7</formula>
    </cfRule>
  </conditionalFormatting>
  <conditionalFormatting sqref="D32">
    <cfRule type="cellIs" dxfId="11" priority="12" operator="greaterThan">
      <formula>0.7</formula>
    </cfRule>
  </conditionalFormatting>
  <conditionalFormatting sqref="D32">
    <cfRule type="cellIs" dxfId="10" priority="11" operator="lessThan">
      <formula>0.5</formula>
    </cfRule>
  </conditionalFormatting>
  <conditionalFormatting sqref="D32">
    <cfRule type="cellIs" dxfId="9" priority="10" operator="between">
      <formula>0.5</formula>
      <formula>0.7</formula>
    </cfRule>
  </conditionalFormatting>
  <conditionalFormatting sqref="D54">
    <cfRule type="cellIs" dxfId="8" priority="9" operator="greaterThan">
      <formula>0.7</formula>
    </cfRule>
  </conditionalFormatting>
  <conditionalFormatting sqref="D54">
    <cfRule type="cellIs" dxfId="7" priority="8" operator="lessThan">
      <formula>0.5</formula>
    </cfRule>
  </conditionalFormatting>
  <conditionalFormatting sqref="D54">
    <cfRule type="cellIs" dxfId="6" priority="7" operator="between">
      <formula>0.5</formula>
      <formula>0.7</formula>
    </cfRule>
  </conditionalFormatting>
  <conditionalFormatting sqref="D67">
    <cfRule type="cellIs" dxfId="5" priority="6" operator="greaterThan">
      <formula>0.7</formula>
    </cfRule>
  </conditionalFormatting>
  <conditionalFormatting sqref="D67">
    <cfRule type="cellIs" dxfId="4" priority="5" operator="lessThan">
      <formula>0.5</formula>
    </cfRule>
  </conditionalFormatting>
  <conditionalFormatting sqref="D67">
    <cfRule type="cellIs" dxfId="3" priority="4" operator="between">
      <formula>0.5</formula>
      <formula>0.7</formula>
    </cfRule>
  </conditionalFormatting>
  <conditionalFormatting sqref="D102">
    <cfRule type="cellIs" dxfId="2" priority="3" operator="greaterThan">
      <formula>0.7</formula>
    </cfRule>
  </conditionalFormatting>
  <conditionalFormatting sqref="D102">
    <cfRule type="cellIs" dxfId="1" priority="2" operator="lessThan">
      <formula>0.5</formula>
    </cfRule>
  </conditionalFormatting>
  <conditionalFormatting sqref="D102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D4:D11 D13:D19 D108:D110 D34:D38 D40:D44 D21:D31 D56:D60 D46:D53 D69:D73 D75:D77 D79:D84 D86:D90 D92:D96 D62:D66 D104:D106 D98:D101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2020-11-23T12:50:44Z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