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"/>
    </mc:Choice>
  </mc:AlternateContent>
  <bookViews>
    <workbookView xWindow="0" yWindow="0" windowWidth="16170" windowHeight="5940" tabRatio="766" activeTab="1" xr2:uid="{00000000-000D-0000-FFFF-FFFF00000000}"/>
  </bookViews>
  <sheets>
    <sheet name="Datos brutos" sheetId="1" r:id="rId1"/>
    <sheet name="Análisis de resultados" sheetId="3" r:id="rId2"/>
    <sheet name="Gráficas P1" sheetId="4" r:id="rId3"/>
    <sheet name="Gráficas P2" sheetId="5" r:id="rId4"/>
    <sheet name="Gráficas P2.2" sheetId="6" r:id="rId5"/>
    <sheet name="Gráficas P3" sheetId="7" r:id="rId6"/>
    <sheet name="Gráficas P4" sheetId="8" r:id="rId7"/>
    <sheet name="Gráficas P4.2" sheetId="9" r:id="rId8"/>
    <sheet name="Gráficas P5" sheetId="10" r:id="rId9"/>
    <sheet name="Gráficas P6" sheetId="11" r:id="rId10"/>
    <sheet name="Gráficas P7" sheetId="12" r:id="rId11"/>
    <sheet name="Gráficas P8" sheetId="13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3" l="1"/>
  <c r="J44" i="3"/>
  <c r="E44" i="3"/>
  <c r="F44" i="3"/>
  <c r="H43" i="3"/>
  <c r="G43" i="3"/>
  <c r="H52" i="3"/>
  <c r="H54" i="3"/>
  <c r="G54" i="3"/>
  <c r="H53" i="3"/>
  <c r="G53" i="3"/>
  <c r="G52" i="3"/>
  <c r="G61" i="3" l="1"/>
  <c r="F61" i="3"/>
  <c r="E61" i="3"/>
  <c r="D61" i="3"/>
  <c r="C61" i="3"/>
  <c r="K61" i="3" s="1"/>
  <c r="G60" i="3"/>
  <c r="F60" i="3"/>
  <c r="E60" i="3"/>
  <c r="D60" i="3"/>
  <c r="C60" i="3"/>
  <c r="K60" i="3" s="1"/>
  <c r="G59" i="3"/>
  <c r="L59" i="3" s="1"/>
  <c r="F59" i="3"/>
  <c r="E59" i="3"/>
  <c r="D59" i="3"/>
  <c r="C59" i="3"/>
  <c r="D54" i="3"/>
  <c r="C54" i="3"/>
  <c r="D53" i="3"/>
  <c r="C53" i="3"/>
  <c r="D52" i="3"/>
  <c r="C52" i="3"/>
  <c r="F51" i="3"/>
  <c r="J51" i="3" s="1"/>
  <c r="E51" i="3"/>
  <c r="D51" i="3"/>
  <c r="C51" i="3"/>
  <c r="F50" i="3"/>
  <c r="E50" i="3"/>
  <c r="D50" i="3"/>
  <c r="H50" i="3" s="1"/>
  <c r="C50" i="3"/>
  <c r="F49" i="3"/>
  <c r="E49" i="3"/>
  <c r="I49" i="3" s="1"/>
  <c r="D49" i="3"/>
  <c r="H49" i="3" s="1"/>
  <c r="C49" i="3"/>
  <c r="D43" i="3"/>
  <c r="C43" i="3"/>
  <c r="F42" i="3"/>
  <c r="E42" i="3"/>
  <c r="D42" i="3"/>
  <c r="I42" i="3" s="1"/>
  <c r="C42" i="3"/>
  <c r="F41" i="3"/>
  <c r="J41" i="3" s="1"/>
  <c r="E41" i="3"/>
  <c r="D41" i="3"/>
  <c r="C41" i="3"/>
  <c r="F40" i="3"/>
  <c r="E40" i="3"/>
  <c r="D40" i="3"/>
  <c r="J40" i="3" s="1"/>
  <c r="C40" i="3"/>
  <c r="G35" i="3"/>
  <c r="F35" i="3"/>
  <c r="E35" i="3"/>
  <c r="K35" i="3" s="1"/>
  <c r="D35" i="3"/>
  <c r="C35" i="3"/>
  <c r="G31" i="3"/>
  <c r="F31" i="3"/>
  <c r="E31" i="3"/>
  <c r="D31" i="3"/>
  <c r="J31" i="3" s="1"/>
  <c r="C31" i="3"/>
  <c r="G30" i="3"/>
  <c r="M30" i="3" s="1"/>
  <c r="F30" i="3"/>
  <c r="E30" i="3"/>
  <c r="D30" i="3"/>
  <c r="C30" i="3"/>
  <c r="G29" i="3"/>
  <c r="F29" i="3"/>
  <c r="E29" i="3"/>
  <c r="D29" i="3"/>
  <c r="J29" i="3" s="1"/>
  <c r="C29" i="3"/>
  <c r="E21" i="3"/>
  <c r="D21" i="3"/>
  <c r="C21" i="3"/>
  <c r="E20" i="3"/>
  <c r="D20" i="3"/>
  <c r="C20" i="3"/>
  <c r="E19" i="3"/>
  <c r="F19" i="3" s="1"/>
  <c r="D19" i="3"/>
  <c r="C19" i="3"/>
  <c r="K31" i="3" l="1"/>
  <c r="G50" i="3"/>
  <c r="N30" i="3"/>
  <c r="L31" i="3"/>
  <c r="H42" i="3"/>
  <c r="L61" i="3"/>
  <c r="L29" i="3"/>
  <c r="J35" i="3"/>
  <c r="J30" i="3"/>
  <c r="I41" i="3"/>
  <c r="J42" i="3"/>
  <c r="G49" i="3"/>
  <c r="G51" i="3"/>
  <c r="J60" i="3"/>
  <c r="I40" i="3"/>
  <c r="F21" i="3"/>
  <c r="K30" i="3"/>
  <c r="I35" i="3"/>
  <c r="H51" i="3"/>
  <c r="K59" i="3"/>
  <c r="M35" i="3"/>
  <c r="H20" i="3"/>
  <c r="N29" i="3"/>
  <c r="J50" i="3"/>
  <c r="I51" i="3"/>
  <c r="L60" i="3"/>
  <c r="J59" i="3"/>
  <c r="G20" i="3"/>
  <c r="N31" i="3"/>
  <c r="L35" i="3"/>
  <c r="J49" i="3"/>
  <c r="J61" i="3"/>
  <c r="G41" i="3"/>
  <c r="H61" i="3"/>
  <c r="I61" i="3"/>
  <c r="G21" i="3"/>
  <c r="H21" i="3"/>
  <c r="H41" i="3"/>
  <c r="F20" i="3"/>
  <c r="I30" i="3"/>
  <c r="H60" i="3"/>
  <c r="G19" i="3"/>
  <c r="H19" i="3"/>
  <c r="I31" i="3"/>
  <c r="I60" i="3"/>
  <c r="I29" i="3"/>
  <c r="N35" i="3"/>
  <c r="G40" i="3"/>
  <c r="H59" i="3"/>
  <c r="K29" i="3"/>
  <c r="L30" i="3"/>
  <c r="M31" i="3"/>
  <c r="H40" i="3"/>
  <c r="I59" i="3"/>
  <c r="M29" i="3"/>
  <c r="G42" i="3"/>
  <c r="I50" i="3"/>
  <c r="A1" i="1"/>
  <c r="D1" i="1" l="1"/>
  <c r="G1" i="1"/>
  <c r="BC1" i="1"/>
  <c r="AG1" i="1"/>
  <c r="CN1" i="1"/>
  <c r="BU1" i="1"/>
  <c r="BB1" i="1"/>
  <c r="AF1" i="1"/>
  <c r="BV1" i="1"/>
  <c r="AC1" i="1"/>
  <c r="CI1" i="1"/>
  <c r="BQ1" i="1"/>
  <c r="AV1" i="1"/>
  <c r="W1" i="1"/>
  <c r="CO1" i="1"/>
  <c r="AW1" i="1"/>
  <c r="CF1" i="1"/>
  <c r="BM1" i="1"/>
  <c r="AS1" i="1"/>
  <c r="V1" i="1"/>
  <c r="CD1" i="1"/>
  <c r="BL1" i="1"/>
  <c r="AP1" i="1"/>
  <c r="Q1" i="1"/>
  <c r="BR1" i="1"/>
  <c r="CS1" i="1"/>
  <c r="CA1" i="1"/>
  <c r="BI1" i="1"/>
  <c r="AM1" i="1"/>
  <c r="M1" i="1"/>
  <c r="CJ1" i="1"/>
  <c r="CR1" i="1"/>
  <c r="BZ1" i="1"/>
  <c r="BF1" i="1"/>
  <c r="AL1" i="1"/>
  <c r="J1" i="1"/>
  <c r="P1" i="1"/>
  <c r="CQ1" i="1"/>
  <c r="CH1" i="1"/>
  <c r="BY1" i="1"/>
  <c r="BP1" i="1"/>
  <c r="BE1" i="1"/>
  <c r="AU1" i="1"/>
  <c r="AK1" i="1"/>
  <c r="Y1" i="1"/>
  <c r="O1" i="1"/>
  <c r="Z1" i="1"/>
  <c r="CP1" i="1"/>
  <c r="CG1" i="1"/>
  <c r="BX1" i="1"/>
  <c r="BN1" i="1"/>
  <c r="BD1" i="1"/>
  <c r="AT1" i="1"/>
  <c r="AH1" i="1"/>
  <c r="X1" i="1"/>
  <c r="N1" i="1"/>
  <c r="CL1" i="1"/>
  <c r="CC1" i="1"/>
  <c r="BT1" i="1"/>
  <c r="BK1" i="1"/>
  <c r="BA1" i="1"/>
  <c r="AO1" i="1"/>
  <c r="AE1" i="1"/>
  <c r="U1" i="1"/>
  <c r="I1" i="1"/>
  <c r="CT1" i="1"/>
  <c r="CK1" i="1"/>
  <c r="CB1" i="1"/>
  <c r="BS1" i="1"/>
  <c r="BJ1" i="1"/>
  <c r="AX1" i="1"/>
  <c r="AN1" i="1"/>
  <c r="AD1" i="1"/>
  <c r="R1" i="1"/>
  <c r="H1" i="1"/>
  <c r="BH1" i="1"/>
  <c r="AZ1" i="1"/>
  <c r="AR1" i="1"/>
  <c r="AJ1" i="1"/>
  <c r="AB1" i="1"/>
  <c r="T1" i="1"/>
  <c r="L1" i="1"/>
  <c r="CM1" i="1"/>
  <c r="CE1" i="1"/>
  <c r="BW1" i="1"/>
  <c r="BO1" i="1"/>
  <c r="BG1" i="1"/>
  <c r="AY1" i="1"/>
  <c r="AQ1" i="1"/>
  <c r="AI1" i="1"/>
  <c r="AA1" i="1"/>
  <c r="S1" i="1"/>
  <c r="K1" i="1"/>
  <c r="C3" i="1"/>
  <c r="D10" i="3" s="1"/>
  <c r="C4" i="1"/>
  <c r="D9" i="3" s="1"/>
  <c r="C5" i="1"/>
  <c r="D11" i="3" s="1"/>
  <c r="C6" i="1"/>
  <c r="D5" i="3" s="1"/>
  <c r="C7" i="1"/>
  <c r="C8" i="1"/>
  <c r="D6" i="3" s="1"/>
  <c r="C9" i="1"/>
  <c r="D7" i="3" s="1"/>
  <c r="C10" i="1"/>
  <c r="C3" i="3" s="1"/>
  <c r="E3" i="3" s="1"/>
  <c r="C11" i="1"/>
  <c r="D3" i="3" s="1"/>
  <c r="F3" i="3" s="1"/>
  <c r="C12" i="1"/>
  <c r="C17" i="3" s="1"/>
  <c r="C13" i="1"/>
  <c r="D17" i="3" s="1"/>
  <c r="C14" i="1"/>
  <c r="E17" i="3" s="1"/>
  <c r="H17" i="3" s="1"/>
  <c r="C15" i="1"/>
  <c r="C27" i="3" s="1"/>
  <c r="C16" i="1"/>
  <c r="D27" i="3" s="1"/>
  <c r="C17" i="1"/>
  <c r="E27" i="3" s="1"/>
  <c r="K27" i="3" s="1"/>
  <c r="C18" i="1"/>
  <c r="F27" i="3" s="1"/>
  <c r="C19" i="1"/>
  <c r="G27" i="3" s="1"/>
  <c r="C20" i="1"/>
  <c r="C21" i="1"/>
  <c r="C38" i="3" s="1"/>
  <c r="C22" i="1"/>
  <c r="D38" i="3" s="1"/>
  <c r="C23" i="1"/>
  <c r="E38" i="3" s="1"/>
  <c r="C24" i="1"/>
  <c r="F38" i="3" s="1"/>
  <c r="C25" i="1"/>
  <c r="C47" i="3" s="1"/>
  <c r="C26" i="1"/>
  <c r="D47" i="3" s="1"/>
  <c r="C27" i="1"/>
  <c r="E47" i="3" s="1"/>
  <c r="C28" i="1"/>
  <c r="F47" i="3" s="1"/>
  <c r="C29" i="1"/>
  <c r="C57" i="3" s="1"/>
  <c r="C30" i="1"/>
  <c r="D57" i="3" s="1"/>
  <c r="C31" i="1"/>
  <c r="E57" i="3" s="1"/>
  <c r="C32" i="1"/>
  <c r="F57" i="3" s="1"/>
  <c r="C33" i="1"/>
  <c r="G57" i="3" s="1"/>
  <c r="C34" i="1"/>
  <c r="C64" i="3" s="1"/>
  <c r="C35" i="1"/>
  <c r="D64" i="3" s="1"/>
  <c r="H64" i="3" s="1"/>
  <c r="C36" i="1"/>
  <c r="E64" i="3" s="1"/>
  <c r="C37" i="1"/>
  <c r="F64" i="3" s="1"/>
  <c r="C38" i="1"/>
  <c r="C70" i="3" s="1"/>
  <c r="C39" i="1"/>
  <c r="D70" i="3" s="1"/>
  <c r="C40" i="1"/>
  <c r="C41" i="1"/>
  <c r="E70" i="3" s="1"/>
  <c r="H70" i="3" s="1"/>
  <c r="C42" i="1"/>
  <c r="C43" i="1"/>
  <c r="C76" i="3" s="1"/>
  <c r="F76" i="3" s="1"/>
  <c r="C44" i="1"/>
  <c r="D76" i="3" s="1"/>
  <c r="C45" i="1"/>
  <c r="E76" i="3" s="1"/>
  <c r="C46" i="1"/>
  <c r="C79" i="3" s="1"/>
  <c r="C47" i="1"/>
  <c r="D79" i="3" s="1"/>
  <c r="G79" i="3" s="1"/>
  <c r="C48" i="1"/>
  <c r="E79" i="3" s="1"/>
  <c r="C49" i="1"/>
  <c r="C2" i="1"/>
  <c r="H76" i="3" l="1"/>
  <c r="L57" i="3"/>
  <c r="H57" i="3"/>
  <c r="G38" i="3"/>
  <c r="E11" i="3"/>
  <c r="F11" i="3"/>
  <c r="H47" i="3"/>
  <c r="G47" i="3"/>
  <c r="J27" i="3"/>
  <c r="N27" i="3"/>
  <c r="I27" i="3"/>
  <c r="F79" i="3"/>
  <c r="G76" i="3"/>
  <c r="G64" i="3"/>
  <c r="I64" i="3"/>
  <c r="J47" i="3"/>
  <c r="G17" i="3"/>
  <c r="F17" i="3"/>
  <c r="F9" i="3"/>
  <c r="E9" i="3"/>
  <c r="G70" i="3"/>
  <c r="I47" i="3"/>
  <c r="M27" i="3"/>
  <c r="F10" i="3"/>
  <c r="E10" i="3"/>
  <c r="J57" i="3"/>
  <c r="J64" i="3"/>
  <c r="L27" i="3"/>
  <c r="H79" i="3"/>
  <c r="K57" i="3"/>
  <c r="I38" i="3"/>
  <c r="J38" i="3"/>
  <c r="F6" i="3"/>
  <c r="E6" i="3"/>
  <c r="E7" i="3"/>
  <c r="F7" i="3"/>
  <c r="F70" i="3"/>
  <c r="I57" i="3"/>
  <c r="H38" i="3"/>
  <c r="F5" i="3"/>
  <c r="E5" i="3"/>
  <c r="C13" i="3"/>
  <c r="D13" i="3"/>
  <c r="C14" i="3"/>
  <c r="D14" i="3"/>
  <c r="D73" i="3"/>
  <c r="D72" i="3"/>
  <c r="C67" i="3"/>
  <c r="C73" i="3"/>
  <c r="E66" i="3"/>
  <c r="C66" i="3"/>
  <c r="C72" i="3"/>
  <c r="E67" i="3"/>
  <c r="D67" i="3"/>
  <c r="D66" i="3"/>
  <c r="G34" i="3"/>
  <c r="F33" i="3"/>
  <c r="F34" i="3"/>
  <c r="E33" i="3"/>
  <c r="E34" i="3"/>
  <c r="D33" i="3"/>
  <c r="E73" i="3"/>
  <c r="D34" i="3"/>
  <c r="C33" i="3"/>
  <c r="E24" i="3"/>
  <c r="C34" i="3"/>
  <c r="D24" i="3"/>
  <c r="C24" i="3"/>
  <c r="F66" i="3"/>
  <c r="G33" i="3"/>
  <c r="C23" i="3"/>
  <c r="E72" i="3"/>
  <c r="E23" i="3"/>
  <c r="F67" i="3"/>
  <c r="D23" i="3"/>
  <c r="J67" i="3" l="1"/>
  <c r="J66" i="3"/>
  <c r="H73" i="3"/>
  <c r="H72" i="3"/>
  <c r="F14" i="3"/>
  <c r="E13" i="3"/>
  <c r="E14" i="3"/>
  <c r="F13" i="3"/>
  <c r="G23" i="3"/>
  <c r="K33" i="3"/>
  <c r="F24" i="3"/>
  <c r="L34" i="3"/>
  <c r="G24" i="3"/>
  <c r="L33" i="3"/>
  <c r="N34" i="3"/>
  <c r="I34" i="3"/>
  <c r="M34" i="3"/>
  <c r="H24" i="3"/>
  <c r="H66" i="3"/>
  <c r="N33" i="3"/>
  <c r="I33" i="3"/>
  <c r="H67" i="3"/>
  <c r="J34" i="3"/>
  <c r="I67" i="3"/>
  <c r="F72" i="3"/>
  <c r="G66" i="3"/>
  <c r="H23" i="3"/>
  <c r="F23" i="3"/>
  <c r="M33" i="3"/>
  <c r="J33" i="3"/>
  <c r="I66" i="3"/>
  <c r="K34" i="3"/>
  <c r="F73" i="3"/>
  <c r="G67" i="3"/>
  <c r="G72" i="3"/>
  <c r="G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Koldur</author>
  </authors>
  <commentList>
    <comment ref="CN2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Hablar con profesores</t>
        </r>
      </text>
    </comment>
    <comment ref="BX3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
Psicológico</t>
        </r>
      </text>
    </comment>
    <comment ref="W4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Koldur:</t>
        </r>
        <r>
          <rPr>
            <sz val="9"/>
            <color indexed="81"/>
            <rFont val="Tahoma"/>
            <family val="2"/>
          </rPr>
          <t xml:space="preserve">
Lo que pasa es que tienen que dar más educación en casa.</t>
        </r>
      </text>
    </comment>
    <comment ref="AO4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Gracias por venir a recordarnos lo que pasa realmente con las redes.
Un abrazo</t>
        </r>
      </text>
    </comment>
    <comment ref="BE4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Hubo un momento en un club de padel de Toledo que me vacilaban, yo pasaba de ellos, actualmente los veo y algúnque otro insulto ha caido de mi boca.</t>
        </r>
      </text>
    </comment>
    <comment ref="CB4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Si la otra persona me ataca, hacer saber que soy más fuerte, nunca me mostraría débil ante la otra persona. Y en caso de que fuera a más poner una denuncia.</t>
        </r>
      </text>
    </comment>
    <comment ref="CG4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Yo sufrí bullying desde los 8 años hasta los 11, es decir, 4º-5º-6º de primaria. Afortunadamente, no me pegaban pero si me apartaban, me echaban las culpas de posibles conflictos o comentarios ed clase, no tenía muchos amigos y aun así no nos hablamos actualmente por diferentes motivos. Desde que he pasado a la ESO he olvidado muchas cosas de aquella época por voluntad propia, no quería recordar aquellos momentos odiosos. E inclusive me me invitaban a cumpleaños de mis compañeros de clase para cuidarme, no sé si me invitaban por ese motivo o por petición de los padres. Pero ahora en estos momentos creo que soy muy feliz en cuanto a estatus social. Pues ahora tengo amifos de verdad, incluso ahora cuando estoy con ellos se ríen de nosotros, pero me da igual.</t>
        </r>
      </text>
    </comment>
    <comment ref="CL4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No tengo ganas de vivir cada vez me siento peor
</t>
        </r>
      </text>
    </comment>
    <comment ref="CT4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me gusta el trap skr xd lol papapijici
</t>
        </r>
      </text>
    </comment>
  </commentList>
</comments>
</file>

<file path=xl/sharedStrings.xml><?xml version="1.0" encoding="utf-8"?>
<sst xmlns="http://schemas.openxmlformats.org/spreadsheetml/2006/main" count="201" uniqueCount="112">
  <si>
    <t>Fecha de nacimiento</t>
  </si>
  <si>
    <t>Sexo</t>
  </si>
  <si>
    <t>Estudios</t>
  </si>
  <si>
    <t>2.2</t>
  </si>
  <si>
    <t>M</t>
  </si>
  <si>
    <t>H</t>
  </si>
  <si>
    <t>O</t>
  </si>
  <si>
    <t>ESO</t>
  </si>
  <si>
    <t>BACH</t>
  </si>
  <si>
    <t>E.MEDIOS</t>
  </si>
  <si>
    <t>E.SUPERIORES</t>
  </si>
  <si>
    <t>Si</t>
  </si>
  <si>
    <t>No</t>
  </si>
  <si>
    <t>No lo se / No estoy seguro</t>
  </si>
  <si>
    <t>Mantenerme al margen</t>
  </si>
  <si>
    <t>Ayudar</t>
  </si>
  <si>
    <t>Disuadir</t>
  </si>
  <si>
    <t>Participar</t>
  </si>
  <si>
    <t>Provocar</t>
  </si>
  <si>
    <t>Otro</t>
  </si>
  <si>
    <t>Si, inconscientemente</t>
  </si>
  <si>
    <t>Si, conscientemente</t>
  </si>
  <si>
    <t>No, que yo sepa</t>
  </si>
  <si>
    <t>NO</t>
  </si>
  <si>
    <t>4.2</t>
  </si>
  <si>
    <t>Comentarios</t>
  </si>
  <si>
    <t>Si, regularmente</t>
  </si>
  <si>
    <t>Si, ocasionalmente</t>
  </si>
  <si>
    <t>Rotundamente no</t>
  </si>
  <si>
    <t>Fisicamente</t>
  </si>
  <si>
    <t>Verbalmente</t>
  </si>
  <si>
    <t>Virtualmente</t>
  </si>
  <si>
    <t>Pasivamnte</t>
  </si>
  <si>
    <t>Network Mobbing</t>
  </si>
  <si>
    <t>Grooming</t>
  </si>
  <si>
    <t>Cyberstalking</t>
  </si>
  <si>
    <t>Ninguno</t>
  </si>
  <si>
    <t>Si, pero no con profundidad</t>
  </si>
  <si>
    <t>Si, totalmente</t>
  </si>
  <si>
    <t>Parcialmente</t>
  </si>
  <si>
    <t>Nunca me ha interesado</t>
  </si>
  <si>
    <t>No, era ajeno</t>
  </si>
  <si>
    <t>Tal vez</t>
  </si>
  <si>
    <t>Más o menos</t>
  </si>
  <si>
    <t>Respuestas total</t>
  </si>
  <si>
    <t>Respuestas por nivel de estudios</t>
  </si>
  <si>
    <t>Respuestas por género</t>
  </si>
  <si>
    <t>Respuestas por edad</t>
  </si>
  <si>
    <t>Pregunta 1</t>
  </si>
  <si>
    <t>Edad</t>
  </si>
  <si>
    <t>15-20</t>
  </si>
  <si>
    <t>20+</t>
  </si>
  <si>
    <t>Pregunta 2</t>
  </si>
  <si>
    <t>No sé</t>
  </si>
  <si>
    <t>Pregunta 2.2</t>
  </si>
  <si>
    <t>Margen</t>
  </si>
  <si>
    <t>Participar Pres</t>
  </si>
  <si>
    <t>Resp. "Sí" en Pregunta 2</t>
  </si>
  <si>
    <t>Pregunta 3</t>
  </si>
  <si>
    <t>Sí,Cons</t>
  </si>
  <si>
    <t>Sí,Incons</t>
  </si>
  <si>
    <t>No, según sabe</t>
  </si>
  <si>
    <t>Otros</t>
  </si>
  <si>
    <t>Resp. "Sí" en Pregunta 1</t>
  </si>
  <si>
    <t>CÚANTOS DE LOS QUE LO HICIERON CONSCIENTEMENTE SABÍAN LO QUE HACÍAN</t>
  </si>
  <si>
    <t>Resp. "Margen" en Pregunta 2.2</t>
  </si>
  <si>
    <t>CUÁNTOS QUE CREEN NO HABER PARTICIPADO EN ACOSO HAN PERMANECIDO AL MARGEN</t>
  </si>
  <si>
    <t>Pregunta 4</t>
  </si>
  <si>
    <t>Sí,Regu</t>
  </si>
  <si>
    <t>Sí,ocasional</t>
  </si>
  <si>
    <t>Resp. "Sí" en Pregunta 3</t>
  </si>
  <si>
    <t>VÍCTIMAS QUE APOYAN A OTROS EN SU SITUACIÓN</t>
  </si>
  <si>
    <t>Resp. "Ayu/Disu" en Pregunta 2.2</t>
  </si>
  <si>
    <t>VÍCTIMAS QUE SE MANTIENEN AL MARGEN ANTE SITUACIONES COMO LA SUYA</t>
  </si>
  <si>
    <t>VÍCTIMAS QUE HAN SIDO ACOSADOS Y HAN ACOSADO</t>
  </si>
  <si>
    <t>Pregunta 5</t>
  </si>
  <si>
    <t>Netw Mob</t>
  </si>
  <si>
    <t>Pregunta 6</t>
  </si>
  <si>
    <t>Sí</t>
  </si>
  <si>
    <t>Respuestas por EDAD</t>
  </si>
  <si>
    <t>Pregunta 7</t>
  </si>
  <si>
    <t>Pregunta 8</t>
  </si>
  <si>
    <t>Pregunta 4.2</t>
  </si>
  <si>
    <t>Físicamn</t>
  </si>
  <si>
    <t>Verbalmnt</t>
  </si>
  <si>
    <t>Pasivas</t>
  </si>
  <si>
    <t>% SI</t>
  </si>
  <si>
    <t>% NO</t>
  </si>
  <si>
    <t>% NO SÉ</t>
  </si>
  <si>
    <t>% MARGEN</t>
  </si>
  <si>
    <t>% AYUDAR</t>
  </si>
  <si>
    <t>% DISUADIR</t>
  </si>
  <si>
    <t>% PROVOCAR</t>
  </si>
  <si>
    <t>% OTROS</t>
  </si>
  <si>
    <t>% SÍ, INCONS</t>
  </si>
  <si>
    <t>% SÍ, CONS</t>
  </si>
  <si>
    <t>% SÍ, REGU</t>
  </si>
  <si>
    <t>% SÍ OCASIONAL</t>
  </si>
  <si>
    <t>% FÍSICAMENTE</t>
  </si>
  <si>
    <t>% VERBALMENTE</t>
  </si>
  <si>
    <t>% PASIVAS</t>
  </si>
  <si>
    <t>% VIRTUALMENTE</t>
  </si>
  <si>
    <t>%NET MOB</t>
  </si>
  <si>
    <t>% GROOMING</t>
  </si>
  <si>
    <t>% CYBERSTALKING</t>
  </si>
  <si>
    <t>% NINGUNO</t>
  </si>
  <si>
    <t>% MÁS O MENOS</t>
  </si>
  <si>
    <t>% SÍ</t>
  </si>
  <si>
    <t>% TAL VEZ</t>
  </si>
  <si>
    <t>%NO, SEG SABE</t>
  </si>
  <si>
    <t>%PART PRES</t>
  </si>
  <si>
    <t>% NO, SEG SABE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</si>
</sst>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9C0006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6" borderId="0" applyNumberFormat="0" applyBorder="0" applyAlignment="0" applyProtection="0"/>
  </cellStyleXfs>
  <cellXfs count="113">
    <xf numFmtId="0" fontId="0" fillId="0" borderId="0" xfId="0"/>
    <xf numFmtId="0" fontId="2" fillId="0" borderId="16" xfId="0" applyFont="1" applyBorder="1" applyAlignment="1">
      <alignment horizontal="center"/>
    </xf>
    <xf numFmtId="0" fontId="2" fillId="0" borderId="8" xfId="0" applyFont="1" applyBorder="1"/>
    <xf numFmtId="14" fontId="2" fillId="0" borderId="16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" xfId="0" applyFont="1" applyBorder="1"/>
    <xf numFmtId="0" fontId="2" fillId="0" borderId="2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/>
    <xf numFmtId="0" fontId="2" fillId="0" borderId="10" xfId="0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20" xfId="0" applyFont="1" applyFill="1" applyBorder="1"/>
    <xf numFmtId="0" fontId="2" fillId="0" borderId="14" xfId="0" applyFont="1" applyBorder="1"/>
    <xf numFmtId="0" fontId="2" fillId="0" borderId="18" xfId="0" applyFont="1" applyBorder="1"/>
    <xf numFmtId="0" fontId="2" fillId="0" borderId="15" xfId="0" applyFont="1" applyBorder="1"/>
    <xf numFmtId="0" fontId="2" fillId="0" borderId="10" xfId="0" applyFont="1" applyFill="1" applyBorder="1"/>
    <xf numFmtId="0" fontId="2" fillId="0" borderId="14" xfId="0" applyFont="1" applyFill="1" applyBorder="1"/>
    <xf numFmtId="0" fontId="2" fillId="0" borderId="1" xfId="0" applyFont="1" applyFill="1" applyBorder="1"/>
    <xf numFmtId="0" fontId="2" fillId="0" borderId="4" xfId="0" applyFont="1" applyBorder="1"/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4" fontId="2" fillId="0" borderId="16" xfId="0" applyNumberFormat="1" applyFont="1" applyBorder="1"/>
    <xf numFmtId="14" fontId="2" fillId="0" borderId="7" xfId="0" applyNumberFormat="1" applyFont="1" applyBorder="1" applyAlignment="1">
      <alignment horizontal="center"/>
    </xf>
    <xf numFmtId="14" fontId="5" fillId="2" borderId="16" xfId="1" applyNumberFormat="1" applyFont="1" applyBorder="1"/>
    <xf numFmtId="14" fontId="2" fillId="0" borderId="8" xfId="0" applyNumberFormat="1" applyFont="1" applyBorder="1" applyAlignment="1">
      <alignment horizontal="center"/>
    </xf>
    <xf numFmtId="14" fontId="6" fillId="4" borderId="7" xfId="0" applyNumberFormat="1" applyFont="1" applyFill="1" applyBorder="1" applyAlignment="1">
      <alignment horizontal="center"/>
    </xf>
    <xf numFmtId="14" fontId="2" fillId="3" borderId="8" xfId="0" applyNumberFormat="1" applyFont="1" applyFill="1" applyBorder="1" applyAlignment="1">
      <alignment horizontal="center"/>
    </xf>
    <xf numFmtId="0" fontId="2" fillId="0" borderId="19" xfId="0" applyFont="1" applyBorder="1"/>
    <xf numFmtId="0" fontId="2" fillId="0" borderId="1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2" fillId="0" borderId="20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2" fillId="0" borderId="21" xfId="0" applyFont="1" applyBorder="1"/>
    <xf numFmtId="0" fontId="2" fillId="0" borderId="16" xfId="0" applyFont="1" applyBorder="1"/>
    <xf numFmtId="0" fontId="2" fillId="0" borderId="8" xfId="0" applyFont="1" applyBorder="1" applyAlignment="1">
      <alignment horizontal="center"/>
    </xf>
    <xf numFmtId="0" fontId="7" fillId="6" borderId="19" xfId="2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4" fontId="2" fillId="0" borderId="0" xfId="0" applyNumberFormat="1" applyFont="1" applyBorder="1"/>
    <xf numFmtId="10" fontId="2" fillId="0" borderId="1" xfId="0" applyNumberFormat="1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10" fontId="2" fillId="0" borderId="1" xfId="0" applyNumberFormat="1" applyFont="1" applyBorder="1"/>
    <xf numFmtId="10" fontId="2" fillId="0" borderId="4" xfId="0" applyNumberFormat="1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0" fontId="2" fillId="0" borderId="25" xfId="0" applyNumberFormat="1" applyFont="1" applyBorder="1"/>
    <xf numFmtId="10" fontId="2" fillId="0" borderId="12" xfId="0" applyNumberFormat="1" applyFont="1" applyBorder="1"/>
    <xf numFmtId="10" fontId="2" fillId="0" borderId="25" xfId="0" applyNumberFormat="1" applyFont="1" applyBorder="1" applyAlignment="1">
      <alignment horizontal="center"/>
    </xf>
    <xf numFmtId="10" fontId="2" fillId="0" borderId="12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 shrinkToFit="1"/>
    </xf>
    <xf numFmtId="0" fontId="8" fillId="0" borderId="16" xfId="0" applyFont="1" applyBorder="1" applyAlignment="1">
      <alignment horizontal="center" shrinkToFit="1"/>
    </xf>
    <xf numFmtId="0" fontId="8" fillId="0" borderId="29" xfId="0" applyFont="1" applyBorder="1" applyAlignment="1">
      <alignment horizontal="center" shrinkToFit="1"/>
    </xf>
    <xf numFmtId="0" fontId="8" fillId="0" borderId="30" xfId="0" applyFont="1" applyBorder="1" applyAlignment="1">
      <alignment horizontal="center" shrinkToFit="1"/>
    </xf>
    <xf numFmtId="10" fontId="2" fillId="0" borderId="31" xfId="0" applyNumberFormat="1" applyFont="1" applyBorder="1" applyAlignment="1">
      <alignment horizontal="center"/>
    </xf>
    <xf numFmtId="10" fontId="2" fillId="0" borderId="33" xfId="0" applyNumberFormat="1" applyFont="1" applyBorder="1" applyAlignment="1">
      <alignment horizontal="center"/>
    </xf>
    <xf numFmtId="10" fontId="2" fillId="0" borderId="13" xfId="0" applyNumberFormat="1" applyFont="1" applyBorder="1" applyAlignment="1">
      <alignment horizontal="center"/>
    </xf>
    <xf numFmtId="10" fontId="2" fillId="0" borderId="34" xfId="0" applyNumberFormat="1" applyFont="1" applyBorder="1" applyAlignment="1">
      <alignment horizontal="center"/>
    </xf>
    <xf numFmtId="0" fontId="8" fillId="0" borderId="30" xfId="0" applyFont="1" applyBorder="1" applyAlignment="1">
      <alignment shrinkToFit="1"/>
    </xf>
    <xf numFmtId="10" fontId="2" fillId="0" borderId="14" xfId="0" applyNumberFormat="1" applyFont="1" applyBorder="1" applyAlignment="1">
      <alignment horizontal="center"/>
    </xf>
    <xf numFmtId="10" fontId="2" fillId="0" borderId="31" xfId="0" applyNumberFormat="1" applyFont="1" applyBorder="1"/>
    <xf numFmtId="10" fontId="2" fillId="0" borderId="33" xfId="0" applyNumberFormat="1" applyFont="1" applyBorder="1"/>
    <xf numFmtId="10" fontId="2" fillId="0" borderId="13" xfId="0" applyNumberFormat="1" applyFont="1" applyBorder="1"/>
    <xf numFmtId="10" fontId="2" fillId="0" borderId="14" xfId="0" applyNumberFormat="1" applyFont="1" applyBorder="1"/>
    <xf numFmtId="10" fontId="2" fillId="0" borderId="34" xfId="0" applyNumberFormat="1" applyFont="1" applyBorder="1"/>
    <xf numFmtId="10" fontId="2" fillId="0" borderId="35" xfId="0" applyNumberFormat="1" applyFont="1" applyBorder="1"/>
    <xf numFmtId="10" fontId="2" fillId="0" borderId="18" xfId="0" applyNumberFormat="1" applyFont="1" applyBorder="1"/>
    <xf numFmtId="10" fontId="2" fillId="0" borderId="36" xfId="0" applyNumberFormat="1" applyFont="1" applyBorder="1"/>
    <xf numFmtId="0" fontId="8" fillId="0" borderId="6" xfId="0" applyFont="1" applyBorder="1" applyAlignment="1">
      <alignment horizontal="center" shrinkToFit="1"/>
    </xf>
    <xf numFmtId="0" fontId="2" fillId="0" borderId="37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8" fillId="0" borderId="28" xfId="0" applyFont="1" applyBorder="1" applyAlignment="1">
      <alignment shrinkToFit="1"/>
    </xf>
    <xf numFmtId="0" fontId="2" fillId="0" borderId="39" xfId="0" applyFont="1" applyBorder="1"/>
    <xf numFmtId="0" fontId="2" fillId="0" borderId="40" xfId="0" applyFont="1" applyBorder="1"/>
    <xf numFmtId="49" fontId="2" fillId="0" borderId="40" xfId="0" applyNumberFormat="1" applyFont="1" applyBorder="1"/>
    <xf numFmtId="49" fontId="2" fillId="0" borderId="41" xfId="0" applyNumberFormat="1" applyFont="1" applyBorder="1"/>
    <xf numFmtId="0" fontId="2" fillId="0" borderId="41" xfId="0" applyFont="1" applyBorder="1"/>
    <xf numFmtId="0" fontId="2" fillId="0" borderId="42" xfId="0" applyFont="1" applyBorder="1" applyAlignment="1">
      <alignment horizontal="center"/>
    </xf>
    <xf numFmtId="0" fontId="2" fillId="0" borderId="43" xfId="0" applyFont="1" applyBorder="1"/>
    <xf numFmtId="0" fontId="2" fillId="0" borderId="0" xfId="0" applyFont="1" applyFill="1" applyBorder="1" applyAlignment="1">
      <alignment horizontal="center"/>
    </xf>
    <xf numFmtId="10" fontId="2" fillId="0" borderId="24" xfId="0" applyNumberFormat="1" applyFont="1" applyBorder="1"/>
    <xf numFmtId="10" fontId="2" fillId="0" borderId="22" xfId="0" applyNumberFormat="1" applyFont="1" applyBorder="1"/>
    <xf numFmtId="0" fontId="2" fillId="0" borderId="20" xfId="0" applyFont="1" applyBorder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7" borderId="44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7" borderId="44" xfId="0" applyFont="1" applyFill="1" applyBorder="1" applyAlignment="1">
      <alignment horizontal="center"/>
    </xf>
    <xf numFmtId="0" fontId="9" fillId="7" borderId="26" xfId="0" applyFont="1" applyFill="1" applyBorder="1" applyAlignment="1">
      <alignment horizontal="center"/>
    </xf>
    <xf numFmtId="0" fontId="9" fillId="7" borderId="32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7" borderId="44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</cellXfs>
  <cellStyles count="3">
    <cellStyle name="Bueno" xfId="2" builtinId="26"/>
    <cellStyle name="Incorrecto" xfId="1" builtinId="27"/>
    <cellStyle name="Normal" xfId="0" builtinId="0"/>
  </cellStyles>
  <dxfs count="8"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 de respuestas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'Análisis de resultados'!$B$3</c:f>
              <c:strCache>
                <c:ptCount val="1"/>
                <c:pt idx="0">
                  <c:v>Respuestas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E-4804-A10F-57FAE180D1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E-4804-A10F-57FAE180D1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'Análisis de resultados'!$C$2:$D$2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'Análisis de resultados'!$C$3:$D$3</c:f>
              <c:numCache>
                <c:formatCode>General</c:formatCode>
                <c:ptCount val="2"/>
                <c:pt idx="0">
                  <c:v>91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E-4804-A10F-57FAE180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Respuestas por 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de resultados'!$I$26</c:f>
              <c:strCache>
                <c:ptCount val="1"/>
                <c:pt idx="0">
                  <c:v>% MARGEN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resultados'!$B$33:$B$34</c:f>
              <c:strCache>
                <c:ptCount val="2"/>
                <c:pt idx="0">
                  <c:v>15-20</c:v>
                </c:pt>
                <c:pt idx="1">
                  <c:v>20+</c:v>
                </c:pt>
              </c:strCache>
            </c:strRef>
          </c:cat>
          <c:val>
            <c:numRef>
              <c:f>'Análisis de resultados'!$I$33:$I$34</c:f>
              <c:numCache>
                <c:formatCode>0.00%</c:formatCode>
                <c:ptCount val="2"/>
                <c:pt idx="0">
                  <c:v>0.37037037037037035</c:v>
                </c:pt>
                <c:pt idx="1">
                  <c:v>0.45454545454545453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8-44CB-AB2A-14FCEFD84194}"/>
            </c:ext>
          </c:extLst>
        </c:ser>
        <c:ser>
          <c:idx val="1"/>
          <c:order val="1"/>
          <c:tx>
            <c:strRef>
              <c:f>'Análisis de resultados'!$J$26</c:f>
              <c:strCache>
                <c:ptCount val="1"/>
                <c:pt idx="0">
                  <c:v>% AYUDAR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resultados'!$B$33:$B$34</c:f>
              <c:strCache>
                <c:ptCount val="2"/>
                <c:pt idx="0">
                  <c:v>15-20</c:v>
                </c:pt>
                <c:pt idx="1">
                  <c:v>20+</c:v>
                </c:pt>
              </c:strCache>
            </c:strRef>
          </c:cat>
          <c:val>
            <c:numRef>
              <c:f>'Análisis de resultados'!$J$33:$J$34</c:f>
              <c:numCache>
                <c:formatCode>0.00%</c:formatCode>
                <c:ptCount val="2"/>
                <c:pt idx="0">
                  <c:v>0.40740740740740738</c:v>
                </c:pt>
                <c:pt idx="1">
                  <c:v>0.27272727272727271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8-44CB-AB2A-14FCEFD84194}"/>
            </c:ext>
          </c:extLst>
        </c:ser>
        <c:ser>
          <c:idx val="2"/>
          <c:order val="2"/>
          <c:tx>
            <c:strRef>
              <c:f>'Análisis de resultados'!$K$26</c:f>
              <c:strCache>
                <c:ptCount val="1"/>
                <c:pt idx="0">
                  <c:v>% DISUADIR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resultados'!$B$33:$B$34</c:f>
              <c:strCache>
                <c:ptCount val="2"/>
                <c:pt idx="0">
                  <c:v>15-20</c:v>
                </c:pt>
                <c:pt idx="1">
                  <c:v>20+</c:v>
                </c:pt>
              </c:strCache>
            </c:strRef>
          </c:cat>
          <c:val>
            <c:numRef>
              <c:f>'Análisis de resultados'!$K$33:$K$34</c:f>
              <c:numCache>
                <c:formatCode>0.00%</c:formatCode>
                <c:ptCount val="2"/>
                <c:pt idx="0">
                  <c:v>0.18518518518518517</c:v>
                </c:pt>
                <c:pt idx="1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8-44CB-AB2A-14FCEFD84194}"/>
            </c:ext>
          </c:extLst>
        </c:ser>
        <c:ser>
          <c:idx val="3"/>
          <c:order val="3"/>
          <c:tx>
            <c:strRef>
              <c:f>'Análisis de resultados'!$L$26</c:f>
              <c:strCache>
                <c:ptCount val="1"/>
                <c:pt idx="0">
                  <c:v>%PART PRES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resultados'!$B$33:$B$34</c:f>
              <c:strCache>
                <c:ptCount val="2"/>
                <c:pt idx="0">
                  <c:v>15-20</c:v>
                </c:pt>
                <c:pt idx="1">
                  <c:v>20+</c:v>
                </c:pt>
              </c:strCache>
            </c:strRef>
          </c:cat>
          <c:val>
            <c:numRef>
              <c:f>'Análisis de resultados'!$L$33:$L$34</c:f>
              <c:numCache>
                <c:formatCode>0.00%</c:formatCode>
                <c:ptCount val="2"/>
                <c:pt idx="0">
                  <c:v>1.8518518518518517E-2</c:v>
                </c:pt>
                <c:pt idx="1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8-44CB-AB2A-14FCEFD84194}"/>
            </c:ext>
          </c:extLst>
        </c:ser>
        <c:ser>
          <c:idx val="4"/>
          <c:order val="4"/>
          <c:tx>
            <c:strRef>
              <c:f>'Análisis de resultados'!$M$26</c:f>
              <c:strCache>
                <c:ptCount val="1"/>
                <c:pt idx="0">
                  <c:v>% PROVOCAR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'Análisis de resultados'!$B$33:$B$34</c:f>
              <c:strCache>
                <c:ptCount val="2"/>
                <c:pt idx="0">
                  <c:v>15-20</c:v>
                </c:pt>
                <c:pt idx="1">
                  <c:v>20+</c:v>
                </c:pt>
              </c:strCache>
            </c:strRef>
          </c:cat>
          <c:val>
            <c:numRef>
              <c:f>'Análisis de resultados'!$M$33:$M$34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F8-44CB-AB2A-14FCEFD84194}"/>
            </c:ext>
          </c:extLst>
        </c:ser>
        <c:ser>
          <c:idx val="5"/>
          <c:order val="5"/>
          <c:tx>
            <c:strRef>
              <c:f>'Análisis de resultados'!$N$26</c:f>
              <c:strCache>
                <c:ptCount val="1"/>
                <c:pt idx="0">
                  <c:v>% OTROS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resultados'!$B$33:$B$34</c:f>
              <c:strCache>
                <c:ptCount val="2"/>
                <c:pt idx="0">
                  <c:v>15-20</c:v>
                </c:pt>
                <c:pt idx="1">
                  <c:v>20+</c:v>
                </c:pt>
              </c:strCache>
            </c:strRef>
          </c:cat>
          <c:val>
            <c:numRef>
              <c:f>'Análisis de resultados'!$N$33:$N$34</c:f>
              <c:numCache>
                <c:formatCode>0.00%</c:formatCode>
                <c:ptCount val="2"/>
                <c:pt idx="0">
                  <c:v>1.8518518518518517E-2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F8-44CB-AB2A-14FCEFD84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984064"/>
        <c:axId val="995985728"/>
      </c:barChart>
      <c:catAx>
        <c:axId val="9959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5985728"/>
        <c:crosses val="autoZero"/>
        <c:auto val="1"/>
        <c:lblAlgn val="ctr"/>
        <c:lblOffset val="100"/>
        <c:noMultiLvlLbl val="0"/>
      </c:catAx>
      <c:valAx>
        <c:axId val="9959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59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 de Respuestas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DB-4545-9317-0C13C04D8A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DB-4545-9317-0C13C04D8A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DB-4545-9317-0C13C04D8A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DB-4545-9317-0C13C04D8A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'Análisis de resultados'!$G$37:$J$37</c:f>
              <c:strCache>
                <c:ptCount val="4"/>
                <c:pt idx="0">
                  <c:v>% SÍ, INCONS</c:v>
                </c:pt>
                <c:pt idx="1">
                  <c:v>% SÍ, CONS</c:v>
                </c:pt>
                <c:pt idx="2">
                  <c:v>% NO, SEG SABE</c:v>
                </c:pt>
                <c:pt idx="3">
                  <c:v>% NO</c:v>
                </c:pt>
              </c:strCache>
            </c:strRef>
          </c:cat>
          <c:val>
            <c:numRef>
              <c:f>'Análisis de resultados'!$G$38:$J$38</c:f>
              <c:numCache>
                <c:formatCode>0.00%</c:formatCode>
                <c:ptCount val="4"/>
                <c:pt idx="0">
                  <c:v>0.13978494623655913</c:v>
                </c:pt>
                <c:pt idx="1">
                  <c:v>4.3010752688172046E-2</c:v>
                </c:pt>
                <c:pt idx="2">
                  <c:v>0.43010752688172044</c:v>
                </c:pt>
                <c:pt idx="3">
                  <c:v>0.38709677419354838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DB-4545-9317-0C13C04D8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Respuestas por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de resultados'!$G$37</c:f>
              <c:strCache>
                <c:ptCount val="1"/>
                <c:pt idx="0">
                  <c:v>% SÍ, INCONS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resultados'!$B$40:$B$42</c:f>
              <c:strCache>
                <c:ptCount val="3"/>
                <c:pt idx="0">
                  <c:v>M</c:v>
                </c:pt>
                <c:pt idx="1">
                  <c:v>H</c:v>
                </c:pt>
                <c:pt idx="2">
                  <c:v>O</c:v>
                </c:pt>
              </c:strCache>
            </c:strRef>
          </c:cat>
          <c:val>
            <c:numRef>
              <c:f>'Análisis de resultados'!$G$40:$G$42</c:f>
              <c:numCache>
                <c:formatCode>0.00%</c:formatCode>
                <c:ptCount val="3"/>
                <c:pt idx="0">
                  <c:v>0.12</c:v>
                </c:pt>
                <c:pt idx="1">
                  <c:v>0.15151515151515152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E-4434-9997-14D2C6D232FA}"/>
            </c:ext>
          </c:extLst>
        </c:ser>
        <c:ser>
          <c:idx val="1"/>
          <c:order val="1"/>
          <c:tx>
            <c:strRef>
              <c:f>'Análisis de resultados'!$H$37</c:f>
              <c:strCache>
                <c:ptCount val="1"/>
                <c:pt idx="0">
                  <c:v>% SÍ, CONS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resultados'!$B$40:$B$42</c:f>
              <c:strCache>
                <c:ptCount val="3"/>
                <c:pt idx="0">
                  <c:v>M</c:v>
                </c:pt>
                <c:pt idx="1">
                  <c:v>H</c:v>
                </c:pt>
                <c:pt idx="2">
                  <c:v>O</c:v>
                </c:pt>
              </c:strCache>
            </c:strRef>
          </c:cat>
          <c:val>
            <c:numRef>
              <c:f>'Análisis de resultados'!$H$40:$H$42</c:f>
              <c:numCache>
                <c:formatCode>0.00%</c:formatCode>
                <c:ptCount val="3"/>
                <c:pt idx="0">
                  <c:v>0.04</c:v>
                </c:pt>
                <c:pt idx="1">
                  <c:v>4.5454545454545456E-2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E-4434-9997-14D2C6D232FA}"/>
            </c:ext>
          </c:extLst>
        </c:ser>
        <c:ser>
          <c:idx val="2"/>
          <c:order val="2"/>
          <c:tx>
            <c:strRef>
              <c:f>'Análisis de resultados'!$I$37</c:f>
              <c:strCache>
                <c:ptCount val="1"/>
                <c:pt idx="0">
                  <c:v>% NO, SEG SABE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resultados'!$B$40:$B$42</c:f>
              <c:strCache>
                <c:ptCount val="3"/>
                <c:pt idx="0">
                  <c:v>M</c:v>
                </c:pt>
                <c:pt idx="1">
                  <c:v>H</c:v>
                </c:pt>
                <c:pt idx="2">
                  <c:v>O</c:v>
                </c:pt>
              </c:strCache>
            </c:strRef>
          </c:cat>
          <c:val>
            <c:numRef>
              <c:f>'Análisis de resultados'!$I$40:$I$42</c:f>
              <c:numCache>
                <c:formatCode>0.00%</c:formatCode>
                <c:ptCount val="3"/>
                <c:pt idx="0">
                  <c:v>0.2</c:v>
                </c:pt>
                <c:pt idx="1">
                  <c:v>0.51515151515151514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E-4434-9997-14D2C6D232FA}"/>
            </c:ext>
          </c:extLst>
        </c:ser>
        <c:ser>
          <c:idx val="3"/>
          <c:order val="3"/>
          <c:tx>
            <c:strRef>
              <c:f>'Análisis de resultados'!$J$37</c:f>
              <c:strCache>
                <c:ptCount val="1"/>
                <c:pt idx="0">
                  <c:v>% 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resultados'!$B$40:$B$42</c:f>
              <c:strCache>
                <c:ptCount val="3"/>
                <c:pt idx="0">
                  <c:v>M</c:v>
                </c:pt>
                <c:pt idx="1">
                  <c:v>H</c:v>
                </c:pt>
                <c:pt idx="2">
                  <c:v>O</c:v>
                </c:pt>
              </c:strCache>
            </c:strRef>
          </c:cat>
          <c:val>
            <c:numRef>
              <c:f>'Análisis de resultados'!$J$40:$J$42</c:f>
              <c:numCache>
                <c:formatCode>0.00%</c:formatCode>
                <c:ptCount val="3"/>
                <c:pt idx="0">
                  <c:v>0.64</c:v>
                </c:pt>
                <c:pt idx="1">
                  <c:v>0.2878787878787879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E-4434-9997-14D2C6D2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324816"/>
        <c:axId val="1085305680"/>
      </c:barChart>
      <c:catAx>
        <c:axId val="108532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305680"/>
        <c:crosses val="autoZero"/>
        <c:auto val="1"/>
        <c:lblAlgn val="ctr"/>
        <c:lblOffset val="100"/>
        <c:noMultiLvlLbl val="0"/>
      </c:catAx>
      <c:valAx>
        <c:axId val="10853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3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Personas que han hecho Bullying</a:t>
            </a:r>
          </a:p>
          <a:p>
            <a:pPr>
              <a:defRPr/>
            </a:pPr>
            <a:r>
              <a:rPr lang="es-ES"/>
              <a:t>y</a:t>
            </a:r>
            <a:r>
              <a:rPr lang="es-ES" baseline="0"/>
              <a:t> lo sabían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72-44F2-89EF-17968B2F8B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72-44F2-89EF-17968B2F8B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72-44F2-89EF-17968B2F8B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72-44F2-89EF-17968B2F8B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'Análisis de resultados'!$G$37:$J$37</c:f>
              <c:strCache>
                <c:ptCount val="4"/>
                <c:pt idx="0">
                  <c:v>% SÍ, INCONS</c:v>
                </c:pt>
                <c:pt idx="1">
                  <c:v>% SÍ, CONS</c:v>
                </c:pt>
                <c:pt idx="2">
                  <c:v>% NO, SEG SABE</c:v>
                </c:pt>
                <c:pt idx="3">
                  <c:v>% NO</c:v>
                </c:pt>
              </c:strCache>
            </c:strRef>
          </c:cat>
          <c:val>
            <c:numRef>
              <c:f>'Análisis de resultados'!$G$43:$J$43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72-44F2-89EF-17968B2F8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 de</a:t>
            </a:r>
            <a:r>
              <a:rPr lang="es-ES" baseline="0"/>
              <a:t> Respuestas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85-4143-BBAD-DD7B9C974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85-4143-BBAD-DD7B9C974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85-4143-BBAD-DD7B9C9740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85-4143-BBAD-DD7B9C9740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'Análisis de resultados'!$G$46:$J$46</c:f>
              <c:strCache>
                <c:ptCount val="4"/>
                <c:pt idx="0">
                  <c:v>% SÍ, REGU</c:v>
                </c:pt>
                <c:pt idx="1">
                  <c:v>% SÍ OCASIONAL</c:v>
                </c:pt>
                <c:pt idx="2">
                  <c:v>%NO, SEG SABE</c:v>
                </c:pt>
                <c:pt idx="3">
                  <c:v>% NO</c:v>
                </c:pt>
              </c:strCache>
            </c:strRef>
          </c:cat>
          <c:val>
            <c:numRef>
              <c:f>'Análisis de resultados'!$G$47:$J$47</c:f>
              <c:numCache>
                <c:formatCode>0.00%</c:formatCode>
                <c:ptCount val="4"/>
                <c:pt idx="0">
                  <c:v>4.3010752688172046E-2</c:v>
                </c:pt>
                <c:pt idx="1">
                  <c:v>0.13978494623655913</c:v>
                </c:pt>
                <c:pt idx="2">
                  <c:v>0.35483870967741937</c:v>
                </c:pt>
                <c:pt idx="3">
                  <c:v>0.46236559139784944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85-4143-BBAD-DD7B9C974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Respuestas por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de resultados'!$G$46</c:f>
              <c:strCache>
                <c:ptCount val="1"/>
                <c:pt idx="0">
                  <c:v>% SÍ, REGU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resultados'!$B$49:$B$51</c:f>
              <c:strCache>
                <c:ptCount val="3"/>
                <c:pt idx="0">
                  <c:v>M</c:v>
                </c:pt>
                <c:pt idx="1">
                  <c:v>H</c:v>
                </c:pt>
                <c:pt idx="2">
                  <c:v>O</c:v>
                </c:pt>
              </c:strCache>
            </c:strRef>
          </c:cat>
          <c:val>
            <c:numRef>
              <c:f>'Análisis de resultados'!$G$49:$G$51</c:f>
              <c:numCache>
                <c:formatCode>0.00%</c:formatCode>
                <c:ptCount val="3"/>
                <c:pt idx="0">
                  <c:v>0.12</c:v>
                </c:pt>
                <c:pt idx="1">
                  <c:v>1.5151515151515152E-2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0-400B-A17F-181F92B5DDBF}"/>
            </c:ext>
          </c:extLst>
        </c:ser>
        <c:ser>
          <c:idx val="1"/>
          <c:order val="1"/>
          <c:tx>
            <c:strRef>
              <c:f>'Análisis de resultados'!$H$46</c:f>
              <c:strCache>
                <c:ptCount val="1"/>
                <c:pt idx="0">
                  <c:v>% SÍ OCASIONAL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resultados'!$B$49:$B$51</c:f>
              <c:strCache>
                <c:ptCount val="3"/>
                <c:pt idx="0">
                  <c:v>M</c:v>
                </c:pt>
                <c:pt idx="1">
                  <c:v>H</c:v>
                </c:pt>
                <c:pt idx="2">
                  <c:v>O</c:v>
                </c:pt>
              </c:strCache>
            </c:strRef>
          </c:cat>
          <c:val>
            <c:numRef>
              <c:f>'Análisis de resultados'!$H$49:$H$51</c:f>
              <c:numCache>
                <c:formatCode>0.00%</c:formatCode>
                <c:ptCount val="3"/>
                <c:pt idx="0">
                  <c:v>0.16</c:v>
                </c:pt>
                <c:pt idx="1">
                  <c:v>0.12121212121212122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0-400B-A17F-181F92B5DDBF}"/>
            </c:ext>
          </c:extLst>
        </c:ser>
        <c:ser>
          <c:idx val="2"/>
          <c:order val="2"/>
          <c:tx>
            <c:strRef>
              <c:f>'Análisis de resultados'!$I$46</c:f>
              <c:strCache>
                <c:ptCount val="1"/>
                <c:pt idx="0">
                  <c:v>%NO, SEG SABE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resultados'!$B$49:$B$51</c:f>
              <c:strCache>
                <c:ptCount val="3"/>
                <c:pt idx="0">
                  <c:v>M</c:v>
                </c:pt>
                <c:pt idx="1">
                  <c:v>H</c:v>
                </c:pt>
                <c:pt idx="2">
                  <c:v>O</c:v>
                </c:pt>
              </c:strCache>
            </c:strRef>
          </c:cat>
          <c:val>
            <c:numRef>
              <c:f>'Análisis de resultados'!$I$49:$I$51</c:f>
              <c:numCache>
                <c:formatCode>0.00%</c:formatCode>
                <c:ptCount val="3"/>
                <c:pt idx="0">
                  <c:v>0.32</c:v>
                </c:pt>
                <c:pt idx="1">
                  <c:v>0.37878787878787878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0-400B-A17F-181F92B5DDBF}"/>
            </c:ext>
          </c:extLst>
        </c:ser>
        <c:ser>
          <c:idx val="3"/>
          <c:order val="3"/>
          <c:tx>
            <c:strRef>
              <c:f>'Análisis de resultados'!$J$46</c:f>
              <c:strCache>
                <c:ptCount val="1"/>
                <c:pt idx="0">
                  <c:v>% 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resultados'!$B$49:$B$51</c:f>
              <c:strCache>
                <c:ptCount val="3"/>
                <c:pt idx="0">
                  <c:v>M</c:v>
                </c:pt>
                <c:pt idx="1">
                  <c:v>H</c:v>
                </c:pt>
                <c:pt idx="2">
                  <c:v>O</c:v>
                </c:pt>
              </c:strCache>
            </c:strRef>
          </c:cat>
          <c:val>
            <c:numRef>
              <c:f>'Análisis de resultados'!$J$49:$J$51</c:f>
              <c:numCache>
                <c:formatCode>0.00%</c:formatCode>
                <c:ptCount val="3"/>
                <c:pt idx="0">
                  <c:v>0.4</c:v>
                </c:pt>
                <c:pt idx="1">
                  <c:v>0.48484848484848486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50-400B-A17F-181F92B5D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611824"/>
        <c:axId val="1004618896"/>
      </c:barChart>
      <c:catAx>
        <c:axId val="100461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4618896"/>
        <c:crosses val="autoZero"/>
        <c:auto val="1"/>
        <c:lblAlgn val="ctr"/>
        <c:lblOffset val="100"/>
        <c:noMultiLvlLbl val="0"/>
      </c:catAx>
      <c:valAx>
        <c:axId val="10046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46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Respuestas</a:t>
            </a:r>
            <a:r>
              <a:rPr lang="es-ES" baseline="0"/>
              <a:t>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FF-4E9F-99D1-043441B600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FF-4E9F-99D1-043441B600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FF-4E9F-99D1-043441B600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FF-4E9F-99D1-043441B600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FF-4E9F-99D1-043441B600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'Análisis de resultados'!$H$56:$L$56</c:f>
              <c:strCache>
                <c:ptCount val="5"/>
                <c:pt idx="0">
                  <c:v>% FÍSICAMENTE</c:v>
                </c:pt>
                <c:pt idx="1">
                  <c:v>% VERBALMENTE</c:v>
                </c:pt>
                <c:pt idx="2">
                  <c:v>% PASIVAS</c:v>
                </c:pt>
                <c:pt idx="3">
                  <c:v>% VIRTUALMENTE</c:v>
                </c:pt>
                <c:pt idx="4">
                  <c:v>% OTROS</c:v>
                </c:pt>
              </c:strCache>
            </c:strRef>
          </c:cat>
          <c:val>
            <c:numRef>
              <c:f>'Análisis de resultados'!$H$57:$L$57</c:f>
              <c:numCache>
                <c:formatCode>0.00%</c:formatCode>
                <c:ptCount val="5"/>
                <c:pt idx="0">
                  <c:v>0.15</c:v>
                </c:pt>
                <c:pt idx="1">
                  <c:v>0.42499999999999999</c:v>
                </c:pt>
                <c:pt idx="2">
                  <c:v>0.27500000000000002</c:v>
                </c:pt>
                <c:pt idx="3">
                  <c:v>0.125</c:v>
                </c:pt>
                <c:pt idx="4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FF-4E9F-99D1-043441B60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Respuestas por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de resultados'!$H$56</c:f>
              <c:strCache>
                <c:ptCount val="1"/>
                <c:pt idx="0">
                  <c:v>% FÍSICAMENTE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resultados'!$B$59:$B$61</c:f>
              <c:strCache>
                <c:ptCount val="3"/>
                <c:pt idx="0">
                  <c:v>M</c:v>
                </c:pt>
                <c:pt idx="1">
                  <c:v>H</c:v>
                </c:pt>
                <c:pt idx="2">
                  <c:v>O</c:v>
                </c:pt>
              </c:strCache>
            </c:strRef>
          </c:cat>
          <c:val>
            <c:numRef>
              <c:f>'Análisis de resultados'!$H$59:$H$61</c:f>
              <c:numCache>
                <c:formatCode>0.00%</c:formatCode>
                <c:ptCount val="3"/>
                <c:pt idx="0">
                  <c:v>0.1</c:v>
                </c:pt>
                <c:pt idx="1">
                  <c:v>0.16666666666666666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1-44A3-BEBD-7F05D52940B3}"/>
            </c:ext>
          </c:extLst>
        </c:ser>
        <c:ser>
          <c:idx val="1"/>
          <c:order val="1"/>
          <c:tx>
            <c:strRef>
              <c:f>'Análisis de resultados'!$I$56</c:f>
              <c:strCache>
                <c:ptCount val="1"/>
                <c:pt idx="0">
                  <c:v>% VERBALMENTE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resultados'!$B$59:$B$61</c:f>
              <c:strCache>
                <c:ptCount val="3"/>
                <c:pt idx="0">
                  <c:v>M</c:v>
                </c:pt>
                <c:pt idx="1">
                  <c:v>H</c:v>
                </c:pt>
                <c:pt idx="2">
                  <c:v>O</c:v>
                </c:pt>
              </c:strCache>
            </c:strRef>
          </c:cat>
          <c:val>
            <c:numRef>
              <c:f>'Análisis de resultados'!$I$59:$I$61</c:f>
              <c:numCache>
                <c:formatCode>0.00%</c:formatCode>
                <c:ptCount val="3"/>
                <c:pt idx="0">
                  <c:v>0.35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1-44A3-BEBD-7F05D52940B3}"/>
            </c:ext>
          </c:extLst>
        </c:ser>
        <c:ser>
          <c:idx val="2"/>
          <c:order val="2"/>
          <c:tx>
            <c:strRef>
              <c:f>'Análisis de resultados'!$J$56</c:f>
              <c:strCache>
                <c:ptCount val="1"/>
                <c:pt idx="0">
                  <c:v>% PASIVAS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resultados'!$B$59:$B$61</c:f>
              <c:strCache>
                <c:ptCount val="3"/>
                <c:pt idx="0">
                  <c:v>M</c:v>
                </c:pt>
                <c:pt idx="1">
                  <c:v>H</c:v>
                </c:pt>
                <c:pt idx="2">
                  <c:v>O</c:v>
                </c:pt>
              </c:strCache>
            </c:strRef>
          </c:cat>
          <c:val>
            <c:numRef>
              <c:f>'Análisis de resultados'!$J$59:$J$61</c:f>
              <c:numCache>
                <c:formatCode>0.00%</c:formatCode>
                <c:ptCount val="3"/>
                <c:pt idx="0">
                  <c:v>0.35</c:v>
                </c:pt>
                <c:pt idx="1">
                  <c:v>0.22222222222222221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1-44A3-BEBD-7F05D52940B3}"/>
            </c:ext>
          </c:extLst>
        </c:ser>
        <c:ser>
          <c:idx val="3"/>
          <c:order val="3"/>
          <c:tx>
            <c:strRef>
              <c:f>'Análisis de resultados'!$K$56</c:f>
              <c:strCache>
                <c:ptCount val="1"/>
                <c:pt idx="0">
                  <c:v>% VIRTUALMENTE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resultados'!$B$59:$B$61</c:f>
              <c:strCache>
                <c:ptCount val="3"/>
                <c:pt idx="0">
                  <c:v>M</c:v>
                </c:pt>
                <c:pt idx="1">
                  <c:v>H</c:v>
                </c:pt>
                <c:pt idx="2">
                  <c:v>O</c:v>
                </c:pt>
              </c:strCache>
            </c:strRef>
          </c:cat>
          <c:val>
            <c:numRef>
              <c:f>'Análisis de resultados'!$K$59:$K$61</c:f>
              <c:numCache>
                <c:formatCode>0.00%</c:formatCode>
                <c:ptCount val="3"/>
                <c:pt idx="0">
                  <c:v>0.15</c:v>
                </c:pt>
                <c:pt idx="1">
                  <c:v>0.1111111111111111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51-44A3-BEBD-7F05D52940B3}"/>
            </c:ext>
          </c:extLst>
        </c:ser>
        <c:ser>
          <c:idx val="4"/>
          <c:order val="4"/>
          <c:tx>
            <c:strRef>
              <c:f>'Análisis de resultados'!$L$56</c:f>
              <c:strCache>
                <c:ptCount val="1"/>
                <c:pt idx="0">
                  <c:v>% OTROS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'Análisis de resultados'!$B$59:$B$61</c:f>
              <c:strCache>
                <c:ptCount val="3"/>
                <c:pt idx="0">
                  <c:v>M</c:v>
                </c:pt>
                <c:pt idx="1">
                  <c:v>H</c:v>
                </c:pt>
                <c:pt idx="2">
                  <c:v>O</c:v>
                </c:pt>
              </c:strCache>
            </c:strRef>
          </c:cat>
          <c:val>
            <c:numRef>
              <c:f>'Análisis de resultados'!$L$59:$L$61</c:f>
              <c:numCache>
                <c:formatCode>0.00%</c:formatCode>
                <c:ptCount val="3"/>
                <c:pt idx="0">
                  <c:v>0.05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51-44A3-BEBD-7F05D5294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338496"/>
        <c:axId val="987340992"/>
      </c:barChart>
      <c:catAx>
        <c:axId val="9873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7340992"/>
        <c:crosses val="autoZero"/>
        <c:auto val="1"/>
        <c:lblAlgn val="ctr"/>
        <c:lblOffset val="100"/>
        <c:noMultiLvlLbl val="0"/>
      </c:catAx>
      <c:valAx>
        <c:axId val="9873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73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Respuestas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55-4A39-BDB1-EFEA4DD82F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55-4A39-BDB1-EFEA4DD82F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55-4A39-BDB1-EFEA4DD82F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55-4A39-BDB1-EFEA4DD82F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'Análisis de resultados'!$G$63:$J$63</c:f>
              <c:strCache>
                <c:ptCount val="4"/>
                <c:pt idx="0">
                  <c:v>%NET MOB</c:v>
                </c:pt>
                <c:pt idx="1">
                  <c:v>% GROOMING</c:v>
                </c:pt>
                <c:pt idx="2">
                  <c:v>% CYBERSTALKING</c:v>
                </c:pt>
                <c:pt idx="3">
                  <c:v>% NINGUNO</c:v>
                </c:pt>
              </c:strCache>
            </c:strRef>
          </c:cat>
          <c:val>
            <c:numRef>
              <c:f>'Análisis de resultados'!$G$64:$J$64</c:f>
              <c:numCache>
                <c:formatCode>0.00%</c:formatCode>
                <c:ptCount val="4"/>
                <c:pt idx="0">
                  <c:v>9.5238095238095233E-2</c:v>
                </c:pt>
                <c:pt idx="1">
                  <c:v>6.6666666666666666E-2</c:v>
                </c:pt>
                <c:pt idx="2">
                  <c:v>0.33333333333333331</c:v>
                </c:pt>
                <c:pt idx="3">
                  <c:v>0.50476190476190474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55-4A39-BDB1-EFEA4DD82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Respuestas por 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de resultados'!$G$63</c:f>
              <c:strCache>
                <c:ptCount val="1"/>
                <c:pt idx="0">
                  <c:v>%NET MOB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resultados'!$B$66:$B$67</c:f>
              <c:strCache>
                <c:ptCount val="2"/>
                <c:pt idx="0">
                  <c:v>15-20</c:v>
                </c:pt>
                <c:pt idx="1">
                  <c:v>20+</c:v>
                </c:pt>
              </c:strCache>
            </c:strRef>
          </c:cat>
          <c:val>
            <c:numRef>
              <c:f>'Análisis de resultados'!$G$66:$G$67</c:f>
              <c:numCache>
                <c:formatCode>0.00%</c:formatCode>
                <c:ptCount val="2"/>
                <c:pt idx="0">
                  <c:v>9.8901098901098897E-2</c:v>
                </c:pt>
                <c:pt idx="1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1-4531-A60F-B9EF88292534}"/>
            </c:ext>
          </c:extLst>
        </c:ser>
        <c:ser>
          <c:idx val="1"/>
          <c:order val="1"/>
          <c:tx>
            <c:strRef>
              <c:f>'Análisis de resultados'!$H$63</c:f>
              <c:strCache>
                <c:ptCount val="1"/>
                <c:pt idx="0">
                  <c:v>% GROOMING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resultados'!$B$66:$B$67</c:f>
              <c:strCache>
                <c:ptCount val="2"/>
                <c:pt idx="0">
                  <c:v>15-20</c:v>
                </c:pt>
                <c:pt idx="1">
                  <c:v>20+</c:v>
                </c:pt>
              </c:strCache>
            </c:strRef>
          </c:cat>
          <c:val>
            <c:numRef>
              <c:f>'Análisis de resultados'!$H$66:$H$67</c:f>
              <c:numCache>
                <c:formatCode>0.00%</c:formatCode>
                <c:ptCount val="2"/>
                <c:pt idx="0">
                  <c:v>6.5934065934065936E-2</c:v>
                </c:pt>
                <c:pt idx="1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1-4531-A60F-B9EF88292534}"/>
            </c:ext>
          </c:extLst>
        </c:ser>
        <c:ser>
          <c:idx val="2"/>
          <c:order val="2"/>
          <c:tx>
            <c:strRef>
              <c:f>'Análisis de resultados'!$I$63</c:f>
              <c:strCache>
                <c:ptCount val="1"/>
                <c:pt idx="0">
                  <c:v>% CYBERSTALKING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resultados'!$B$66:$B$67</c:f>
              <c:strCache>
                <c:ptCount val="2"/>
                <c:pt idx="0">
                  <c:v>15-20</c:v>
                </c:pt>
                <c:pt idx="1">
                  <c:v>20+</c:v>
                </c:pt>
              </c:strCache>
            </c:strRef>
          </c:cat>
          <c:val>
            <c:numRef>
              <c:f>'Análisis de resultados'!$I$66:$I$67</c:f>
              <c:numCache>
                <c:formatCode>0.00%</c:formatCode>
                <c:ptCount val="2"/>
                <c:pt idx="0">
                  <c:v>0.35164835164835168</c:v>
                </c:pt>
                <c:pt idx="1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91-4531-A60F-B9EF88292534}"/>
            </c:ext>
          </c:extLst>
        </c:ser>
        <c:ser>
          <c:idx val="3"/>
          <c:order val="3"/>
          <c:tx>
            <c:strRef>
              <c:f>'Análisis de resultados'!$J$63</c:f>
              <c:strCache>
                <c:ptCount val="1"/>
                <c:pt idx="0">
                  <c:v>% NINGUNO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resultados'!$B$66:$B$67</c:f>
              <c:strCache>
                <c:ptCount val="2"/>
                <c:pt idx="0">
                  <c:v>15-20</c:v>
                </c:pt>
                <c:pt idx="1">
                  <c:v>20+</c:v>
                </c:pt>
              </c:strCache>
            </c:strRef>
          </c:cat>
          <c:val>
            <c:numRef>
              <c:f>'Análisis de resultados'!$J$66:$J$67</c:f>
              <c:numCache>
                <c:formatCode>0.00%</c:formatCode>
                <c:ptCount val="2"/>
                <c:pt idx="0">
                  <c:v>0.48351648351648352</c:v>
                </c:pt>
                <c:pt idx="1">
                  <c:v>0.6428571428571429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91-4531-A60F-B9EF8829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043184"/>
        <c:axId val="1005044016"/>
      </c:barChart>
      <c:catAx>
        <c:axId val="10050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5044016"/>
        <c:crosses val="autoZero"/>
        <c:auto val="1"/>
        <c:lblAlgn val="ctr"/>
        <c:lblOffset val="100"/>
        <c:noMultiLvlLbl val="0"/>
      </c:catAx>
      <c:valAx>
        <c:axId val="10050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50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Respuestas por nivel</a:t>
            </a:r>
            <a:r>
              <a:rPr lang="es-ES" baseline="0"/>
              <a:t> de estudios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Sí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Eso</c:v>
              </c:pt>
              <c:pt idx="1">
                <c:v>E.Medios</c:v>
              </c:pt>
              <c:pt idx="2">
                <c:v>E.Superiores</c:v>
              </c:pt>
            </c:strLit>
          </c:cat>
          <c:val>
            <c:numRef>
              <c:f>'Análisis de resultados'!$E$5:$E$7</c:f>
              <c:numCache>
                <c:formatCode>0.00%</c:formatCode>
                <c:ptCount val="3"/>
                <c:pt idx="0">
                  <c:v>0.97333333333333338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1-47F3-A15D-A9DA63B1939C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Eso</c:v>
              </c:pt>
              <c:pt idx="1">
                <c:v>E.Medios</c:v>
              </c:pt>
              <c:pt idx="2">
                <c:v>E.Superiores</c:v>
              </c:pt>
            </c:strLit>
          </c:cat>
          <c:val>
            <c:numRef>
              <c:f>'Análisis de resultados'!$F$5:$F$7</c:f>
              <c:numCache>
                <c:formatCode>0.00%</c:formatCode>
                <c:ptCount val="3"/>
                <c:pt idx="0">
                  <c:v>2.6666666666666668E-2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1-47F3-A15D-A9DA63B193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984719"/>
        <c:axId val="445323551"/>
      </c:barChart>
      <c:catAx>
        <c:axId val="54198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323551"/>
        <c:crosses val="autoZero"/>
        <c:auto val="1"/>
        <c:lblAlgn val="ctr"/>
        <c:lblOffset val="100"/>
        <c:noMultiLvlLbl val="0"/>
      </c:catAx>
      <c:valAx>
        <c:axId val="44532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19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Respuestas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D1-456C-9A67-CDE12E583E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D1-456C-9A67-CDE12E583E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D1-456C-9A67-CDE12E583E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'Análisis de resultados'!$F$69:$H$69</c:f>
              <c:strCache>
                <c:ptCount val="3"/>
                <c:pt idx="0">
                  <c:v>% SI</c:v>
                </c:pt>
                <c:pt idx="1">
                  <c:v>% MÁS O MENOS</c:v>
                </c:pt>
                <c:pt idx="2">
                  <c:v>% NO</c:v>
                </c:pt>
              </c:strCache>
            </c:strRef>
          </c:cat>
          <c:val>
            <c:numRef>
              <c:f>'Análisis de resultados'!$F$70:$H$70</c:f>
              <c:numCache>
                <c:formatCode>0.00%</c:formatCode>
                <c:ptCount val="3"/>
                <c:pt idx="0">
                  <c:v>6.6666666666666666E-2</c:v>
                </c:pt>
                <c:pt idx="1">
                  <c:v>0.65555555555555556</c:v>
                </c:pt>
                <c:pt idx="2">
                  <c:v>0.27777777777777779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1-456C-9A67-CDE12E583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Respuestas por 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de resultados'!$F$69</c:f>
              <c:strCache>
                <c:ptCount val="1"/>
                <c:pt idx="0">
                  <c:v>% 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'Análisis de resultados'!$B$72:$B$73</c:f>
              <c:strCache>
                <c:ptCount val="2"/>
                <c:pt idx="0">
                  <c:v>15-20</c:v>
                </c:pt>
                <c:pt idx="1">
                  <c:v>20+</c:v>
                </c:pt>
              </c:strCache>
            </c:strRef>
          </c:cat>
          <c:val>
            <c:numRef>
              <c:f>'Análisis de resultados'!$F$72:$F$73</c:f>
              <c:numCache>
                <c:formatCode>0.00%</c:formatCode>
                <c:ptCount val="2"/>
                <c:pt idx="0">
                  <c:v>6.4102564102564097E-2</c:v>
                </c:pt>
                <c:pt idx="1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2-478C-B536-322FC2099603}"/>
            </c:ext>
          </c:extLst>
        </c:ser>
        <c:ser>
          <c:idx val="1"/>
          <c:order val="1"/>
          <c:tx>
            <c:strRef>
              <c:f>'Análisis de resultados'!$G$69</c:f>
              <c:strCache>
                <c:ptCount val="1"/>
                <c:pt idx="0">
                  <c:v>% MÁS O MENOS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'Análisis de resultados'!$B$72:$B$73</c:f>
              <c:strCache>
                <c:ptCount val="2"/>
                <c:pt idx="0">
                  <c:v>15-20</c:v>
                </c:pt>
                <c:pt idx="1">
                  <c:v>20+</c:v>
                </c:pt>
              </c:strCache>
            </c:strRef>
          </c:cat>
          <c:val>
            <c:numRef>
              <c:f>'Análisis de resultados'!$G$72:$G$73</c:f>
              <c:numCache>
                <c:formatCode>0.00%</c:formatCode>
                <c:ptCount val="2"/>
                <c:pt idx="0">
                  <c:v>0.65384615384615385</c:v>
                </c:pt>
                <c:pt idx="1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2-478C-B536-322FC2099603}"/>
            </c:ext>
          </c:extLst>
        </c:ser>
        <c:ser>
          <c:idx val="2"/>
          <c:order val="2"/>
          <c:tx>
            <c:strRef>
              <c:f>'Análisis de resultados'!$H$69</c:f>
              <c:strCache>
                <c:ptCount val="1"/>
                <c:pt idx="0">
                  <c:v>% 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'Análisis de resultados'!$B$72:$B$73</c:f>
              <c:strCache>
                <c:ptCount val="2"/>
                <c:pt idx="0">
                  <c:v>15-20</c:v>
                </c:pt>
                <c:pt idx="1">
                  <c:v>20+</c:v>
                </c:pt>
              </c:strCache>
            </c:strRef>
          </c:cat>
          <c:val>
            <c:numRef>
              <c:f>'Análisis de resultados'!$H$72:$H$73</c:f>
              <c:numCache>
                <c:formatCode>0.00%</c:formatCode>
                <c:ptCount val="2"/>
                <c:pt idx="0">
                  <c:v>0.28205128205128205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2-478C-B536-322FC209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328976"/>
        <c:axId val="1085331472"/>
      </c:barChart>
      <c:catAx>
        <c:axId val="108532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331472"/>
        <c:crosses val="autoZero"/>
        <c:auto val="1"/>
        <c:lblAlgn val="ctr"/>
        <c:lblOffset val="100"/>
        <c:noMultiLvlLbl val="0"/>
      </c:catAx>
      <c:valAx>
        <c:axId val="10853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3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Respuestas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B9-418A-B0AC-04F78764FD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B9-418A-B0AC-04F78764FD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B9-418A-B0AC-04F78764FD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'Análisis de resultados'!$F$75:$H$75</c:f>
              <c:strCache>
                <c:ptCount val="3"/>
                <c:pt idx="0">
                  <c:v>% SÍ</c:v>
                </c:pt>
                <c:pt idx="1">
                  <c:v>% NO</c:v>
                </c:pt>
                <c:pt idx="2">
                  <c:v>% TAL VEZ</c:v>
                </c:pt>
              </c:strCache>
            </c:strRef>
          </c:cat>
          <c:val>
            <c:numRef>
              <c:f>'Análisis de resultados'!$F$76:$H$76</c:f>
              <c:numCache>
                <c:formatCode>0.00%</c:formatCode>
                <c:ptCount val="3"/>
                <c:pt idx="0">
                  <c:v>0.4943820224719101</c:v>
                </c:pt>
                <c:pt idx="1">
                  <c:v>0.10112359550561797</c:v>
                </c:pt>
                <c:pt idx="2">
                  <c:v>0.4044943820224719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B9-418A-B0AC-04F78764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Respuestas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89-441D-9B29-A5B760BF4D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89-441D-9B29-A5B760BF4D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89-441D-9B29-A5B760BF4D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'Análisis de resultados'!$F$78:$H$78</c:f>
              <c:strCache>
                <c:ptCount val="3"/>
                <c:pt idx="0">
                  <c:v>% SÍ</c:v>
                </c:pt>
                <c:pt idx="1">
                  <c:v>% NO</c:v>
                </c:pt>
                <c:pt idx="2">
                  <c:v>% MÁS O MENOS</c:v>
                </c:pt>
              </c:strCache>
            </c:strRef>
          </c:cat>
          <c:val>
            <c:numRef>
              <c:f>'Análisis de resultados'!$F$79:$H$79</c:f>
              <c:numCache>
                <c:formatCode>0.00%</c:formatCode>
                <c:ptCount val="3"/>
                <c:pt idx="0">
                  <c:v>0.37362637362637363</c:v>
                </c:pt>
                <c:pt idx="1">
                  <c:v>7.6923076923076927E-2</c:v>
                </c:pt>
                <c:pt idx="2">
                  <c:v>0.5494505494505495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89-441D-9B29-A5B760BF4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Respuestas por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Sí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Hombre</c:v>
              </c:pt>
              <c:pt idx="1">
                <c:v>Mujer</c:v>
              </c:pt>
              <c:pt idx="2">
                <c:v>Otro</c:v>
              </c:pt>
            </c:strLit>
          </c:cat>
          <c:val>
            <c:numRef>
              <c:f>'Análisis de resultados'!$E$9:$E$11</c:f>
              <c:numCache>
                <c:formatCode>0.00%</c:formatCode>
                <c:ptCount val="3"/>
                <c:pt idx="0">
                  <c:v>0.96969696969696972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8-42CC-8B2C-B4872EDA13E9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Hombre</c:v>
              </c:pt>
              <c:pt idx="1">
                <c:v>Mujer</c:v>
              </c:pt>
              <c:pt idx="2">
                <c:v>Otro</c:v>
              </c:pt>
            </c:strLit>
          </c:cat>
          <c:val>
            <c:numRef>
              <c:f>'Análisis de resultados'!$F$9:$F$11</c:f>
              <c:numCache>
                <c:formatCode>0.00%</c:formatCode>
                <c:ptCount val="3"/>
                <c:pt idx="0">
                  <c:v>3.0303030303030304E-2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8-42CC-8B2C-B4872EDA13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7836271"/>
        <c:axId val="703642127"/>
      </c:barChart>
      <c:catAx>
        <c:axId val="59783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642127"/>
        <c:crosses val="autoZero"/>
        <c:auto val="1"/>
        <c:lblAlgn val="ctr"/>
        <c:lblOffset val="100"/>
        <c:noMultiLvlLbl val="0"/>
      </c:catAx>
      <c:valAx>
        <c:axId val="7036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783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Respuestas por 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Sí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15-20</c:v>
              </c:pt>
              <c:pt idx="1">
                <c:v>+20</c:v>
              </c:pt>
            </c:strLit>
          </c:cat>
          <c:val>
            <c:numRef>
              <c:f>'Análisis de resultados'!$E$13:$E$14</c:f>
              <c:numCache>
                <c:formatCode>0.00%</c:formatCode>
                <c:ptCount val="2"/>
                <c:pt idx="0">
                  <c:v>0.97499999999999998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B-4EBD-8750-451F1C161E77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15-20</c:v>
              </c:pt>
              <c:pt idx="1">
                <c:v>+20</c:v>
              </c:pt>
            </c:strLit>
          </c:cat>
          <c:val>
            <c:numRef>
              <c:f>'Análisis de resultados'!$F$13:$F$14</c:f>
              <c:numCache>
                <c:formatCode>0.00%</c:formatCode>
                <c:ptCount val="2"/>
                <c:pt idx="0">
                  <c:v>2.5000000000000001E-2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B-4EBD-8750-451F1C161E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3063727"/>
        <c:axId val="722919311"/>
      </c:barChart>
      <c:catAx>
        <c:axId val="72306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2919311"/>
        <c:crosses val="autoZero"/>
        <c:auto val="1"/>
        <c:lblAlgn val="ctr"/>
        <c:lblOffset val="100"/>
        <c:noMultiLvlLbl val="0"/>
      </c:catAx>
      <c:valAx>
        <c:axId val="7229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06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 de Respuestas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42-463F-A6D5-B6FE8CAF29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42-463F-A6D5-B6FE8CAF29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42-463F-A6D5-B6FE8CAF29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'Análisis de resultados'!$F$16:$H$16</c:f>
              <c:strCache>
                <c:ptCount val="3"/>
                <c:pt idx="0">
                  <c:v>% SI</c:v>
                </c:pt>
                <c:pt idx="1">
                  <c:v>% NO</c:v>
                </c:pt>
                <c:pt idx="2">
                  <c:v>% NO SÉ</c:v>
                </c:pt>
              </c:strCache>
            </c:strRef>
          </c:cat>
          <c:val>
            <c:numRef>
              <c:f>'Análisis de resultados'!$F$17:$H$17</c:f>
              <c:numCache>
                <c:formatCode>0.00%</c:formatCode>
                <c:ptCount val="3"/>
                <c:pt idx="0">
                  <c:v>0.44086021505376344</c:v>
                </c:pt>
                <c:pt idx="1">
                  <c:v>0.32258064516129031</c:v>
                </c:pt>
                <c:pt idx="2">
                  <c:v>0.23655913978494625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42-463F-A6D5-B6FE8CAF2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Respuestas por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de resultados'!$F$16</c:f>
              <c:strCache>
                <c:ptCount val="1"/>
                <c:pt idx="0">
                  <c:v>% 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resultados'!$B$19:$B$21</c:f>
              <c:strCache>
                <c:ptCount val="3"/>
                <c:pt idx="0">
                  <c:v>M</c:v>
                </c:pt>
                <c:pt idx="1">
                  <c:v>H</c:v>
                </c:pt>
                <c:pt idx="2">
                  <c:v>O</c:v>
                </c:pt>
              </c:strCache>
            </c:strRef>
          </c:cat>
          <c:val>
            <c:numRef>
              <c:f>'Análisis de resultados'!$F$19:$F$21</c:f>
              <c:numCache>
                <c:formatCode>0.00%</c:formatCode>
                <c:ptCount val="3"/>
                <c:pt idx="0">
                  <c:v>0.56000000000000005</c:v>
                </c:pt>
                <c:pt idx="1">
                  <c:v>0.40909090909090912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0-4A9D-BA4A-4B5902024DAE}"/>
            </c:ext>
          </c:extLst>
        </c:ser>
        <c:ser>
          <c:idx val="1"/>
          <c:order val="1"/>
          <c:tx>
            <c:strRef>
              <c:f>'Análisis de resultados'!$G$16</c:f>
              <c:strCache>
                <c:ptCount val="1"/>
                <c:pt idx="0">
                  <c:v>% 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resultados'!$B$19:$B$21</c:f>
              <c:strCache>
                <c:ptCount val="3"/>
                <c:pt idx="0">
                  <c:v>M</c:v>
                </c:pt>
                <c:pt idx="1">
                  <c:v>H</c:v>
                </c:pt>
                <c:pt idx="2">
                  <c:v>O</c:v>
                </c:pt>
              </c:strCache>
            </c:strRef>
          </c:cat>
          <c:val>
            <c:numRef>
              <c:f>'Análisis de resultados'!$G$19:$G$21</c:f>
              <c:numCache>
                <c:formatCode>0.00%</c:formatCode>
                <c:ptCount val="3"/>
                <c:pt idx="0">
                  <c:v>0.2</c:v>
                </c:pt>
                <c:pt idx="1">
                  <c:v>0.36363636363636365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0-4A9D-BA4A-4B5902024DAE}"/>
            </c:ext>
          </c:extLst>
        </c:ser>
        <c:ser>
          <c:idx val="2"/>
          <c:order val="2"/>
          <c:tx>
            <c:strRef>
              <c:f>'Análisis de resultados'!$H$16</c:f>
              <c:strCache>
                <c:ptCount val="1"/>
                <c:pt idx="0">
                  <c:v>% NO SÉ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resultados'!$B$19:$B$21</c:f>
              <c:strCache>
                <c:ptCount val="3"/>
                <c:pt idx="0">
                  <c:v>M</c:v>
                </c:pt>
                <c:pt idx="1">
                  <c:v>H</c:v>
                </c:pt>
                <c:pt idx="2">
                  <c:v>O</c:v>
                </c:pt>
              </c:strCache>
            </c:strRef>
          </c:cat>
          <c:val>
            <c:numRef>
              <c:f>'Análisis de resultados'!$H$19:$H$21</c:f>
              <c:numCache>
                <c:formatCode>0.00%</c:formatCode>
                <c:ptCount val="3"/>
                <c:pt idx="0">
                  <c:v>0.24</c:v>
                </c:pt>
                <c:pt idx="1">
                  <c:v>0.22727272727272727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0-4A9D-BA4A-4B5902024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617232"/>
        <c:axId val="1004608496"/>
      </c:barChart>
      <c:catAx>
        <c:axId val="100461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4608496"/>
        <c:crosses val="autoZero"/>
        <c:auto val="0"/>
        <c:lblAlgn val="ctr"/>
        <c:lblOffset val="100"/>
        <c:noMultiLvlLbl val="0"/>
      </c:catAx>
      <c:valAx>
        <c:axId val="10046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4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de resultados'!$F$16</c:f>
              <c:strCache>
                <c:ptCount val="1"/>
                <c:pt idx="0">
                  <c:v>% 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resultados'!$B$23:$B$24</c:f>
              <c:strCache>
                <c:ptCount val="2"/>
                <c:pt idx="0">
                  <c:v>15-20</c:v>
                </c:pt>
                <c:pt idx="1">
                  <c:v>20+</c:v>
                </c:pt>
              </c:strCache>
            </c:strRef>
          </c:cat>
          <c:val>
            <c:numRef>
              <c:f>'Análisis de resultados'!$F$23:$F$24</c:f>
              <c:numCache>
                <c:formatCode>0.00%</c:formatCode>
                <c:ptCount val="2"/>
                <c:pt idx="0">
                  <c:v>0.45</c:v>
                </c:pt>
                <c:pt idx="1">
                  <c:v>0.38461538461538464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2-44DF-ACAC-C244F15EA48F}"/>
            </c:ext>
          </c:extLst>
        </c:ser>
        <c:ser>
          <c:idx val="1"/>
          <c:order val="1"/>
          <c:tx>
            <c:strRef>
              <c:f>'Análisis de resultados'!$G$16</c:f>
              <c:strCache>
                <c:ptCount val="1"/>
                <c:pt idx="0">
                  <c:v>% 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resultados'!$B$23:$B$24</c:f>
              <c:strCache>
                <c:ptCount val="2"/>
                <c:pt idx="0">
                  <c:v>15-20</c:v>
                </c:pt>
                <c:pt idx="1">
                  <c:v>20+</c:v>
                </c:pt>
              </c:strCache>
            </c:strRef>
          </c:cat>
          <c:val>
            <c:numRef>
              <c:f>'Análisis de resultados'!$G$23:$G$24</c:f>
              <c:numCache>
                <c:formatCode>0.00%</c:formatCode>
                <c:ptCount val="2"/>
                <c:pt idx="0">
                  <c:v>0.32500000000000001</c:v>
                </c:pt>
                <c:pt idx="1">
                  <c:v>0.30769230769230771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2-44DF-ACAC-C244F15EA48F}"/>
            </c:ext>
          </c:extLst>
        </c:ser>
        <c:ser>
          <c:idx val="2"/>
          <c:order val="2"/>
          <c:tx>
            <c:strRef>
              <c:f>'Análisis de resultados'!$H$16</c:f>
              <c:strCache>
                <c:ptCount val="1"/>
                <c:pt idx="0">
                  <c:v>% NO SÉ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resultados'!$B$23:$B$24</c:f>
              <c:strCache>
                <c:ptCount val="2"/>
                <c:pt idx="0">
                  <c:v>15-20</c:v>
                </c:pt>
                <c:pt idx="1">
                  <c:v>20+</c:v>
                </c:pt>
              </c:strCache>
            </c:strRef>
          </c:cat>
          <c:val>
            <c:numRef>
              <c:f>'Análisis de resultados'!$H$23:$H$24</c:f>
              <c:numCache>
                <c:formatCode>0.00%</c:formatCode>
                <c:ptCount val="2"/>
                <c:pt idx="0">
                  <c:v>0.22500000000000001</c:v>
                </c:pt>
                <c:pt idx="1">
                  <c:v>0.30769230769230771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2-44DF-ACAC-C244F15EA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655776"/>
        <c:axId val="908652864"/>
      </c:barChart>
      <c:catAx>
        <c:axId val="9086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8652864"/>
        <c:crosses val="autoZero"/>
        <c:auto val="1"/>
        <c:lblAlgn val="ctr"/>
        <c:lblOffset val="100"/>
        <c:noMultiLvlLbl val="0"/>
      </c:catAx>
      <c:valAx>
        <c:axId val="908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865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 de Respuestas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68-46E7-8682-7D3ECFCF01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68-46E7-8682-7D3ECFCF01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68-46E7-8682-7D3ECFCF01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68-46E7-8682-7D3ECFCF01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68-46E7-8682-7D3ECFCF01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68-46E7-8682-7D3ECFCF01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'Análisis de resultados'!$I$26:$N$26</c:f>
              <c:strCache>
                <c:ptCount val="6"/>
                <c:pt idx="0">
                  <c:v>% MARGEN</c:v>
                </c:pt>
                <c:pt idx="1">
                  <c:v>% AYUDAR</c:v>
                </c:pt>
                <c:pt idx="2">
                  <c:v>% DISUADIR</c:v>
                </c:pt>
                <c:pt idx="3">
                  <c:v>%PART PRES</c:v>
                </c:pt>
                <c:pt idx="4">
                  <c:v>% PROVOCAR</c:v>
                </c:pt>
                <c:pt idx="5">
                  <c:v>% OTROS</c:v>
                </c:pt>
              </c:strCache>
            </c:strRef>
          </c:cat>
          <c:val>
            <c:numRef>
              <c:f>'Análisis de resultados'!$I$27:$N$27</c:f>
              <c:numCache>
                <c:formatCode>0.00%</c:formatCode>
                <c:ptCount val="6"/>
                <c:pt idx="0">
                  <c:v>0.38461538461538464</c:v>
                </c:pt>
                <c:pt idx="1">
                  <c:v>0.38461538461538464</c:v>
                </c:pt>
                <c:pt idx="2">
                  <c:v>0.18461538461538463</c:v>
                </c:pt>
                <c:pt idx="3">
                  <c:v>3.0769230769230771E-2</c:v>
                </c:pt>
                <c:pt idx="4">
                  <c:v>0</c:v>
                </c:pt>
                <c:pt idx="5">
                  <c:v>1.5384615384615385E-2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68-46E7-8682-7D3ECFCF0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Respuestas por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de resultados'!$I$26</c:f>
              <c:strCache>
                <c:ptCount val="1"/>
                <c:pt idx="0">
                  <c:v>% MARGEN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resultados'!$B$29:$B$31</c:f>
              <c:strCache>
                <c:ptCount val="3"/>
                <c:pt idx="0">
                  <c:v>M</c:v>
                </c:pt>
                <c:pt idx="1">
                  <c:v>H</c:v>
                </c:pt>
                <c:pt idx="2">
                  <c:v>O</c:v>
                </c:pt>
              </c:strCache>
            </c:strRef>
          </c:cat>
          <c:val>
            <c:numRef>
              <c:f>'Análisis de resultados'!$I$29:$I$31</c:f>
              <c:numCache>
                <c:formatCode>0.00%</c:formatCode>
                <c:ptCount val="3"/>
                <c:pt idx="0">
                  <c:v>0.13636363636363635</c:v>
                </c:pt>
                <c:pt idx="1">
                  <c:v>0.52380952380952384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7-421A-8840-142085F40813}"/>
            </c:ext>
          </c:extLst>
        </c:ser>
        <c:ser>
          <c:idx val="1"/>
          <c:order val="1"/>
          <c:tx>
            <c:strRef>
              <c:f>'Análisis de resultados'!$J$26</c:f>
              <c:strCache>
                <c:ptCount val="1"/>
                <c:pt idx="0">
                  <c:v>% AYUDAR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resultados'!$B$29:$B$31</c:f>
              <c:strCache>
                <c:ptCount val="3"/>
                <c:pt idx="0">
                  <c:v>M</c:v>
                </c:pt>
                <c:pt idx="1">
                  <c:v>H</c:v>
                </c:pt>
                <c:pt idx="2">
                  <c:v>O</c:v>
                </c:pt>
              </c:strCache>
            </c:strRef>
          </c:cat>
          <c:val>
            <c:numRef>
              <c:f>'Análisis de resultados'!$J$29:$J$31</c:f>
              <c:numCache>
                <c:formatCode>0.00%</c:formatCode>
                <c:ptCount val="3"/>
                <c:pt idx="0">
                  <c:v>0.45454545454545453</c:v>
                </c:pt>
                <c:pt idx="1">
                  <c:v>0.33333333333333331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7-421A-8840-142085F40813}"/>
            </c:ext>
          </c:extLst>
        </c:ser>
        <c:ser>
          <c:idx val="2"/>
          <c:order val="2"/>
          <c:tx>
            <c:strRef>
              <c:f>'Análisis de resultados'!$K$26</c:f>
              <c:strCache>
                <c:ptCount val="1"/>
                <c:pt idx="0">
                  <c:v>% DISUADIR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resultados'!$B$29:$B$31</c:f>
              <c:strCache>
                <c:ptCount val="3"/>
                <c:pt idx="0">
                  <c:v>M</c:v>
                </c:pt>
                <c:pt idx="1">
                  <c:v>H</c:v>
                </c:pt>
                <c:pt idx="2">
                  <c:v>O</c:v>
                </c:pt>
              </c:strCache>
            </c:strRef>
          </c:cat>
          <c:val>
            <c:numRef>
              <c:f>'Análisis de resultados'!$K$29:$K$31</c:f>
              <c:numCache>
                <c:formatCode>0.00%</c:formatCode>
                <c:ptCount val="3"/>
                <c:pt idx="0">
                  <c:v>0.36363636363636365</c:v>
                </c:pt>
                <c:pt idx="1">
                  <c:v>9.5238095238095233E-2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7-421A-8840-142085F40813}"/>
            </c:ext>
          </c:extLst>
        </c:ser>
        <c:ser>
          <c:idx val="3"/>
          <c:order val="3"/>
          <c:tx>
            <c:strRef>
              <c:f>'Análisis de resultados'!$L$26</c:f>
              <c:strCache>
                <c:ptCount val="1"/>
                <c:pt idx="0">
                  <c:v>%PART PRES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resultados'!$B$29:$B$31</c:f>
              <c:strCache>
                <c:ptCount val="3"/>
                <c:pt idx="0">
                  <c:v>M</c:v>
                </c:pt>
                <c:pt idx="1">
                  <c:v>H</c:v>
                </c:pt>
                <c:pt idx="2">
                  <c:v>O</c:v>
                </c:pt>
              </c:strCache>
            </c:strRef>
          </c:cat>
          <c:val>
            <c:numRef>
              <c:f>'Análisis de resultados'!$L$29:$L$31</c:f>
              <c:numCache>
                <c:formatCode>0.00%</c:formatCode>
                <c:ptCount val="3"/>
                <c:pt idx="0">
                  <c:v>0</c:v>
                </c:pt>
                <c:pt idx="1">
                  <c:v>4.7619047619047616E-2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A7-421A-8840-142085F40813}"/>
            </c:ext>
          </c:extLst>
        </c:ser>
        <c:ser>
          <c:idx val="4"/>
          <c:order val="4"/>
          <c:tx>
            <c:strRef>
              <c:f>'Análisis de resultados'!$M$26</c:f>
              <c:strCache>
                <c:ptCount val="1"/>
                <c:pt idx="0">
                  <c:v>% PROVOCAR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'Análisis de resultados'!$B$29:$B$31</c:f>
              <c:strCache>
                <c:ptCount val="3"/>
                <c:pt idx="0">
                  <c:v>M</c:v>
                </c:pt>
                <c:pt idx="1">
                  <c:v>H</c:v>
                </c:pt>
                <c:pt idx="2">
                  <c:v>O</c:v>
                </c:pt>
              </c:strCache>
            </c:strRef>
          </c:cat>
          <c:val>
            <c:numRef>
              <c:f>'Análisis de resultados'!$M$29:$M$31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A7-421A-8840-142085F40813}"/>
            </c:ext>
          </c:extLst>
        </c:ser>
        <c:ser>
          <c:idx val="5"/>
          <c:order val="5"/>
          <c:tx>
            <c:strRef>
              <c:f>'Análisis de resultados'!$N$26</c:f>
              <c:strCache>
                <c:ptCount val="1"/>
                <c:pt idx="0">
                  <c:v>% OTROS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de resultados'!$B$29:$B$31</c:f>
              <c:strCache>
                <c:ptCount val="3"/>
                <c:pt idx="0">
                  <c:v>M</c:v>
                </c:pt>
                <c:pt idx="1">
                  <c:v>H</c:v>
                </c:pt>
                <c:pt idx="2">
                  <c:v>O</c:v>
                </c:pt>
              </c:strCache>
            </c:strRef>
          </c:cat>
          <c:val>
            <c:numRef>
              <c:f>'Análisis de resultados'!$N$29:$N$31</c:f>
              <c:numCache>
                <c:formatCode>0.00%</c:formatCode>
                <c:ptCount val="3"/>
                <c:pt idx="0">
                  <c:v>4.5454545454545456E-2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A7-421A-8840-142085F40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986560"/>
        <c:axId val="1085307344"/>
      </c:barChart>
      <c:catAx>
        <c:axId val="9959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307344"/>
        <c:crosses val="autoZero"/>
        <c:auto val="1"/>
        <c:lblAlgn val="ctr"/>
        <c:lblOffset val="100"/>
        <c:noMultiLvlLbl val="0"/>
      </c:catAx>
      <c:valAx>
        <c:axId val="10853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59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</xdr:row>
      <xdr:rowOff>133350</xdr:rowOff>
    </xdr:from>
    <xdr:to>
      <xdr:col>6</xdr:col>
      <xdr:colOff>695325</xdr:colOff>
      <xdr:row>16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5BAFA3-6151-42CF-B061-57A60BE7C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</xdr:row>
      <xdr:rowOff>133350</xdr:rowOff>
    </xdr:from>
    <xdr:to>
      <xdr:col>13</xdr:col>
      <xdr:colOff>95250</xdr:colOff>
      <xdr:row>16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04DCD79-786E-4BFD-8E89-79ADA94BE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17</xdr:row>
      <xdr:rowOff>57150</xdr:rowOff>
    </xdr:from>
    <xdr:to>
      <xdr:col>6</xdr:col>
      <xdr:colOff>685800</xdr:colOff>
      <xdr:row>31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CB02C25-9922-4372-AF77-6DE5B40FB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17</xdr:row>
      <xdr:rowOff>38100</xdr:rowOff>
    </xdr:from>
    <xdr:to>
      <xdr:col>13</xdr:col>
      <xdr:colOff>76200</xdr:colOff>
      <xdr:row>31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9BE015A-D7C0-49C7-8E32-22C5CAD46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0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</xdr:row>
      <xdr:rowOff>38100</xdr:rowOff>
    </xdr:from>
    <xdr:to>
      <xdr:col>7</xdr:col>
      <xdr:colOff>85725</xdr:colOff>
      <xdr:row>16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17</xdr:row>
      <xdr:rowOff>57150</xdr:rowOff>
    </xdr:from>
    <xdr:to>
      <xdr:col>7</xdr:col>
      <xdr:colOff>114300</xdr:colOff>
      <xdr:row>31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466725</xdr:colOff>
      <xdr:row>8</xdr:row>
      <xdr:rowOff>133350</xdr:rowOff>
    </xdr:from>
    <xdr:to>
      <xdr:col>13</xdr:col>
      <xdr:colOff>466725</xdr:colOff>
      <xdr:row>23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0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17</xdr:row>
      <xdr:rowOff>76200</xdr:rowOff>
    </xdr:from>
    <xdr:to>
      <xdr:col>7</xdr:col>
      <xdr:colOff>19050</xdr:colOff>
      <xdr:row>31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16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0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7</xdr:col>
      <xdr:colOff>0</xdr:colOff>
      <xdr:row>32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16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0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7</xdr:col>
      <xdr:colOff>0</xdr:colOff>
      <xdr:row>32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0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7</xdr:col>
      <xdr:colOff>0</xdr:colOff>
      <xdr:row>32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0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7</xdr:col>
      <xdr:colOff>0</xdr:colOff>
      <xdr:row>32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0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7</xdr:col>
      <xdr:colOff>0</xdr:colOff>
      <xdr:row>32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0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80"/>
  <sheetViews>
    <sheetView zoomScale="85" zoomScaleNormal="85" zoomScaleSheetLayoutView="50" workbookViewId="0">
      <selection activeCell="E98" sqref="E98"/>
    </sheetView>
  </sheetViews>
  <sheetFormatPr baseColWidth="10" defaultColWidth="11.42578125" defaultRowHeight="12" x14ac:dyDescent="0.2"/>
  <cols>
    <col min="1" max="1" width="9.28515625" style="9" bestFit="1" customWidth="1"/>
    <col min="2" max="2" width="27.5703125" style="9" bestFit="1" customWidth="1"/>
    <col min="3" max="3" width="8" style="25" customWidth="1"/>
    <col min="4" max="4" width="12.28515625" style="25" bestFit="1" customWidth="1"/>
    <col min="5" max="6" width="12.28515625" style="25" customWidth="1"/>
    <col min="7" max="7" width="12.28515625" style="25" bestFit="1" customWidth="1"/>
    <col min="8" max="8" width="12.28515625" style="25" customWidth="1"/>
    <col min="9" max="64" width="12.28515625" style="25" bestFit="1" customWidth="1"/>
    <col min="65" max="67" width="12.28515625" style="95" bestFit="1" customWidth="1"/>
    <col min="68" max="80" width="12.28515625" style="96" bestFit="1" customWidth="1"/>
    <col min="81" max="81" width="12.28515625" style="97" bestFit="1" customWidth="1"/>
    <col min="82" max="94" width="12.28515625" style="96" bestFit="1" customWidth="1"/>
    <col min="95" max="98" width="12.28515625" style="14" bestFit="1" customWidth="1"/>
    <col min="99" max="16384" width="11.42578125" style="9"/>
  </cols>
  <sheetData>
    <row r="1" spans="1:98" ht="12.75" thickBot="1" x14ac:dyDescent="0.25">
      <c r="A1" s="49">
        <f ca="1">TODAY()</f>
        <v>43119</v>
      </c>
      <c r="B1" s="9" t="s">
        <v>49</v>
      </c>
      <c r="D1" s="25">
        <f ca="1">INT(YEARFRAC(D2,$A$1))</f>
        <v>55</v>
      </c>
      <c r="G1" s="25">
        <f t="shared" ref="G1:AL1" ca="1" si="0">INT(YEARFRAC(G2,$A$1))</f>
        <v>46</v>
      </c>
      <c r="H1" s="25">
        <f t="shared" ca="1" si="0"/>
        <v>37</v>
      </c>
      <c r="I1" s="25">
        <f t="shared" ca="1" si="0"/>
        <v>35</v>
      </c>
      <c r="J1" s="25">
        <f t="shared" ca="1" si="0"/>
        <v>32</v>
      </c>
      <c r="K1" s="25">
        <f t="shared" ca="1" si="0"/>
        <v>28</v>
      </c>
      <c r="L1" s="25">
        <f t="shared" ca="1" si="0"/>
        <v>24</v>
      </c>
      <c r="M1" s="25">
        <f t="shared" ca="1" si="0"/>
        <v>24</v>
      </c>
      <c r="N1" s="25">
        <f t="shared" ca="1" si="0"/>
        <v>23</v>
      </c>
      <c r="O1" s="25">
        <f t="shared" ca="1" si="0"/>
        <v>22</v>
      </c>
      <c r="P1" s="25">
        <f t="shared" ca="1" si="0"/>
        <v>22</v>
      </c>
      <c r="Q1" s="25">
        <f t="shared" ca="1" si="0"/>
        <v>21</v>
      </c>
      <c r="R1" s="25">
        <f t="shared" ca="1" si="0"/>
        <v>21</v>
      </c>
      <c r="S1" s="25">
        <f t="shared" ca="1" si="0"/>
        <v>20</v>
      </c>
      <c r="T1" s="25">
        <f t="shared" ca="1" si="0"/>
        <v>20</v>
      </c>
      <c r="U1" s="25">
        <f t="shared" ca="1" si="0"/>
        <v>20</v>
      </c>
      <c r="V1" s="25">
        <f t="shared" ca="1" si="0"/>
        <v>20</v>
      </c>
      <c r="W1" s="25">
        <f t="shared" ca="1" si="0"/>
        <v>20</v>
      </c>
      <c r="X1" s="25">
        <f t="shared" ca="1" si="0"/>
        <v>19</v>
      </c>
      <c r="Y1" s="25">
        <f t="shared" ca="1" si="0"/>
        <v>19</v>
      </c>
      <c r="Z1" s="25">
        <f t="shared" ca="1" si="0"/>
        <v>19</v>
      </c>
      <c r="AA1" s="25">
        <f t="shared" ca="1" si="0"/>
        <v>18</v>
      </c>
      <c r="AB1" s="25">
        <f t="shared" ca="1" si="0"/>
        <v>18</v>
      </c>
      <c r="AC1" s="25">
        <f t="shared" ca="1" si="0"/>
        <v>18</v>
      </c>
      <c r="AD1" s="25">
        <f t="shared" ca="1" si="0"/>
        <v>18</v>
      </c>
      <c r="AE1" s="25">
        <f t="shared" ca="1" si="0"/>
        <v>18</v>
      </c>
      <c r="AF1" s="25">
        <f t="shared" ca="1" si="0"/>
        <v>18</v>
      </c>
      <c r="AG1" s="25">
        <f t="shared" ca="1" si="0"/>
        <v>18</v>
      </c>
      <c r="AH1" s="25">
        <f t="shared" ca="1" si="0"/>
        <v>17</v>
      </c>
      <c r="AI1" s="25">
        <f t="shared" ca="1" si="0"/>
        <v>17</v>
      </c>
      <c r="AJ1" s="25">
        <f t="shared" ca="1" si="0"/>
        <v>17</v>
      </c>
      <c r="AK1" s="25">
        <f t="shared" ca="1" si="0"/>
        <v>17</v>
      </c>
      <c r="AL1" s="25">
        <f t="shared" ca="1" si="0"/>
        <v>16</v>
      </c>
      <c r="AM1" s="25">
        <f t="shared" ref="AM1:BR1" ca="1" si="1">INT(YEARFRAC(AM2,$A$1))</f>
        <v>16</v>
      </c>
      <c r="AN1" s="25">
        <f t="shared" ca="1" si="1"/>
        <v>16</v>
      </c>
      <c r="AO1" s="25">
        <f t="shared" ca="1" si="1"/>
        <v>16</v>
      </c>
      <c r="AP1" s="25">
        <f t="shared" ca="1" si="1"/>
        <v>16</v>
      </c>
      <c r="AQ1" s="25">
        <f t="shared" ca="1" si="1"/>
        <v>16</v>
      </c>
      <c r="AR1" s="25">
        <f t="shared" ca="1" si="1"/>
        <v>16</v>
      </c>
      <c r="AS1" s="25">
        <f t="shared" ca="1" si="1"/>
        <v>16</v>
      </c>
      <c r="AT1" s="25">
        <f t="shared" ca="1" si="1"/>
        <v>16</v>
      </c>
      <c r="AU1" s="25">
        <f t="shared" ca="1" si="1"/>
        <v>16</v>
      </c>
      <c r="AV1" s="25">
        <f t="shared" ca="1" si="1"/>
        <v>16</v>
      </c>
      <c r="AW1" s="25">
        <f t="shared" ca="1" si="1"/>
        <v>16</v>
      </c>
      <c r="AX1" s="25">
        <f t="shared" ca="1" si="1"/>
        <v>15</v>
      </c>
      <c r="AY1" s="25">
        <f t="shared" ca="1" si="1"/>
        <v>15</v>
      </c>
      <c r="AZ1" s="25">
        <f t="shared" ca="1" si="1"/>
        <v>15</v>
      </c>
      <c r="BA1" s="25">
        <f t="shared" ca="1" si="1"/>
        <v>15</v>
      </c>
      <c r="BB1" s="25">
        <f t="shared" ca="1" si="1"/>
        <v>15</v>
      </c>
      <c r="BC1" s="25">
        <f t="shared" ca="1" si="1"/>
        <v>15</v>
      </c>
      <c r="BD1" s="25">
        <f t="shared" ca="1" si="1"/>
        <v>15</v>
      </c>
      <c r="BE1" s="25">
        <f t="shared" ca="1" si="1"/>
        <v>15</v>
      </c>
      <c r="BF1" s="25">
        <f t="shared" ca="1" si="1"/>
        <v>15</v>
      </c>
      <c r="BG1" s="25">
        <f t="shared" ca="1" si="1"/>
        <v>15</v>
      </c>
      <c r="BH1" s="25">
        <f t="shared" ca="1" si="1"/>
        <v>15</v>
      </c>
      <c r="BI1" s="25">
        <f t="shared" ca="1" si="1"/>
        <v>15</v>
      </c>
      <c r="BJ1" s="25">
        <f t="shared" ca="1" si="1"/>
        <v>15</v>
      </c>
      <c r="BK1" s="25">
        <f t="shared" ca="1" si="1"/>
        <v>15</v>
      </c>
      <c r="BL1" s="25">
        <f t="shared" ca="1" si="1"/>
        <v>15</v>
      </c>
      <c r="BM1" s="25">
        <f t="shared" ca="1" si="1"/>
        <v>15</v>
      </c>
      <c r="BN1" s="25">
        <f t="shared" ca="1" si="1"/>
        <v>15</v>
      </c>
      <c r="BO1" s="25">
        <f t="shared" ca="1" si="1"/>
        <v>15</v>
      </c>
      <c r="BP1" s="25">
        <f t="shared" ca="1" si="1"/>
        <v>15</v>
      </c>
      <c r="BQ1" s="25">
        <f t="shared" ca="1" si="1"/>
        <v>15</v>
      </c>
      <c r="BR1" s="25">
        <f t="shared" ca="1" si="1"/>
        <v>15</v>
      </c>
      <c r="BS1" s="25">
        <f t="shared" ref="BS1:CT1" ca="1" si="2">INT(YEARFRAC(BS2,$A$1))</f>
        <v>15</v>
      </c>
      <c r="BT1" s="25">
        <f t="shared" ca="1" si="2"/>
        <v>15</v>
      </c>
      <c r="BU1" s="25">
        <f t="shared" ca="1" si="2"/>
        <v>15</v>
      </c>
      <c r="BV1" s="25">
        <f t="shared" ca="1" si="2"/>
        <v>15</v>
      </c>
      <c r="BW1" s="25">
        <f t="shared" ca="1" si="2"/>
        <v>15</v>
      </c>
      <c r="BX1" s="25">
        <f t="shared" ca="1" si="2"/>
        <v>15</v>
      </c>
      <c r="BY1" s="25">
        <f t="shared" ca="1" si="2"/>
        <v>15</v>
      </c>
      <c r="BZ1" s="25">
        <f t="shared" ca="1" si="2"/>
        <v>15</v>
      </c>
      <c r="CA1" s="25">
        <f t="shared" ca="1" si="2"/>
        <v>15</v>
      </c>
      <c r="CB1" s="25">
        <f t="shared" ca="1" si="2"/>
        <v>15</v>
      </c>
      <c r="CC1" s="25">
        <f t="shared" ca="1" si="2"/>
        <v>15</v>
      </c>
      <c r="CD1" s="25">
        <f t="shared" ca="1" si="2"/>
        <v>15</v>
      </c>
      <c r="CE1" s="25">
        <f t="shared" ca="1" si="2"/>
        <v>15</v>
      </c>
      <c r="CF1" s="25">
        <f t="shared" ca="1" si="2"/>
        <v>15</v>
      </c>
      <c r="CG1" s="25">
        <f t="shared" ca="1" si="2"/>
        <v>15</v>
      </c>
      <c r="CH1" s="25">
        <f t="shared" ca="1" si="2"/>
        <v>15</v>
      </c>
      <c r="CI1" s="25">
        <f t="shared" ca="1" si="2"/>
        <v>15</v>
      </c>
      <c r="CJ1" s="25">
        <f t="shared" ca="1" si="2"/>
        <v>15</v>
      </c>
      <c r="CK1" s="25">
        <f t="shared" ca="1" si="2"/>
        <v>15</v>
      </c>
      <c r="CL1" s="25">
        <f t="shared" ca="1" si="2"/>
        <v>15</v>
      </c>
      <c r="CM1" s="25">
        <f t="shared" ca="1" si="2"/>
        <v>15</v>
      </c>
      <c r="CN1" s="25">
        <f t="shared" ca="1" si="2"/>
        <v>15</v>
      </c>
      <c r="CO1" s="25">
        <f t="shared" ca="1" si="2"/>
        <v>15</v>
      </c>
      <c r="CP1" s="25">
        <f t="shared" ca="1" si="2"/>
        <v>15</v>
      </c>
      <c r="CQ1" s="25">
        <f t="shared" ca="1" si="2"/>
        <v>15</v>
      </c>
      <c r="CR1" s="25">
        <f t="shared" ca="1" si="2"/>
        <v>15</v>
      </c>
      <c r="CS1" s="25">
        <f t="shared" ca="1" si="2"/>
        <v>0</v>
      </c>
      <c r="CT1" s="25">
        <f t="shared" ca="1" si="2"/>
        <v>0</v>
      </c>
    </row>
    <row r="2" spans="1:98" s="2" customFormat="1" ht="12.75" thickBot="1" x14ac:dyDescent="0.25">
      <c r="A2" s="98" t="s">
        <v>0</v>
      </c>
      <c r="B2" s="99"/>
      <c r="C2" s="1">
        <f t="shared" ref="C2:C49" si="3">COUNT(D2:EW2)</f>
        <v>93</v>
      </c>
      <c r="D2" s="26">
        <v>23012</v>
      </c>
      <c r="E2" s="26"/>
      <c r="F2" s="26"/>
      <c r="G2" s="26">
        <v>26288</v>
      </c>
      <c r="H2" s="26">
        <v>29339</v>
      </c>
      <c r="I2" s="26">
        <v>30002</v>
      </c>
      <c r="J2" s="26">
        <v>31378</v>
      </c>
      <c r="K2" s="26">
        <v>32598</v>
      </c>
      <c r="L2" s="26">
        <v>33990</v>
      </c>
      <c r="M2" s="26">
        <v>34072</v>
      </c>
      <c r="N2" s="28">
        <v>34388</v>
      </c>
      <c r="O2" s="26">
        <v>34744</v>
      </c>
      <c r="P2" s="26">
        <v>34829</v>
      </c>
      <c r="Q2" s="26">
        <v>35203</v>
      </c>
      <c r="R2" s="26">
        <v>35217</v>
      </c>
      <c r="S2" s="28">
        <v>35529</v>
      </c>
      <c r="T2" s="26">
        <v>35675</v>
      </c>
      <c r="U2" s="26">
        <v>35686</v>
      </c>
      <c r="V2" s="26">
        <v>35755</v>
      </c>
      <c r="W2" s="26">
        <v>35773</v>
      </c>
      <c r="X2" s="26">
        <v>35892</v>
      </c>
      <c r="Y2" s="26">
        <v>36079</v>
      </c>
      <c r="Z2" s="26">
        <v>36176</v>
      </c>
      <c r="AA2" s="26">
        <v>36200</v>
      </c>
      <c r="AB2" s="26">
        <v>36243</v>
      </c>
      <c r="AC2" s="26">
        <v>36380</v>
      </c>
      <c r="AD2" s="26">
        <v>36407</v>
      </c>
      <c r="AE2" s="26">
        <v>36425</v>
      </c>
      <c r="AF2" s="26">
        <v>36432</v>
      </c>
      <c r="AG2" s="3">
        <v>36520</v>
      </c>
      <c r="AH2" s="26">
        <v>36720</v>
      </c>
      <c r="AI2" s="26">
        <v>36743</v>
      </c>
      <c r="AJ2" s="3">
        <v>36751</v>
      </c>
      <c r="AK2" s="26">
        <v>36858</v>
      </c>
      <c r="AL2" s="3">
        <v>36931</v>
      </c>
      <c r="AM2" s="26">
        <v>36961</v>
      </c>
      <c r="AN2" s="3">
        <v>36964</v>
      </c>
      <c r="AO2" s="3">
        <v>37055</v>
      </c>
      <c r="AP2" s="3">
        <v>37096</v>
      </c>
      <c r="AQ2" s="3">
        <v>37141</v>
      </c>
      <c r="AR2" s="3">
        <v>37197</v>
      </c>
      <c r="AS2" s="3">
        <v>37201</v>
      </c>
      <c r="AT2" s="3">
        <v>37203</v>
      </c>
      <c r="AU2" s="3">
        <v>37258</v>
      </c>
      <c r="AV2" s="3">
        <v>37262</v>
      </c>
      <c r="AW2" s="3">
        <v>37274</v>
      </c>
      <c r="AX2" s="3">
        <v>37277</v>
      </c>
      <c r="AY2" s="3">
        <v>37279</v>
      </c>
      <c r="AZ2" s="3">
        <v>37282</v>
      </c>
      <c r="BA2" s="3">
        <v>37293</v>
      </c>
      <c r="BB2" s="3">
        <v>37307</v>
      </c>
      <c r="BC2" s="3">
        <v>37336</v>
      </c>
      <c r="BD2" s="3">
        <v>37346</v>
      </c>
      <c r="BE2" s="3">
        <v>37346</v>
      </c>
      <c r="BF2" s="3">
        <v>37348</v>
      </c>
      <c r="BG2" s="3">
        <v>37356</v>
      </c>
      <c r="BH2" s="3">
        <v>37356</v>
      </c>
      <c r="BI2" s="3">
        <v>37359</v>
      </c>
      <c r="BJ2" s="3">
        <v>37367</v>
      </c>
      <c r="BK2" s="3">
        <v>37372</v>
      </c>
      <c r="BL2" s="3">
        <v>37373</v>
      </c>
      <c r="BM2" s="3">
        <v>37378</v>
      </c>
      <c r="BN2" s="3">
        <v>37391</v>
      </c>
      <c r="BO2" s="3">
        <v>37418</v>
      </c>
      <c r="BP2" s="27">
        <v>37421</v>
      </c>
      <c r="BQ2" s="27">
        <v>37423</v>
      </c>
      <c r="BR2" s="29">
        <v>37428</v>
      </c>
      <c r="BS2" s="27">
        <v>37436</v>
      </c>
      <c r="BT2" s="27">
        <v>37440</v>
      </c>
      <c r="BU2" s="27">
        <v>37440</v>
      </c>
      <c r="BV2" s="27">
        <v>37440</v>
      </c>
      <c r="BW2" s="27">
        <v>37443</v>
      </c>
      <c r="BX2" s="29">
        <v>37458</v>
      </c>
      <c r="BY2" s="27">
        <v>37463</v>
      </c>
      <c r="BZ2" s="29">
        <v>37470</v>
      </c>
      <c r="CA2" s="27">
        <v>37477</v>
      </c>
      <c r="CB2" s="27">
        <v>37478</v>
      </c>
      <c r="CC2" s="29">
        <v>37488</v>
      </c>
      <c r="CD2" s="27">
        <v>37489</v>
      </c>
      <c r="CE2" s="29">
        <v>37491</v>
      </c>
      <c r="CF2" s="27">
        <v>37492</v>
      </c>
      <c r="CG2" s="31">
        <v>37492</v>
      </c>
      <c r="CH2" s="27">
        <v>37506</v>
      </c>
      <c r="CI2" s="29">
        <v>37508</v>
      </c>
      <c r="CJ2" s="27">
        <v>37509</v>
      </c>
      <c r="CK2" s="29">
        <v>37517</v>
      </c>
      <c r="CL2" s="30">
        <v>37531</v>
      </c>
      <c r="CM2" s="29">
        <v>37533</v>
      </c>
      <c r="CN2" s="27">
        <v>37548</v>
      </c>
      <c r="CO2" s="29">
        <v>37560</v>
      </c>
      <c r="CP2" s="27">
        <v>37565</v>
      </c>
      <c r="CQ2" s="29">
        <v>37568</v>
      </c>
      <c r="CR2" s="27">
        <v>37616</v>
      </c>
      <c r="CS2" s="29">
        <v>42920</v>
      </c>
      <c r="CT2" s="27">
        <v>43090</v>
      </c>
    </row>
    <row r="3" spans="1:98" s="11" customFormat="1" ht="12.75" thickBot="1" x14ac:dyDescent="0.25">
      <c r="A3" s="100" t="s">
        <v>1</v>
      </c>
      <c r="B3" s="10" t="s">
        <v>4</v>
      </c>
      <c r="C3" s="1">
        <f t="shared" si="3"/>
        <v>25</v>
      </c>
      <c r="D3" s="32">
        <v>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>
        <v>1</v>
      </c>
      <c r="R3" s="32"/>
      <c r="S3" s="32"/>
      <c r="T3" s="32"/>
      <c r="U3" s="32">
        <v>1</v>
      </c>
      <c r="V3" s="32"/>
      <c r="W3" s="32"/>
      <c r="X3" s="32"/>
      <c r="Y3" s="32"/>
      <c r="Z3" s="32"/>
      <c r="AA3" s="32">
        <v>1</v>
      </c>
      <c r="AB3" s="32"/>
      <c r="AC3" s="32"/>
      <c r="AD3" s="32"/>
      <c r="AE3" s="32"/>
      <c r="AF3" s="32"/>
      <c r="AG3" s="4"/>
      <c r="AH3" s="32"/>
      <c r="AI3" s="32"/>
      <c r="AJ3" s="4"/>
      <c r="AK3" s="32"/>
      <c r="AL3" s="4">
        <v>1</v>
      </c>
      <c r="AM3" s="32"/>
      <c r="AN3" s="4"/>
      <c r="AO3" s="4">
        <v>1</v>
      </c>
      <c r="AP3" s="4"/>
      <c r="AQ3" s="4"/>
      <c r="AR3" s="4">
        <v>1</v>
      </c>
      <c r="AS3" s="4"/>
      <c r="AT3" s="4"/>
      <c r="AU3" s="4">
        <v>1</v>
      </c>
      <c r="AV3" s="4">
        <v>1</v>
      </c>
      <c r="AW3" s="4">
        <v>1</v>
      </c>
      <c r="AX3" s="4"/>
      <c r="AY3" s="4"/>
      <c r="AZ3" s="4">
        <v>1</v>
      </c>
      <c r="BA3" s="4">
        <v>1</v>
      </c>
      <c r="BB3" s="4"/>
      <c r="BC3" s="4"/>
      <c r="BD3" s="4"/>
      <c r="BE3" s="4"/>
      <c r="BF3" s="4">
        <v>1</v>
      </c>
      <c r="BG3" s="4"/>
      <c r="BH3" s="4"/>
      <c r="BI3" s="4"/>
      <c r="BJ3" s="4">
        <v>1</v>
      </c>
      <c r="BK3" s="4">
        <v>1</v>
      </c>
      <c r="BL3" s="4"/>
      <c r="BM3" s="4"/>
      <c r="BN3" s="4"/>
      <c r="BO3" s="4"/>
      <c r="BP3" s="33"/>
      <c r="BQ3" s="33"/>
      <c r="BR3" s="34"/>
      <c r="BS3" s="33"/>
      <c r="BT3" s="33"/>
      <c r="BU3" s="33">
        <v>1</v>
      </c>
      <c r="BV3" s="33"/>
      <c r="BW3" s="33"/>
      <c r="BX3" s="34">
        <v>1</v>
      </c>
      <c r="BY3" s="33"/>
      <c r="BZ3" s="34"/>
      <c r="CA3" s="33"/>
      <c r="CB3" s="33">
        <v>1</v>
      </c>
      <c r="CC3" s="34"/>
      <c r="CD3" s="33"/>
      <c r="CE3" s="34">
        <v>1</v>
      </c>
      <c r="CF3" s="33">
        <v>1</v>
      </c>
      <c r="CG3" s="34"/>
      <c r="CH3" s="33">
        <v>1</v>
      </c>
      <c r="CI3" s="34">
        <v>1</v>
      </c>
      <c r="CJ3" s="33"/>
      <c r="CK3" s="34"/>
      <c r="CL3" s="35">
        <v>1</v>
      </c>
      <c r="CM3" s="34"/>
      <c r="CN3" s="33">
        <v>1</v>
      </c>
      <c r="CO3" s="34"/>
      <c r="CP3" s="33"/>
      <c r="CQ3" s="34"/>
      <c r="CR3" s="33"/>
      <c r="CS3" s="34">
        <v>1</v>
      </c>
      <c r="CT3" s="33"/>
    </row>
    <row r="4" spans="1:98" s="14" customFormat="1" ht="12.75" thickBot="1" x14ac:dyDescent="0.25">
      <c r="A4" s="101"/>
      <c r="B4" s="12" t="s">
        <v>5</v>
      </c>
      <c r="C4" s="1">
        <f t="shared" si="3"/>
        <v>66</v>
      </c>
      <c r="D4" s="36"/>
      <c r="E4" s="36"/>
      <c r="F4" s="36"/>
      <c r="G4" s="15">
        <v>1</v>
      </c>
      <c r="H4" s="15">
        <v>1</v>
      </c>
      <c r="I4" s="15">
        <v>1</v>
      </c>
      <c r="J4" s="36">
        <v>1</v>
      </c>
      <c r="K4" s="36">
        <v>1</v>
      </c>
      <c r="L4" s="36">
        <v>1</v>
      </c>
      <c r="M4" s="36">
        <v>1</v>
      </c>
      <c r="N4" s="15">
        <v>1</v>
      </c>
      <c r="O4" s="36"/>
      <c r="P4" s="15">
        <v>1</v>
      </c>
      <c r="Q4" s="36"/>
      <c r="R4" s="15">
        <v>1</v>
      </c>
      <c r="S4" s="15">
        <v>1</v>
      </c>
      <c r="T4" s="15">
        <v>1</v>
      </c>
      <c r="U4" s="36"/>
      <c r="V4" s="36">
        <v>1</v>
      </c>
      <c r="W4" s="15">
        <v>1</v>
      </c>
      <c r="X4" s="36">
        <v>1</v>
      </c>
      <c r="Y4" s="15">
        <v>1</v>
      </c>
      <c r="Z4" s="15">
        <v>1</v>
      </c>
      <c r="AA4" s="36"/>
      <c r="AB4" s="36">
        <v>1</v>
      </c>
      <c r="AC4" s="36">
        <v>1</v>
      </c>
      <c r="AD4" s="15">
        <v>1</v>
      </c>
      <c r="AE4" s="36">
        <v>1</v>
      </c>
      <c r="AF4" s="36">
        <v>1</v>
      </c>
      <c r="AG4" s="5">
        <v>1</v>
      </c>
      <c r="AH4" s="15">
        <v>1</v>
      </c>
      <c r="AI4" s="36">
        <v>1</v>
      </c>
      <c r="AJ4" s="5">
        <v>1</v>
      </c>
      <c r="AK4" s="36">
        <v>1</v>
      </c>
      <c r="AL4" s="5"/>
      <c r="AM4" s="36">
        <v>1</v>
      </c>
      <c r="AN4" s="5">
        <v>1</v>
      </c>
      <c r="AO4" s="5"/>
      <c r="AP4" s="5">
        <v>1</v>
      </c>
      <c r="AQ4" s="5">
        <v>1</v>
      </c>
      <c r="AR4" s="5"/>
      <c r="AS4" s="5">
        <v>1</v>
      </c>
      <c r="AT4" s="5">
        <v>1</v>
      </c>
      <c r="AU4" s="5"/>
      <c r="AV4" s="5"/>
      <c r="AW4" s="5"/>
      <c r="AX4" s="5">
        <v>1</v>
      </c>
      <c r="AY4" s="5">
        <v>1</v>
      </c>
      <c r="AZ4" s="5"/>
      <c r="BA4" s="5"/>
      <c r="BB4" s="5">
        <v>1</v>
      </c>
      <c r="BC4" s="5">
        <v>1</v>
      </c>
      <c r="BD4" s="5">
        <v>1</v>
      </c>
      <c r="BE4" s="5">
        <v>1</v>
      </c>
      <c r="BF4" s="5"/>
      <c r="BG4" s="5">
        <v>1</v>
      </c>
      <c r="BH4" s="5">
        <v>1</v>
      </c>
      <c r="BI4" s="5">
        <v>1</v>
      </c>
      <c r="BJ4" s="5"/>
      <c r="BK4" s="5"/>
      <c r="BL4" s="5">
        <v>1</v>
      </c>
      <c r="BM4" s="5">
        <v>1</v>
      </c>
      <c r="BN4" s="5">
        <v>1</v>
      </c>
      <c r="BO4" s="5">
        <v>1</v>
      </c>
      <c r="BP4" s="37">
        <v>1</v>
      </c>
      <c r="BQ4" s="37">
        <v>1</v>
      </c>
      <c r="BR4" s="38"/>
      <c r="BS4" s="37">
        <v>1</v>
      </c>
      <c r="BT4" s="37">
        <v>1</v>
      </c>
      <c r="BU4" s="37"/>
      <c r="BV4" s="37">
        <v>1</v>
      </c>
      <c r="BW4" s="37">
        <v>1</v>
      </c>
      <c r="BX4" s="38"/>
      <c r="BY4" s="37">
        <v>1</v>
      </c>
      <c r="BZ4" s="5">
        <v>1</v>
      </c>
      <c r="CA4" s="37">
        <v>1</v>
      </c>
      <c r="CB4" s="37"/>
      <c r="CC4" s="5">
        <v>1</v>
      </c>
      <c r="CD4" s="37">
        <v>1</v>
      </c>
      <c r="CE4" s="5"/>
      <c r="CF4" s="37"/>
      <c r="CG4" s="38">
        <v>1</v>
      </c>
      <c r="CH4" s="37"/>
      <c r="CI4" s="5"/>
      <c r="CJ4" s="37">
        <v>1</v>
      </c>
      <c r="CK4" s="5">
        <v>1</v>
      </c>
      <c r="CL4" s="39"/>
      <c r="CM4" s="5">
        <v>1</v>
      </c>
      <c r="CN4" s="37"/>
      <c r="CO4" s="38">
        <v>1</v>
      </c>
      <c r="CP4" s="37">
        <v>1</v>
      </c>
      <c r="CQ4" s="38">
        <v>1</v>
      </c>
      <c r="CR4" s="37">
        <v>1</v>
      </c>
      <c r="CS4" s="38"/>
      <c r="CT4" s="37">
        <v>1</v>
      </c>
    </row>
    <row r="5" spans="1:98" s="18" customFormat="1" ht="12.75" thickBot="1" x14ac:dyDescent="0.25">
      <c r="A5" s="102"/>
      <c r="B5" s="16" t="s">
        <v>6</v>
      </c>
      <c r="C5" s="1">
        <f t="shared" si="3"/>
        <v>2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>
        <v>1</v>
      </c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5"/>
      <c r="AH5" s="36"/>
      <c r="AI5" s="36"/>
      <c r="AJ5" s="5"/>
      <c r="AK5" s="36"/>
      <c r="AL5" s="5"/>
      <c r="AM5" s="36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40"/>
      <c r="BQ5" s="40"/>
      <c r="BR5" s="8">
        <v>1</v>
      </c>
      <c r="BS5" s="40"/>
      <c r="BT5" s="40"/>
      <c r="BU5" s="40"/>
      <c r="BV5" s="40"/>
      <c r="BW5" s="40"/>
      <c r="BX5" s="8"/>
      <c r="BY5" s="40"/>
      <c r="BZ5" s="8"/>
      <c r="CA5" s="40"/>
      <c r="CB5" s="40"/>
      <c r="CC5" s="8"/>
      <c r="CD5" s="40"/>
      <c r="CE5" s="8"/>
      <c r="CF5" s="40"/>
      <c r="CG5" s="8"/>
      <c r="CH5" s="40"/>
      <c r="CI5" s="8"/>
      <c r="CJ5" s="40"/>
      <c r="CK5" s="8"/>
      <c r="CL5" s="41"/>
      <c r="CM5" s="8"/>
      <c r="CN5" s="40"/>
      <c r="CO5" s="8"/>
      <c r="CP5" s="40"/>
      <c r="CQ5" s="8"/>
      <c r="CR5" s="40"/>
      <c r="CS5" s="8"/>
      <c r="CT5" s="40"/>
    </row>
    <row r="6" spans="1:98" s="11" customFormat="1" ht="15.75" thickBot="1" x14ac:dyDescent="0.3">
      <c r="A6" s="100" t="s">
        <v>2</v>
      </c>
      <c r="B6" s="10" t="s">
        <v>7</v>
      </c>
      <c r="C6" s="1">
        <f t="shared" si="3"/>
        <v>75</v>
      </c>
      <c r="D6" s="45">
        <v>1</v>
      </c>
      <c r="E6" s="45"/>
      <c r="F6" s="45"/>
      <c r="G6" s="32"/>
      <c r="H6" s="32"/>
      <c r="I6" s="32"/>
      <c r="J6" s="32"/>
      <c r="K6" s="32">
        <v>1</v>
      </c>
      <c r="L6" s="32"/>
      <c r="M6" s="32"/>
      <c r="N6" s="32"/>
      <c r="O6" s="32">
        <v>1</v>
      </c>
      <c r="P6" s="32"/>
      <c r="Q6" s="32"/>
      <c r="R6" s="32"/>
      <c r="S6" s="32"/>
      <c r="T6" s="32"/>
      <c r="U6" s="32">
        <v>1</v>
      </c>
      <c r="V6" s="32">
        <v>1</v>
      </c>
      <c r="W6" s="32">
        <v>1</v>
      </c>
      <c r="X6" s="32"/>
      <c r="Y6" s="32">
        <v>1</v>
      </c>
      <c r="Z6" s="32"/>
      <c r="AA6" s="32">
        <v>1</v>
      </c>
      <c r="AB6" s="32"/>
      <c r="AC6" s="32"/>
      <c r="AD6" s="32"/>
      <c r="AE6" s="32">
        <v>1</v>
      </c>
      <c r="AF6" s="32"/>
      <c r="AG6" s="4">
        <v>1</v>
      </c>
      <c r="AH6" s="32">
        <v>1</v>
      </c>
      <c r="AI6" s="32">
        <v>1</v>
      </c>
      <c r="AJ6" s="4">
        <v>1</v>
      </c>
      <c r="AK6" s="32">
        <v>1</v>
      </c>
      <c r="AL6" s="4">
        <v>1</v>
      </c>
      <c r="AM6" s="32">
        <v>1</v>
      </c>
      <c r="AN6" s="4">
        <v>1</v>
      </c>
      <c r="AO6" s="4">
        <v>1</v>
      </c>
      <c r="AP6" s="4">
        <v>1</v>
      </c>
      <c r="AQ6" s="4">
        <v>1</v>
      </c>
      <c r="AR6" s="4">
        <v>1</v>
      </c>
      <c r="AS6" s="4">
        <v>1</v>
      </c>
      <c r="AT6" s="4">
        <v>1</v>
      </c>
      <c r="AU6" s="4">
        <v>1</v>
      </c>
      <c r="AV6" s="4">
        <v>1</v>
      </c>
      <c r="AW6" s="4">
        <v>1</v>
      </c>
      <c r="AX6" s="4">
        <v>1</v>
      </c>
      <c r="AY6" s="4">
        <v>1</v>
      </c>
      <c r="AZ6" s="4">
        <v>1</v>
      </c>
      <c r="BA6" s="4">
        <v>1</v>
      </c>
      <c r="BB6" s="4">
        <v>1</v>
      </c>
      <c r="BC6" s="4">
        <v>1</v>
      </c>
      <c r="BD6" s="4">
        <v>1</v>
      </c>
      <c r="BE6" s="4">
        <v>1</v>
      </c>
      <c r="BF6" s="4">
        <v>1</v>
      </c>
      <c r="BG6" s="4">
        <v>1</v>
      </c>
      <c r="BH6" s="4">
        <v>1</v>
      </c>
      <c r="BI6" s="4">
        <v>1</v>
      </c>
      <c r="BJ6" s="4">
        <v>1</v>
      </c>
      <c r="BK6" s="4">
        <v>1</v>
      </c>
      <c r="BL6" s="4">
        <v>1</v>
      </c>
      <c r="BM6" s="4">
        <v>1</v>
      </c>
      <c r="BN6" s="4">
        <v>1</v>
      </c>
      <c r="BO6" s="4">
        <v>1</v>
      </c>
      <c r="BP6" s="33">
        <v>1</v>
      </c>
      <c r="BQ6" s="33">
        <v>1</v>
      </c>
      <c r="BR6" s="34">
        <v>1</v>
      </c>
      <c r="BS6" s="33">
        <v>1</v>
      </c>
      <c r="BT6" s="33">
        <v>1</v>
      </c>
      <c r="BU6" s="33">
        <v>1</v>
      </c>
      <c r="BV6" s="33">
        <v>1</v>
      </c>
      <c r="BW6" s="33">
        <v>1</v>
      </c>
      <c r="BX6" s="34">
        <v>1</v>
      </c>
      <c r="BY6" s="33">
        <v>1</v>
      </c>
      <c r="BZ6" s="34">
        <v>1</v>
      </c>
      <c r="CA6" s="33">
        <v>1</v>
      </c>
      <c r="CB6" s="33">
        <v>1</v>
      </c>
      <c r="CC6" s="34">
        <v>1</v>
      </c>
      <c r="CD6" s="33">
        <v>1</v>
      </c>
      <c r="CE6" s="34">
        <v>1</v>
      </c>
      <c r="CF6" s="33">
        <v>1</v>
      </c>
      <c r="CG6" s="34">
        <v>1</v>
      </c>
      <c r="CH6" s="33">
        <v>1</v>
      </c>
      <c r="CI6" s="34">
        <v>1</v>
      </c>
      <c r="CJ6" s="33">
        <v>1</v>
      </c>
      <c r="CK6" s="34">
        <v>1</v>
      </c>
      <c r="CL6" s="35">
        <v>1</v>
      </c>
      <c r="CM6" s="34">
        <v>1</v>
      </c>
      <c r="CN6" s="33">
        <v>1</v>
      </c>
      <c r="CO6" s="34">
        <v>1</v>
      </c>
      <c r="CP6" s="33">
        <v>1</v>
      </c>
      <c r="CQ6" s="34">
        <v>1</v>
      </c>
      <c r="CR6" s="33">
        <v>1</v>
      </c>
      <c r="CS6" s="34">
        <v>1</v>
      </c>
      <c r="CT6" s="33">
        <v>1</v>
      </c>
    </row>
    <row r="7" spans="1:98" s="14" customFormat="1" ht="12.75" thickBot="1" x14ac:dyDescent="0.25">
      <c r="A7" s="101"/>
      <c r="B7" s="12" t="s">
        <v>8</v>
      </c>
      <c r="C7" s="1">
        <f t="shared" si="3"/>
        <v>0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5"/>
      <c r="AH7" s="36"/>
      <c r="AI7" s="36"/>
      <c r="AJ7" s="5"/>
      <c r="AK7" s="36"/>
      <c r="AL7" s="5"/>
      <c r="AM7" s="36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37"/>
      <c r="BQ7" s="37"/>
      <c r="BR7" s="38"/>
      <c r="BS7" s="37"/>
      <c r="BT7" s="37"/>
      <c r="BU7" s="37"/>
      <c r="BV7" s="37"/>
      <c r="BW7" s="37"/>
      <c r="BX7" s="38"/>
      <c r="BY7" s="37"/>
      <c r="BZ7" s="38"/>
      <c r="CA7" s="37"/>
      <c r="CB7" s="37"/>
      <c r="CC7" s="38"/>
      <c r="CD7" s="37"/>
      <c r="CE7" s="38"/>
      <c r="CF7" s="37"/>
      <c r="CG7" s="38"/>
      <c r="CH7" s="37"/>
      <c r="CI7" s="38"/>
      <c r="CJ7" s="37"/>
      <c r="CK7" s="38"/>
      <c r="CL7" s="39"/>
      <c r="CM7" s="38"/>
      <c r="CN7" s="37"/>
      <c r="CO7" s="38"/>
      <c r="CP7" s="37"/>
      <c r="CQ7" s="38"/>
      <c r="CR7" s="37"/>
      <c r="CS7" s="38"/>
      <c r="CT7" s="37"/>
    </row>
    <row r="8" spans="1:98" s="14" customFormat="1" ht="12.75" thickBot="1" x14ac:dyDescent="0.25">
      <c r="A8" s="101"/>
      <c r="B8" s="12" t="s">
        <v>9</v>
      </c>
      <c r="C8" s="1">
        <f t="shared" si="3"/>
        <v>9</v>
      </c>
      <c r="D8" s="36"/>
      <c r="E8" s="36"/>
      <c r="F8" s="36"/>
      <c r="G8" s="36"/>
      <c r="H8" s="36"/>
      <c r="I8" s="36">
        <v>1</v>
      </c>
      <c r="J8" s="36"/>
      <c r="K8" s="36"/>
      <c r="L8" s="36">
        <v>1</v>
      </c>
      <c r="M8" s="36"/>
      <c r="N8" s="36"/>
      <c r="O8" s="36"/>
      <c r="P8" s="36">
        <v>1</v>
      </c>
      <c r="Q8" s="36">
        <v>1</v>
      </c>
      <c r="R8" s="36"/>
      <c r="S8" s="36"/>
      <c r="T8" s="36"/>
      <c r="U8" s="36"/>
      <c r="V8" s="36"/>
      <c r="W8" s="36"/>
      <c r="X8" s="36">
        <v>1</v>
      </c>
      <c r="Y8" s="36"/>
      <c r="Z8" s="15">
        <v>1</v>
      </c>
      <c r="AA8" s="36"/>
      <c r="AB8" s="36">
        <v>1</v>
      </c>
      <c r="AC8" s="36">
        <v>1</v>
      </c>
      <c r="AD8" s="36"/>
      <c r="AE8" s="36"/>
      <c r="AF8" s="36">
        <v>1</v>
      </c>
      <c r="AG8" s="5"/>
      <c r="AH8" s="36"/>
      <c r="AI8" s="36"/>
      <c r="AJ8" s="5"/>
      <c r="AK8" s="36"/>
      <c r="AL8" s="5"/>
      <c r="AM8" s="36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37"/>
      <c r="BQ8" s="37"/>
      <c r="BR8" s="38"/>
      <c r="BS8" s="37"/>
      <c r="BT8" s="37"/>
      <c r="BU8" s="37"/>
      <c r="BV8" s="37"/>
      <c r="BW8" s="37"/>
      <c r="BX8" s="38"/>
      <c r="BY8" s="37"/>
      <c r="BZ8" s="38"/>
      <c r="CA8" s="37"/>
      <c r="CB8" s="37"/>
      <c r="CC8" s="38"/>
      <c r="CD8" s="37"/>
      <c r="CE8" s="5"/>
      <c r="CF8" s="37"/>
      <c r="CG8" s="38"/>
      <c r="CH8" s="37"/>
      <c r="CI8" s="38"/>
      <c r="CJ8" s="37"/>
      <c r="CK8" s="38"/>
      <c r="CL8" s="39"/>
      <c r="CM8" s="38"/>
      <c r="CN8" s="37"/>
      <c r="CO8" s="38"/>
      <c r="CP8" s="37"/>
      <c r="CQ8" s="38"/>
      <c r="CR8" s="37"/>
      <c r="CS8" s="38"/>
      <c r="CT8" s="37"/>
    </row>
    <row r="9" spans="1:98" s="18" customFormat="1" ht="12.75" thickBot="1" x14ac:dyDescent="0.25">
      <c r="A9" s="102"/>
      <c r="B9" s="16" t="s">
        <v>10</v>
      </c>
      <c r="C9" s="1">
        <f t="shared" si="3"/>
        <v>8</v>
      </c>
      <c r="D9" s="36"/>
      <c r="E9" s="36"/>
      <c r="F9" s="36"/>
      <c r="G9" s="36">
        <v>1</v>
      </c>
      <c r="H9" s="36">
        <v>1</v>
      </c>
      <c r="I9" s="36"/>
      <c r="J9" s="36">
        <v>1</v>
      </c>
      <c r="K9" s="36"/>
      <c r="L9" s="36"/>
      <c r="M9" s="36">
        <v>1</v>
      </c>
      <c r="N9" s="36"/>
      <c r="O9" s="36"/>
      <c r="P9" s="36"/>
      <c r="Q9" s="36"/>
      <c r="R9" s="36">
        <v>1</v>
      </c>
      <c r="S9" s="36">
        <v>1</v>
      </c>
      <c r="T9" s="36">
        <v>1</v>
      </c>
      <c r="U9" s="36"/>
      <c r="V9" s="36"/>
      <c r="W9" s="36"/>
      <c r="X9" s="36"/>
      <c r="Y9" s="36"/>
      <c r="Z9" s="36"/>
      <c r="AA9" s="36"/>
      <c r="AB9" s="36"/>
      <c r="AC9" s="36"/>
      <c r="AD9" s="36">
        <v>1</v>
      </c>
      <c r="AE9" s="36"/>
      <c r="AF9" s="36"/>
      <c r="AG9" s="5"/>
      <c r="AH9" s="36"/>
      <c r="AI9" s="36"/>
      <c r="AJ9" s="5"/>
      <c r="AK9" s="36"/>
      <c r="AL9" s="5"/>
      <c r="AM9" s="36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40"/>
      <c r="BQ9" s="40"/>
      <c r="BR9" s="8"/>
      <c r="BS9" s="40"/>
      <c r="BT9" s="40"/>
      <c r="BU9" s="40"/>
      <c r="BV9" s="40"/>
      <c r="BW9" s="40"/>
      <c r="BX9" s="8"/>
      <c r="BY9" s="40"/>
      <c r="BZ9" s="8"/>
      <c r="CA9" s="40"/>
      <c r="CB9" s="40"/>
      <c r="CC9" s="8"/>
      <c r="CD9" s="40"/>
      <c r="CE9" s="8"/>
      <c r="CF9" s="40"/>
      <c r="CG9" s="8"/>
      <c r="CH9" s="40"/>
      <c r="CI9" s="8"/>
      <c r="CJ9" s="40"/>
      <c r="CK9" s="8"/>
      <c r="CL9" s="41"/>
      <c r="CM9" s="8"/>
      <c r="CN9" s="40"/>
      <c r="CO9" s="8"/>
      <c r="CP9" s="40"/>
      <c r="CQ9" s="8"/>
      <c r="CR9" s="40"/>
      <c r="CS9" s="8"/>
      <c r="CT9" s="40"/>
    </row>
    <row r="10" spans="1:98" s="11" customFormat="1" ht="12.75" thickBot="1" x14ac:dyDescent="0.25">
      <c r="A10" s="100">
        <v>1</v>
      </c>
      <c r="B10" s="19" t="s">
        <v>11</v>
      </c>
      <c r="C10" s="1">
        <f t="shared" si="3"/>
        <v>91</v>
      </c>
      <c r="D10" s="32">
        <v>1</v>
      </c>
      <c r="E10" s="32"/>
      <c r="F10" s="32"/>
      <c r="G10" s="32">
        <v>1</v>
      </c>
      <c r="H10" s="32">
        <v>1</v>
      </c>
      <c r="I10" s="32">
        <v>1</v>
      </c>
      <c r="J10" s="32">
        <v>1</v>
      </c>
      <c r="K10" s="32">
        <v>1</v>
      </c>
      <c r="L10" s="32">
        <v>1</v>
      </c>
      <c r="M10" s="32">
        <v>1</v>
      </c>
      <c r="N10" s="32">
        <v>1</v>
      </c>
      <c r="O10" s="32">
        <v>1</v>
      </c>
      <c r="P10" s="32">
        <v>1</v>
      </c>
      <c r="Q10" s="32">
        <v>1</v>
      </c>
      <c r="R10" s="32">
        <v>1</v>
      </c>
      <c r="S10" s="32">
        <v>1</v>
      </c>
      <c r="T10" s="32">
        <v>1</v>
      </c>
      <c r="U10" s="32">
        <v>1</v>
      </c>
      <c r="V10" s="32">
        <v>1</v>
      </c>
      <c r="W10" s="32">
        <v>1</v>
      </c>
      <c r="X10" s="32">
        <v>1</v>
      </c>
      <c r="Y10" s="32">
        <v>1</v>
      </c>
      <c r="Z10" s="32">
        <v>1</v>
      </c>
      <c r="AA10" s="32">
        <v>1</v>
      </c>
      <c r="AB10" s="32">
        <v>1</v>
      </c>
      <c r="AC10" s="32">
        <v>1</v>
      </c>
      <c r="AD10" s="32">
        <v>1</v>
      </c>
      <c r="AE10" s="32">
        <v>1</v>
      </c>
      <c r="AF10" s="32">
        <v>1</v>
      </c>
      <c r="AG10" s="4">
        <v>1</v>
      </c>
      <c r="AH10" s="32">
        <v>1</v>
      </c>
      <c r="AI10" s="32">
        <v>1</v>
      </c>
      <c r="AJ10" s="4">
        <v>1</v>
      </c>
      <c r="AK10" s="32">
        <v>1</v>
      </c>
      <c r="AL10" s="4">
        <v>1</v>
      </c>
      <c r="AM10" s="32">
        <v>1</v>
      </c>
      <c r="AN10" s="4">
        <v>1</v>
      </c>
      <c r="AO10" s="4">
        <v>1</v>
      </c>
      <c r="AP10" s="4">
        <v>1</v>
      </c>
      <c r="AQ10" s="4">
        <v>1</v>
      </c>
      <c r="AR10" s="4">
        <v>1</v>
      </c>
      <c r="AS10" s="4">
        <v>1</v>
      </c>
      <c r="AT10" s="4">
        <v>1</v>
      </c>
      <c r="AU10" s="4">
        <v>1</v>
      </c>
      <c r="AV10" s="4">
        <v>1</v>
      </c>
      <c r="AW10" s="4">
        <v>1</v>
      </c>
      <c r="AX10" s="4">
        <v>1</v>
      </c>
      <c r="AY10" s="4">
        <v>1</v>
      </c>
      <c r="AZ10" s="4">
        <v>1</v>
      </c>
      <c r="BA10" s="4">
        <v>1</v>
      </c>
      <c r="BB10" s="4">
        <v>1</v>
      </c>
      <c r="BC10" s="4">
        <v>1</v>
      </c>
      <c r="BD10" s="4">
        <v>1</v>
      </c>
      <c r="BE10" s="4">
        <v>1</v>
      </c>
      <c r="BF10" s="4">
        <v>1</v>
      </c>
      <c r="BG10" s="4">
        <v>1</v>
      </c>
      <c r="BH10" s="4">
        <v>1</v>
      </c>
      <c r="BI10" s="4">
        <v>1</v>
      </c>
      <c r="BJ10" s="4">
        <v>1</v>
      </c>
      <c r="BK10" s="4">
        <v>1</v>
      </c>
      <c r="BL10" s="4">
        <v>1</v>
      </c>
      <c r="BM10" s="4">
        <v>1</v>
      </c>
      <c r="BN10" s="4">
        <v>1</v>
      </c>
      <c r="BO10" s="4">
        <v>1</v>
      </c>
      <c r="BP10" s="33">
        <v>1</v>
      </c>
      <c r="BQ10" s="33">
        <v>1</v>
      </c>
      <c r="BR10" s="34">
        <v>1</v>
      </c>
      <c r="BS10" s="33">
        <v>1</v>
      </c>
      <c r="BT10" s="33">
        <v>1</v>
      </c>
      <c r="BU10" s="33">
        <v>1</v>
      </c>
      <c r="BV10" s="33">
        <v>1</v>
      </c>
      <c r="BW10" s="33">
        <v>1</v>
      </c>
      <c r="BX10" s="34">
        <v>1</v>
      </c>
      <c r="BY10" s="33">
        <v>1</v>
      </c>
      <c r="BZ10" s="34">
        <v>1</v>
      </c>
      <c r="CA10" s="33"/>
      <c r="CB10" s="33">
        <v>1</v>
      </c>
      <c r="CC10" s="34"/>
      <c r="CD10" s="33">
        <v>1</v>
      </c>
      <c r="CE10" s="34">
        <v>1</v>
      </c>
      <c r="CF10" s="33">
        <v>1</v>
      </c>
      <c r="CG10" s="34">
        <v>1</v>
      </c>
      <c r="CH10" s="33">
        <v>1</v>
      </c>
      <c r="CI10" s="34">
        <v>1</v>
      </c>
      <c r="CJ10" s="33">
        <v>1</v>
      </c>
      <c r="CK10" s="34">
        <v>1</v>
      </c>
      <c r="CL10" s="35">
        <v>1</v>
      </c>
      <c r="CM10" s="34">
        <v>1</v>
      </c>
      <c r="CN10" s="33">
        <v>1</v>
      </c>
      <c r="CO10" s="34">
        <v>1</v>
      </c>
      <c r="CP10" s="33">
        <v>1</v>
      </c>
      <c r="CQ10" s="34">
        <v>1</v>
      </c>
      <c r="CR10" s="33">
        <v>1</v>
      </c>
      <c r="CS10" s="34">
        <v>1</v>
      </c>
      <c r="CT10" s="33">
        <v>1</v>
      </c>
    </row>
    <row r="11" spans="1:98" s="18" customFormat="1" ht="12.75" thickBot="1" x14ac:dyDescent="0.25">
      <c r="A11" s="102"/>
      <c r="B11" s="20" t="s">
        <v>12</v>
      </c>
      <c r="C11" s="1">
        <f t="shared" si="3"/>
        <v>2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5"/>
      <c r="AH11" s="36"/>
      <c r="AI11" s="36"/>
      <c r="AJ11" s="5"/>
      <c r="AK11" s="36"/>
      <c r="AL11" s="5"/>
      <c r="AM11" s="36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40"/>
      <c r="BQ11" s="40"/>
      <c r="BR11" s="8"/>
      <c r="BS11" s="40"/>
      <c r="BT11" s="40"/>
      <c r="BU11" s="40"/>
      <c r="BV11" s="40"/>
      <c r="BW11" s="40"/>
      <c r="BX11" s="8"/>
      <c r="BY11" s="40"/>
      <c r="BZ11" s="8"/>
      <c r="CA11" s="40">
        <v>1</v>
      </c>
      <c r="CB11" s="40"/>
      <c r="CC11" s="8">
        <v>1</v>
      </c>
      <c r="CD11" s="40"/>
      <c r="CE11" s="8"/>
      <c r="CF11" s="40"/>
      <c r="CG11" s="8"/>
      <c r="CH11" s="40"/>
      <c r="CI11" s="8"/>
      <c r="CJ11" s="40"/>
      <c r="CK11" s="8"/>
      <c r="CL11" s="41"/>
      <c r="CM11" s="8"/>
      <c r="CN11" s="40"/>
      <c r="CO11" s="8"/>
      <c r="CP11" s="40"/>
      <c r="CQ11" s="8"/>
      <c r="CR11" s="40"/>
      <c r="CS11" s="8"/>
      <c r="CT11" s="40"/>
    </row>
    <row r="12" spans="1:98" s="11" customFormat="1" ht="12.75" thickBot="1" x14ac:dyDescent="0.25">
      <c r="A12" s="100">
        <v>2</v>
      </c>
      <c r="B12" s="19" t="s">
        <v>11</v>
      </c>
      <c r="C12" s="1">
        <f t="shared" si="3"/>
        <v>41</v>
      </c>
      <c r="D12" s="32"/>
      <c r="E12" s="32"/>
      <c r="F12" s="32"/>
      <c r="G12" s="32"/>
      <c r="H12" s="32">
        <v>1</v>
      </c>
      <c r="I12" s="32"/>
      <c r="J12" s="32">
        <v>1</v>
      </c>
      <c r="K12" s="32">
        <v>1</v>
      </c>
      <c r="L12" s="32"/>
      <c r="M12" s="32">
        <v>1</v>
      </c>
      <c r="N12" s="32"/>
      <c r="O12" s="32"/>
      <c r="P12" s="32">
        <v>1</v>
      </c>
      <c r="Q12" s="32"/>
      <c r="R12" s="32"/>
      <c r="S12" s="32">
        <v>1</v>
      </c>
      <c r="T12" s="32"/>
      <c r="U12" s="32"/>
      <c r="V12" s="32">
        <v>1</v>
      </c>
      <c r="W12" s="32">
        <v>1</v>
      </c>
      <c r="X12" s="32">
        <v>1</v>
      </c>
      <c r="Y12" s="32"/>
      <c r="Z12" s="32"/>
      <c r="AA12" s="32">
        <v>1</v>
      </c>
      <c r="AB12" s="32">
        <v>1</v>
      </c>
      <c r="AC12" s="32"/>
      <c r="AD12" s="32"/>
      <c r="AE12" s="32">
        <v>1</v>
      </c>
      <c r="AF12" s="32"/>
      <c r="AG12" s="4"/>
      <c r="AH12" s="32"/>
      <c r="AI12" s="32"/>
      <c r="AJ12" s="4">
        <v>1</v>
      </c>
      <c r="AK12" s="32"/>
      <c r="AL12" s="4">
        <v>1</v>
      </c>
      <c r="AM12" s="32">
        <v>1</v>
      </c>
      <c r="AN12" s="4"/>
      <c r="AO12" s="4"/>
      <c r="AP12" s="4">
        <v>1</v>
      </c>
      <c r="AQ12" s="4"/>
      <c r="AR12" s="4">
        <v>1</v>
      </c>
      <c r="AS12" s="4">
        <v>1</v>
      </c>
      <c r="AT12" s="4">
        <v>1</v>
      </c>
      <c r="AU12" s="4">
        <v>1</v>
      </c>
      <c r="AV12" s="4"/>
      <c r="AW12" s="4">
        <v>1</v>
      </c>
      <c r="AX12" s="4">
        <v>1</v>
      </c>
      <c r="AY12" s="4"/>
      <c r="AZ12" s="4">
        <v>1</v>
      </c>
      <c r="BA12" s="4">
        <v>1</v>
      </c>
      <c r="BB12" s="4"/>
      <c r="BC12" s="4">
        <v>1</v>
      </c>
      <c r="BD12" s="4">
        <v>1</v>
      </c>
      <c r="BE12" s="4"/>
      <c r="BF12" s="4"/>
      <c r="BG12" s="4"/>
      <c r="BH12" s="4"/>
      <c r="BI12" s="4"/>
      <c r="BJ12" s="4">
        <v>1</v>
      </c>
      <c r="BK12" s="4"/>
      <c r="BL12" s="4"/>
      <c r="BM12" s="4"/>
      <c r="BN12" s="4">
        <v>1</v>
      </c>
      <c r="BO12" s="4"/>
      <c r="BP12" s="33">
        <v>1</v>
      </c>
      <c r="BQ12" s="33">
        <v>1</v>
      </c>
      <c r="BR12" s="34"/>
      <c r="BS12" s="33"/>
      <c r="BT12" s="33">
        <v>1</v>
      </c>
      <c r="BU12" s="33">
        <v>1</v>
      </c>
      <c r="BV12" s="33"/>
      <c r="BW12" s="33">
        <v>1</v>
      </c>
      <c r="BX12" s="34">
        <v>1</v>
      </c>
      <c r="BY12" s="33"/>
      <c r="BZ12" s="34"/>
      <c r="CA12" s="33"/>
      <c r="CB12" s="33">
        <v>1</v>
      </c>
      <c r="CC12" s="34"/>
      <c r="CD12" s="33">
        <v>1</v>
      </c>
      <c r="CE12" s="34">
        <v>1</v>
      </c>
      <c r="CF12" s="33"/>
      <c r="CG12" s="34">
        <v>1</v>
      </c>
      <c r="CH12" s="33"/>
      <c r="CI12" s="34">
        <v>1</v>
      </c>
      <c r="CJ12" s="33"/>
      <c r="CK12" s="34"/>
      <c r="CL12" s="35"/>
      <c r="CM12" s="34"/>
      <c r="CN12" s="33">
        <v>1</v>
      </c>
      <c r="CO12" s="34"/>
      <c r="CP12" s="33"/>
      <c r="CQ12" s="34">
        <v>1</v>
      </c>
      <c r="CR12" s="33"/>
      <c r="CS12" s="34"/>
      <c r="CT12" s="33"/>
    </row>
    <row r="13" spans="1:98" s="14" customFormat="1" ht="12.75" thickBot="1" x14ac:dyDescent="0.25">
      <c r="A13" s="101"/>
      <c r="B13" s="21" t="s">
        <v>12</v>
      </c>
      <c r="C13" s="1">
        <f t="shared" si="3"/>
        <v>30</v>
      </c>
      <c r="D13" s="36"/>
      <c r="E13" s="36"/>
      <c r="F13" s="36"/>
      <c r="G13" s="36">
        <v>1</v>
      </c>
      <c r="H13" s="36"/>
      <c r="I13" s="36">
        <v>1</v>
      </c>
      <c r="J13" s="36"/>
      <c r="K13" s="36"/>
      <c r="L13" s="36"/>
      <c r="M13" s="36"/>
      <c r="N13" s="36"/>
      <c r="O13" s="36"/>
      <c r="P13" s="36"/>
      <c r="Q13" s="36">
        <v>1</v>
      </c>
      <c r="R13" s="36">
        <v>1</v>
      </c>
      <c r="S13" s="36"/>
      <c r="T13" s="36"/>
      <c r="U13" s="36"/>
      <c r="V13" s="36"/>
      <c r="W13" s="36"/>
      <c r="X13" s="36"/>
      <c r="Y13" s="36">
        <v>1</v>
      </c>
      <c r="Z13" s="36"/>
      <c r="AA13" s="36"/>
      <c r="AB13" s="36"/>
      <c r="AC13" s="36">
        <v>1</v>
      </c>
      <c r="AD13" s="36">
        <v>1</v>
      </c>
      <c r="AE13" s="36"/>
      <c r="AF13" s="36"/>
      <c r="AG13" s="5">
        <v>1</v>
      </c>
      <c r="AH13" s="36">
        <v>1</v>
      </c>
      <c r="AI13" s="36">
        <v>1</v>
      </c>
      <c r="AJ13" s="5"/>
      <c r="AK13" s="36">
        <v>1</v>
      </c>
      <c r="AL13" s="5"/>
      <c r="AM13" s="36"/>
      <c r="AN13" s="5"/>
      <c r="AO13" s="5"/>
      <c r="AP13" s="5"/>
      <c r="AQ13" s="5">
        <v>1</v>
      </c>
      <c r="AR13" s="5"/>
      <c r="AS13" s="5"/>
      <c r="AT13" s="5"/>
      <c r="AU13" s="5"/>
      <c r="AV13" s="5"/>
      <c r="AW13" s="5"/>
      <c r="AX13" s="5"/>
      <c r="AY13" s="5">
        <v>1</v>
      </c>
      <c r="AZ13" s="5"/>
      <c r="BA13" s="5"/>
      <c r="BB13" s="5"/>
      <c r="BC13" s="5"/>
      <c r="BD13" s="5"/>
      <c r="BE13" s="5"/>
      <c r="BF13" s="5">
        <v>1</v>
      </c>
      <c r="BG13" s="5">
        <v>1</v>
      </c>
      <c r="BH13" s="5">
        <v>1</v>
      </c>
      <c r="BI13" s="5">
        <v>1</v>
      </c>
      <c r="BJ13" s="5"/>
      <c r="BK13" s="5">
        <v>1</v>
      </c>
      <c r="BL13" s="5">
        <v>1</v>
      </c>
      <c r="BM13" s="5"/>
      <c r="BN13" s="5"/>
      <c r="BO13" s="5">
        <v>1</v>
      </c>
      <c r="BP13" s="37"/>
      <c r="BQ13" s="37"/>
      <c r="BR13" s="38">
        <v>1</v>
      </c>
      <c r="BS13" s="37"/>
      <c r="BT13" s="37"/>
      <c r="BU13" s="37"/>
      <c r="BV13" s="37"/>
      <c r="BW13" s="37"/>
      <c r="BX13" s="38"/>
      <c r="BY13" s="37">
        <v>1</v>
      </c>
      <c r="BZ13" s="38">
        <v>1</v>
      </c>
      <c r="CA13" s="37">
        <v>1</v>
      </c>
      <c r="CB13" s="37"/>
      <c r="CC13" s="38"/>
      <c r="CD13" s="37"/>
      <c r="CE13" s="38"/>
      <c r="CF13" s="37">
        <v>1</v>
      </c>
      <c r="CG13" s="38"/>
      <c r="CH13" s="37"/>
      <c r="CI13" s="38"/>
      <c r="CJ13" s="37">
        <v>1</v>
      </c>
      <c r="CK13" s="38"/>
      <c r="CL13" s="39"/>
      <c r="CM13" s="38">
        <v>1</v>
      </c>
      <c r="CN13" s="37"/>
      <c r="CO13" s="38"/>
      <c r="CP13" s="37">
        <v>1</v>
      </c>
      <c r="CQ13" s="38"/>
      <c r="CR13" s="37"/>
      <c r="CS13" s="38">
        <v>1</v>
      </c>
      <c r="CT13" s="37">
        <v>1</v>
      </c>
    </row>
    <row r="14" spans="1:98" s="18" customFormat="1" ht="12.75" thickBot="1" x14ac:dyDescent="0.25">
      <c r="A14" s="102"/>
      <c r="B14" s="20" t="s">
        <v>13</v>
      </c>
      <c r="C14" s="1">
        <f t="shared" si="3"/>
        <v>22</v>
      </c>
      <c r="D14" s="42">
        <v>1</v>
      </c>
      <c r="E14" s="42"/>
      <c r="F14" s="42"/>
      <c r="G14" s="42"/>
      <c r="H14" s="42"/>
      <c r="I14" s="42"/>
      <c r="J14" s="42"/>
      <c r="K14" s="42"/>
      <c r="L14" s="42">
        <v>1</v>
      </c>
      <c r="M14" s="42"/>
      <c r="N14" s="42">
        <v>1</v>
      </c>
      <c r="O14" s="42">
        <v>1</v>
      </c>
      <c r="P14" s="42"/>
      <c r="Q14" s="42"/>
      <c r="R14" s="42"/>
      <c r="S14" s="42"/>
      <c r="T14" s="42">
        <v>1</v>
      </c>
      <c r="U14" s="42">
        <v>1</v>
      </c>
      <c r="V14" s="42"/>
      <c r="W14" s="42"/>
      <c r="X14" s="42"/>
      <c r="Y14" s="42"/>
      <c r="Z14" s="42">
        <v>1</v>
      </c>
      <c r="AA14" s="42"/>
      <c r="AB14" s="42"/>
      <c r="AC14" s="42"/>
      <c r="AD14" s="42"/>
      <c r="AE14" s="42"/>
      <c r="AF14" s="42">
        <v>1</v>
      </c>
      <c r="AG14" s="7"/>
      <c r="AH14" s="42"/>
      <c r="AI14" s="42"/>
      <c r="AJ14" s="7"/>
      <c r="AK14" s="42"/>
      <c r="AL14" s="7"/>
      <c r="AM14" s="42"/>
      <c r="AN14" s="7">
        <v>1</v>
      </c>
      <c r="AO14" s="7">
        <v>1</v>
      </c>
      <c r="AP14" s="7"/>
      <c r="AQ14" s="7"/>
      <c r="AR14" s="7"/>
      <c r="AS14" s="7"/>
      <c r="AT14" s="7"/>
      <c r="AU14" s="7"/>
      <c r="AV14" s="7">
        <v>1</v>
      </c>
      <c r="AW14" s="7"/>
      <c r="AX14" s="7"/>
      <c r="AY14" s="7"/>
      <c r="AZ14" s="7"/>
      <c r="BA14" s="7"/>
      <c r="BB14" s="7">
        <v>1</v>
      </c>
      <c r="BC14" s="7"/>
      <c r="BD14" s="7"/>
      <c r="BE14" s="7">
        <v>1</v>
      </c>
      <c r="BF14" s="7"/>
      <c r="BG14" s="7"/>
      <c r="BH14" s="7"/>
      <c r="BI14" s="7"/>
      <c r="BJ14" s="7"/>
      <c r="BK14" s="7"/>
      <c r="BL14" s="7"/>
      <c r="BM14" s="7">
        <v>1</v>
      </c>
      <c r="BN14" s="7"/>
      <c r="BO14" s="7"/>
      <c r="BP14" s="40"/>
      <c r="BQ14" s="40"/>
      <c r="BR14" s="8"/>
      <c r="BS14" s="40">
        <v>1</v>
      </c>
      <c r="BT14" s="40"/>
      <c r="BU14" s="40"/>
      <c r="BV14" s="40">
        <v>1</v>
      </c>
      <c r="BW14" s="40"/>
      <c r="BX14" s="8"/>
      <c r="BY14" s="40"/>
      <c r="BZ14" s="8"/>
      <c r="CA14" s="40"/>
      <c r="CB14" s="40"/>
      <c r="CC14" s="8">
        <v>1</v>
      </c>
      <c r="CD14" s="40"/>
      <c r="CE14" s="8"/>
      <c r="CF14" s="40"/>
      <c r="CG14" s="8"/>
      <c r="CH14" s="40">
        <v>1</v>
      </c>
      <c r="CI14" s="8"/>
      <c r="CJ14" s="40"/>
      <c r="CK14" s="8">
        <v>1</v>
      </c>
      <c r="CL14" s="41">
        <v>1</v>
      </c>
      <c r="CM14" s="8"/>
      <c r="CN14" s="40"/>
      <c r="CO14" s="8">
        <v>1</v>
      </c>
      <c r="CP14" s="40"/>
      <c r="CQ14" s="8"/>
      <c r="CR14" s="40">
        <v>1</v>
      </c>
      <c r="CS14" s="8"/>
      <c r="CT14" s="40"/>
    </row>
    <row r="15" spans="1:98" ht="12.75" thickBot="1" x14ac:dyDescent="0.25">
      <c r="A15" s="100" t="s">
        <v>3</v>
      </c>
      <c r="B15" s="22" t="s">
        <v>14</v>
      </c>
      <c r="C15" s="1">
        <f t="shared" si="3"/>
        <v>25</v>
      </c>
      <c r="D15" s="36"/>
      <c r="E15" s="36"/>
      <c r="F15" s="36"/>
      <c r="G15" s="36"/>
      <c r="H15" s="36">
        <v>1</v>
      </c>
      <c r="I15" s="36"/>
      <c r="J15" s="36">
        <v>1</v>
      </c>
      <c r="K15" s="36">
        <v>1</v>
      </c>
      <c r="L15" s="36"/>
      <c r="M15" s="36">
        <v>1</v>
      </c>
      <c r="N15" s="36"/>
      <c r="O15" s="36"/>
      <c r="P15" s="36">
        <v>1</v>
      </c>
      <c r="Q15" s="36"/>
      <c r="R15" s="36"/>
      <c r="S15" s="36">
        <v>1</v>
      </c>
      <c r="T15" s="15">
        <v>1</v>
      </c>
      <c r="U15" s="36"/>
      <c r="V15" s="36"/>
      <c r="W15" s="36"/>
      <c r="X15" s="36"/>
      <c r="Y15" s="36"/>
      <c r="Z15" s="36"/>
      <c r="AA15" s="36">
        <v>1</v>
      </c>
      <c r="AB15" s="36">
        <v>1</v>
      </c>
      <c r="AC15" s="36"/>
      <c r="AD15" s="36"/>
      <c r="AE15" s="36"/>
      <c r="AF15" s="36">
        <v>1</v>
      </c>
      <c r="AG15" s="5"/>
      <c r="AH15" s="36"/>
      <c r="AI15" s="36"/>
      <c r="AJ15" s="5">
        <v>1</v>
      </c>
      <c r="AK15" s="36"/>
      <c r="AL15" s="5"/>
      <c r="AM15" s="36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>
        <v>1</v>
      </c>
      <c r="BE15" s="5">
        <v>1</v>
      </c>
      <c r="BF15" s="5"/>
      <c r="BG15" s="5"/>
      <c r="BH15" s="5"/>
      <c r="BI15" s="5"/>
      <c r="BJ15" s="5"/>
      <c r="BK15" s="5"/>
      <c r="BL15" s="5"/>
      <c r="BM15" s="5"/>
      <c r="BN15" s="5">
        <v>1</v>
      </c>
      <c r="BO15" s="5"/>
      <c r="BP15" s="37">
        <v>1</v>
      </c>
      <c r="BQ15" s="37">
        <v>1</v>
      </c>
      <c r="BR15" s="38"/>
      <c r="BS15" s="37"/>
      <c r="BT15" s="37">
        <v>1</v>
      </c>
      <c r="BU15" s="37"/>
      <c r="BV15" s="37"/>
      <c r="BW15" s="37">
        <v>1</v>
      </c>
      <c r="BX15" s="38"/>
      <c r="BY15" s="37"/>
      <c r="BZ15" s="38"/>
      <c r="CA15" s="37"/>
      <c r="CB15" s="37"/>
      <c r="CC15" s="38"/>
      <c r="CD15" s="37">
        <v>1</v>
      </c>
      <c r="CE15" s="38">
        <v>1</v>
      </c>
      <c r="CF15" s="37"/>
      <c r="CG15" s="38"/>
      <c r="CH15" s="37"/>
      <c r="CI15" s="38">
        <v>1</v>
      </c>
      <c r="CJ15" s="37"/>
      <c r="CK15" s="38">
        <v>1</v>
      </c>
      <c r="CL15" s="39"/>
      <c r="CM15" s="38"/>
      <c r="CN15" s="37"/>
      <c r="CO15" s="38">
        <v>1</v>
      </c>
      <c r="CP15" s="37">
        <v>1</v>
      </c>
      <c r="CQ15" s="38">
        <v>1</v>
      </c>
      <c r="CR15" s="37"/>
      <c r="CS15" s="38"/>
      <c r="CT15" s="37"/>
    </row>
    <row r="16" spans="1:98" ht="12.75" thickBot="1" x14ac:dyDescent="0.25">
      <c r="A16" s="101"/>
      <c r="B16" s="12" t="s">
        <v>15</v>
      </c>
      <c r="C16" s="1">
        <f t="shared" si="3"/>
        <v>25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>
        <v>1</v>
      </c>
      <c r="O16" s="36">
        <v>1</v>
      </c>
      <c r="P16" s="36">
        <v>1</v>
      </c>
      <c r="Q16" s="36"/>
      <c r="R16" s="36"/>
      <c r="S16" s="36">
        <v>1</v>
      </c>
      <c r="T16" s="36"/>
      <c r="U16" s="36"/>
      <c r="V16" s="36">
        <v>1</v>
      </c>
      <c r="W16" s="36">
        <v>1</v>
      </c>
      <c r="X16" s="36">
        <v>1</v>
      </c>
      <c r="Y16" s="36"/>
      <c r="Z16" s="36">
        <v>1</v>
      </c>
      <c r="AA16" s="36">
        <v>1</v>
      </c>
      <c r="AB16" s="36"/>
      <c r="AC16" s="36"/>
      <c r="AD16" s="36"/>
      <c r="AE16" s="36">
        <v>1</v>
      </c>
      <c r="AF16" s="36"/>
      <c r="AG16" s="5"/>
      <c r="AH16" s="36"/>
      <c r="AI16" s="36"/>
      <c r="AJ16" s="5"/>
      <c r="AK16" s="36"/>
      <c r="AL16" s="5">
        <v>1</v>
      </c>
      <c r="AM16" s="36">
        <v>1</v>
      </c>
      <c r="AN16" s="5"/>
      <c r="AO16" s="5"/>
      <c r="AP16" s="5">
        <v>1</v>
      </c>
      <c r="AQ16" s="5"/>
      <c r="AR16" s="5">
        <v>1</v>
      </c>
      <c r="AS16" s="5">
        <v>1</v>
      </c>
      <c r="AT16" s="5">
        <v>1</v>
      </c>
      <c r="AU16" s="5">
        <v>1</v>
      </c>
      <c r="AV16" s="5"/>
      <c r="AW16" s="5">
        <v>1</v>
      </c>
      <c r="AX16" s="5"/>
      <c r="AY16" s="5"/>
      <c r="AZ16" s="5"/>
      <c r="BA16" s="5">
        <v>1</v>
      </c>
      <c r="BB16" s="5"/>
      <c r="BC16" s="5">
        <v>1</v>
      </c>
      <c r="BD16" s="5"/>
      <c r="BE16" s="5">
        <v>1</v>
      </c>
      <c r="BF16" s="5"/>
      <c r="BG16" s="5"/>
      <c r="BH16" s="5"/>
      <c r="BI16" s="5"/>
      <c r="BJ16" s="5">
        <v>1</v>
      </c>
      <c r="BK16" s="5"/>
      <c r="BL16" s="5"/>
      <c r="BM16" s="5"/>
      <c r="BN16" s="5"/>
      <c r="BO16" s="5"/>
      <c r="BP16" s="37"/>
      <c r="BQ16" s="37"/>
      <c r="BR16" s="38"/>
      <c r="BS16" s="37"/>
      <c r="BT16" s="37"/>
      <c r="BU16" s="37">
        <v>1</v>
      </c>
      <c r="BV16" s="37"/>
      <c r="BW16" s="37"/>
      <c r="BX16" s="38">
        <v>1</v>
      </c>
      <c r="BY16" s="37"/>
      <c r="BZ16" s="38"/>
      <c r="CA16" s="37"/>
      <c r="CB16" s="37"/>
      <c r="CC16" s="38"/>
      <c r="CD16" s="37"/>
      <c r="CE16" s="38"/>
      <c r="CF16" s="37"/>
      <c r="CG16" s="38"/>
      <c r="CH16" s="37"/>
      <c r="CI16" s="38"/>
      <c r="CJ16" s="37"/>
      <c r="CK16" s="38"/>
      <c r="CL16" s="39"/>
      <c r="CM16" s="38"/>
      <c r="CN16" s="37">
        <v>1</v>
      </c>
      <c r="CO16" s="38"/>
      <c r="CP16" s="37"/>
      <c r="CQ16" s="38"/>
      <c r="CR16" s="37"/>
      <c r="CS16" s="38"/>
      <c r="CT16" s="37"/>
    </row>
    <row r="17" spans="1:98" ht="12.75" thickBot="1" x14ac:dyDescent="0.25">
      <c r="A17" s="101"/>
      <c r="B17" s="12" t="s">
        <v>16</v>
      </c>
      <c r="C17" s="1">
        <f t="shared" si="3"/>
        <v>12</v>
      </c>
      <c r="D17" s="36">
        <v>1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15">
        <v>1</v>
      </c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>
        <v>1</v>
      </c>
      <c r="AB17" s="36"/>
      <c r="AC17" s="36"/>
      <c r="AD17" s="36"/>
      <c r="AE17" s="36"/>
      <c r="AF17" s="36"/>
      <c r="AG17" s="5"/>
      <c r="AH17" s="36"/>
      <c r="AI17" s="36"/>
      <c r="AJ17" s="5"/>
      <c r="AK17" s="36"/>
      <c r="AL17" s="5"/>
      <c r="AM17" s="36"/>
      <c r="AN17" s="5"/>
      <c r="AO17" s="5"/>
      <c r="AP17" s="5"/>
      <c r="AQ17" s="5"/>
      <c r="AR17" s="5"/>
      <c r="AS17" s="5"/>
      <c r="AT17" s="5"/>
      <c r="AU17" s="5">
        <v>1</v>
      </c>
      <c r="AV17" s="5"/>
      <c r="AW17" s="5"/>
      <c r="AX17" s="5">
        <v>1</v>
      </c>
      <c r="AY17" s="5"/>
      <c r="AZ17" s="5">
        <v>1</v>
      </c>
      <c r="BA17" s="5"/>
      <c r="BB17" s="5"/>
      <c r="BC17" s="5"/>
      <c r="BD17" s="5"/>
      <c r="BE17" s="5">
        <v>1</v>
      </c>
      <c r="BF17" s="5"/>
      <c r="BG17" s="5"/>
      <c r="BH17" s="5"/>
      <c r="BI17" s="5"/>
      <c r="BJ17" s="5">
        <v>1</v>
      </c>
      <c r="BK17" s="5"/>
      <c r="BL17" s="5"/>
      <c r="BM17" s="5"/>
      <c r="BN17" s="5"/>
      <c r="BO17" s="5"/>
      <c r="BP17" s="37"/>
      <c r="BQ17" s="37">
        <v>1</v>
      </c>
      <c r="BR17" s="38"/>
      <c r="BS17" s="37"/>
      <c r="BT17" s="37"/>
      <c r="BU17" s="37">
        <v>1</v>
      </c>
      <c r="BV17" s="37"/>
      <c r="BW17" s="37"/>
      <c r="BX17" s="38"/>
      <c r="BY17" s="37"/>
      <c r="BZ17" s="38"/>
      <c r="CA17" s="37"/>
      <c r="CB17" s="37">
        <v>1</v>
      </c>
      <c r="CC17" s="38"/>
      <c r="CD17" s="37"/>
      <c r="CE17" s="38"/>
      <c r="CF17" s="37"/>
      <c r="CG17" s="38"/>
      <c r="CH17" s="37"/>
      <c r="CI17" s="38"/>
      <c r="CJ17" s="37"/>
      <c r="CK17" s="38"/>
      <c r="CL17" s="39">
        <v>1</v>
      </c>
      <c r="CM17" s="38"/>
      <c r="CN17" s="37"/>
      <c r="CO17" s="38"/>
      <c r="CP17" s="37"/>
      <c r="CQ17" s="38"/>
      <c r="CR17" s="37"/>
      <c r="CS17" s="38"/>
      <c r="CT17" s="37"/>
    </row>
    <row r="18" spans="1:98" ht="12.75" thickBot="1" x14ac:dyDescent="0.25">
      <c r="A18" s="101"/>
      <c r="B18" s="12" t="s">
        <v>17</v>
      </c>
      <c r="C18" s="1">
        <f t="shared" si="3"/>
        <v>2</v>
      </c>
      <c r="D18" s="36"/>
      <c r="E18" s="36"/>
      <c r="F18" s="36"/>
      <c r="G18" s="36"/>
      <c r="H18" s="36">
        <v>1</v>
      </c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>
        <v>1</v>
      </c>
      <c r="Y18" s="36"/>
      <c r="Z18" s="36"/>
      <c r="AA18" s="36"/>
      <c r="AB18" s="36"/>
      <c r="AC18" s="36"/>
      <c r="AD18" s="36"/>
      <c r="AE18" s="36"/>
      <c r="AF18" s="36"/>
      <c r="AG18" s="5"/>
      <c r="AH18" s="36"/>
      <c r="AI18" s="36"/>
      <c r="AJ18" s="5"/>
      <c r="AK18" s="36"/>
      <c r="AL18" s="5"/>
      <c r="AM18" s="36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37"/>
      <c r="BQ18" s="37"/>
      <c r="BR18" s="38"/>
      <c r="BS18" s="37"/>
      <c r="BT18" s="37"/>
      <c r="BU18" s="37"/>
      <c r="BV18" s="37"/>
      <c r="BW18" s="37"/>
      <c r="BX18" s="38"/>
      <c r="BY18" s="37"/>
      <c r="BZ18" s="38"/>
      <c r="CA18" s="37"/>
      <c r="CB18" s="37"/>
      <c r="CC18" s="38"/>
      <c r="CD18" s="37"/>
      <c r="CE18" s="38"/>
      <c r="CF18" s="37"/>
      <c r="CG18" s="38"/>
      <c r="CH18" s="37"/>
      <c r="CI18" s="38"/>
      <c r="CJ18" s="37"/>
      <c r="CK18" s="38"/>
      <c r="CL18" s="39"/>
      <c r="CM18" s="38"/>
      <c r="CN18" s="37"/>
      <c r="CO18" s="38"/>
      <c r="CP18" s="37"/>
      <c r="CQ18" s="38"/>
      <c r="CR18" s="37"/>
      <c r="CS18" s="38"/>
      <c r="CT18" s="37"/>
    </row>
    <row r="19" spans="1:98" ht="12.75" thickBot="1" x14ac:dyDescent="0.25">
      <c r="A19" s="101"/>
      <c r="B19" s="12" t="s">
        <v>18</v>
      </c>
      <c r="C19" s="1">
        <f t="shared" si="3"/>
        <v>0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5"/>
      <c r="AH19" s="36"/>
      <c r="AI19" s="36"/>
      <c r="AJ19" s="5"/>
      <c r="AK19" s="36"/>
      <c r="AL19" s="5"/>
      <c r="AM19" s="36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37"/>
      <c r="BQ19" s="37"/>
      <c r="BR19" s="38"/>
      <c r="BS19" s="37"/>
      <c r="BT19" s="37"/>
      <c r="BU19" s="37"/>
      <c r="BV19" s="37"/>
      <c r="BW19" s="37"/>
      <c r="BX19" s="38"/>
      <c r="BY19" s="37"/>
      <c r="BZ19" s="38"/>
      <c r="CA19" s="37"/>
      <c r="CB19" s="37"/>
      <c r="CC19" s="38"/>
      <c r="CD19" s="37"/>
      <c r="CE19" s="38"/>
      <c r="CF19" s="37"/>
      <c r="CG19" s="38"/>
      <c r="CH19" s="37"/>
      <c r="CI19" s="38"/>
      <c r="CJ19" s="37"/>
      <c r="CK19" s="38"/>
      <c r="CL19" s="39"/>
      <c r="CM19" s="38"/>
      <c r="CN19" s="37"/>
      <c r="CO19" s="38"/>
      <c r="CP19" s="37"/>
      <c r="CQ19" s="38"/>
      <c r="CR19" s="37"/>
      <c r="CS19" s="38"/>
      <c r="CT19" s="37"/>
    </row>
    <row r="20" spans="1:98" ht="12.75" thickBot="1" x14ac:dyDescent="0.25">
      <c r="A20" s="102"/>
      <c r="B20" s="6" t="s">
        <v>19</v>
      </c>
      <c r="C20" s="1">
        <f t="shared" si="3"/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5"/>
      <c r="AH20" s="36"/>
      <c r="AI20" s="36"/>
      <c r="AJ20" s="5"/>
      <c r="AK20" s="36"/>
      <c r="AL20" s="5"/>
      <c r="AM20" s="36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37"/>
      <c r="BQ20" s="37"/>
      <c r="BR20" s="38"/>
      <c r="BS20" s="37"/>
      <c r="BT20" s="37"/>
      <c r="BU20" s="37"/>
      <c r="BV20" s="37"/>
      <c r="BW20" s="37"/>
      <c r="BX20" s="38"/>
      <c r="BY20" s="37"/>
      <c r="BZ20" s="38"/>
      <c r="CA20" s="37"/>
      <c r="CB20" s="37"/>
      <c r="CC20" s="38"/>
      <c r="CD20" s="37"/>
      <c r="CE20" s="38"/>
      <c r="CF20" s="37"/>
      <c r="CG20" s="38"/>
      <c r="CH20" s="37"/>
      <c r="CI20" s="38"/>
      <c r="CJ20" s="37"/>
      <c r="CK20" s="38"/>
      <c r="CL20" s="39"/>
      <c r="CM20" s="38"/>
      <c r="CN20" s="37">
        <v>1</v>
      </c>
      <c r="CO20" s="38"/>
      <c r="CP20" s="37"/>
      <c r="CQ20" s="38"/>
      <c r="CR20" s="37"/>
      <c r="CS20" s="38"/>
      <c r="CT20" s="37"/>
    </row>
    <row r="21" spans="1:98" s="11" customFormat="1" ht="12.75" thickBot="1" x14ac:dyDescent="0.25">
      <c r="A21" s="100">
        <v>3</v>
      </c>
      <c r="B21" s="19" t="s">
        <v>20</v>
      </c>
      <c r="C21" s="1">
        <f t="shared" si="3"/>
        <v>13</v>
      </c>
      <c r="D21" s="32"/>
      <c r="E21" s="32"/>
      <c r="F21" s="32"/>
      <c r="G21" s="32"/>
      <c r="H21" s="32"/>
      <c r="I21" s="32"/>
      <c r="J21" s="32">
        <v>1</v>
      </c>
      <c r="K21" s="32"/>
      <c r="L21" s="32"/>
      <c r="M21" s="32">
        <v>1</v>
      </c>
      <c r="N21" s="32"/>
      <c r="O21" s="32"/>
      <c r="P21" s="32">
        <v>1</v>
      </c>
      <c r="Q21" s="32"/>
      <c r="R21" s="32"/>
      <c r="S21" s="32">
        <v>1</v>
      </c>
      <c r="T21" s="32">
        <v>1</v>
      </c>
      <c r="U21" s="32"/>
      <c r="V21" s="32"/>
      <c r="W21" s="32"/>
      <c r="X21" s="32"/>
      <c r="Y21" s="32"/>
      <c r="Z21" s="32"/>
      <c r="AA21" s="32">
        <v>1</v>
      </c>
      <c r="AB21" s="32"/>
      <c r="AC21" s="32"/>
      <c r="AD21" s="32"/>
      <c r="AE21" s="32"/>
      <c r="AF21" s="32"/>
      <c r="AG21" s="4"/>
      <c r="AH21" s="32"/>
      <c r="AI21" s="32"/>
      <c r="AJ21" s="4"/>
      <c r="AK21" s="32"/>
      <c r="AL21" s="4"/>
      <c r="AM21" s="32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>
        <v>1</v>
      </c>
      <c r="BA21" s="4"/>
      <c r="BB21" s="4"/>
      <c r="BC21" s="4"/>
      <c r="BD21" s="4"/>
      <c r="BE21" s="4"/>
      <c r="BF21" s="4"/>
      <c r="BG21" s="4">
        <v>1</v>
      </c>
      <c r="BH21" s="4"/>
      <c r="BI21" s="4"/>
      <c r="BJ21" s="4"/>
      <c r="BK21" s="4"/>
      <c r="BL21" s="4"/>
      <c r="BM21" s="4"/>
      <c r="BN21" s="4">
        <v>1</v>
      </c>
      <c r="BO21" s="4"/>
      <c r="BP21" s="33"/>
      <c r="BQ21" s="33">
        <v>1</v>
      </c>
      <c r="BR21" s="34"/>
      <c r="BS21" s="33"/>
      <c r="BT21" s="33"/>
      <c r="BU21" s="33"/>
      <c r="BV21" s="33"/>
      <c r="BW21" s="33"/>
      <c r="BX21" s="34"/>
      <c r="BY21" s="33"/>
      <c r="BZ21" s="34"/>
      <c r="CA21" s="33"/>
      <c r="CB21" s="33">
        <v>1</v>
      </c>
      <c r="CC21" s="34"/>
      <c r="CD21" s="33">
        <v>1</v>
      </c>
      <c r="CE21" s="34"/>
      <c r="CF21" s="33"/>
      <c r="CG21" s="34"/>
      <c r="CH21" s="33"/>
      <c r="CI21" s="34"/>
      <c r="CJ21" s="33"/>
      <c r="CK21" s="34"/>
      <c r="CL21" s="35"/>
      <c r="CM21" s="34"/>
      <c r="CN21" s="33"/>
      <c r="CO21" s="34"/>
      <c r="CP21" s="33"/>
      <c r="CQ21" s="34"/>
      <c r="CR21" s="33"/>
      <c r="CS21" s="34"/>
      <c r="CT21" s="33">
        <v>1</v>
      </c>
    </row>
    <row r="22" spans="1:98" s="14" customFormat="1" ht="12.75" thickBot="1" x14ac:dyDescent="0.25">
      <c r="A22" s="101"/>
      <c r="B22" s="21" t="s">
        <v>21</v>
      </c>
      <c r="C22" s="1">
        <f t="shared" si="3"/>
        <v>4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>
        <v>1</v>
      </c>
      <c r="O22" s="36"/>
      <c r="P22" s="36"/>
      <c r="Q22" s="36"/>
      <c r="R22" s="36"/>
      <c r="S22" s="36"/>
      <c r="T22" s="36"/>
      <c r="U22" s="36"/>
      <c r="V22" s="36"/>
      <c r="W22" s="36"/>
      <c r="X22" s="36">
        <v>1</v>
      </c>
      <c r="Y22" s="36"/>
      <c r="Z22" s="36"/>
      <c r="AA22" s="36"/>
      <c r="AB22" s="36"/>
      <c r="AC22" s="36"/>
      <c r="AD22" s="36"/>
      <c r="AE22" s="36"/>
      <c r="AF22" s="36"/>
      <c r="AG22" s="5"/>
      <c r="AH22" s="36"/>
      <c r="AI22" s="36"/>
      <c r="AJ22" s="5"/>
      <c r="AK22" s="36"/>
      <c r="AL22" s="5"/>
      <c r="AM22" s="36"/>
      <c r="AN22" s="5"/>
      <c r="AO22" s="5"/>
      <c r="AP22" s="5"/>
      <c r="AQ22" s="5"/>
      <c r="AR22" s="5">
        <v>1</v>
      </c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37"/>
      <c r="BQ22" s="37"/>
      <c r="BR22" s="38"/>
      <c r="BS22" s="37"/>
      <c r="BT22" s="37">
        <v>1</v>
      </c>
      <c r="BU22" s="37"/>
      <c r="BV22" s="37"/>
      <c r="BW22" s="37"/>
      <c r="BX22" s="38"/>
      <c r="BY22" s="37"/>
      <c r="BZ22" s="38"/>
      <c r="CA22" s="37"/>
      <c r="CB22" s="37"/>
      <c r="CC22" s="38"/>
      <c r="CD22" s="37"/>
      <c r="CE22" s="38"/>
      <c r="CF22" s="37"/>
      <c r="CG22" s="38"/>
      <c r="CH22" s="37"/>
      <c r="CI22" s="38"/>
      <c r="CJ22" s="37"/>
      <c r="CK22" s="38"/>
      <c r="CL22" s="39"/>
      <c r="CM22" s="38"/>
      <c r="CN22" s="37"/>
      <c r="CO22" s="38"/>
      <c r="CP22" s="37"/>
      <c r="CQ22" s="38"/>
      <c r="CR22" s="37"/>
      <c r="CS22" s="38"/>
      <c r="CT22" s="37"/>
    </row>
    <row r="23" spans="1:98" s="14" customFormat="1" ht="12.75" thickBot="1" x14ac:dyDescent="0.25">
      <c r="A23" s="101"/>
      <c r="B23" s="21" t="s">
        <v>22</v>
      </c>
      <c r="C23" s="1">
        <f t="shared" si="3"/>
        <v>40</v>
      </c>
      <c r="D23" s="36"/>
      <c r="E23" s="36"/>
      <c r="F23" s="36"/>
      <c r="G23" s="36"/>
      <c r="H23" s="36">
        <v>1</v>
      </c>
      <c r="I23" s="36">
        <v>1</v>
      </c>
      <c r="J23" s="36"/>
      <c r="K23" s="36"/>
      <c r="L23" s="36">
        <v>1</v>
      </c>
      <c r="M23" s="36"/>
      <c r="N23" s="36"/>
      <c r="O23" s="36"/>
      <c r="P23" s="36"/>
      <c r="Q23" s="36">
        <v>1</v>
      </c>
      <c r="R23" s="36">
        <v>1</v>
      </c>
      <c r="S23" s="36"/>
      <c r="T23" s="36"/>
      <c r="U23" s="15">
        <v>1</v>
      </c>
      <c r="V23" s="36"/>
      <c r="W23" s="36"/>
      <c r="X23" s="36"/>
      <c r="Y23" s="36">
        <v>1</v>
      </c>
      <c r="Z23" s="15">
        <v>1</v>
      </c>
      <c r="AA23" s="36"/>
      <c r="AB23" s="36">
        <v>1</v>
      </c>
      <c r="AC23" s="36"/>
      <c r="AD23" s="36">
        <v>1</v>
      </c>
      <c r="AE23" s="36"/>
      <c r="AF23" s="36">
        <v>1</v>
      </c>
      <c r="AG23" s="5"/>
      <c r="AH23" s="36">
        <v>1</v>
      </c>
      <c r="AI23" s="36">
        <v>1</v>
      </c>
      <c r="AJ23" s="5">
        <v>1</v>
      </c>
      <c r="AK23" s="36">
        <v>1</v>
      </c>
      <c r="AL23" s="5"/>
      <c r="AM23" s="36">
        <v>1</v>
      </c>
      <c r="AN23" s="5">
        <v>1</v>
      </c>
      <c r="AO23" s="5"/>
      <c r="AP23" s="5">
        <v>1</v>
      </c>
      <c r="AQ23" s="5">
        <v>1</v>
      </c>
      <c r="AR23" s="5"/>
      <c r="AS23" s="5"/>
      <c r="AT23" s="5">
        <v>1</v>
      </c>
      <c r="AU23" s="5"/>
      <c r="AV23" s="5"/>
      <c r="AW23" s="5"/>
      <c r="AX23" s="5">
        <v>1</v>
      </c>
      <c r="AY23" s="5"/>
      <c r="AZ23" s="5"/>
      <c r="BA23" s="5"/>
      <c r="BB23" s="5"/>
      <c r="BC23" s="5"/>
      <c r="BD23" s="5">
        <v>1</v>
      </c>
      <c r="BE23" s="5">
        <v>1</v>
      </c>
      <c r="BF23" s="5"/>
      <c r="BG23" s="5"/>
      <c r="BH23" s="5"/>
      <c r="BI23" s="5">
        <v>1</v>
      </c>
      <c r="BJ23" s="5">
        <v>1</v>
      </c>
      <c r="BK23" s="5"/>
      <c r="BL23" s="5">
        <v>1</v>
      </c>
      <c r="BM23" s="5">
        <v>1</v>
      </c>
      <c r="BN23" s="5"/>
      <c r="BO23" s="5">
        <v>1</v>
      </c>
      <c r="BP23" s="37"/>
      <c r="BQ23" s="37"/>
      <c r="BR23" s="38">
        <v>1</v>
      </c>
      <c r="BS23" s="37">
        <v>1</v>
      </c>
      <c r="BT23" s="37"/>
      <c r="BU23" s="37"/>
      <c r="BV23" s="37"/>
      <c r="BW23" s="37">
        <v>1</v>
      </c>
      <c r="BX23" s="5"/>
      <c r="BY23" s="37">
        <v>1</v>
      </c>
      <c r="BZ23" s="38">
        <v>1</v>
      </c>
      <c r="CA23" s="37"/>
      <c r="CB23" s="37"/>
      <c r="CC23" s="38">
        <v>1</v>
      </c>
      <c r="CD23" s="37"/>
      <c r="CE23" s="5">
        <v>1</v>
      </c>
      <c r="CF23" s="37"/>
      <c r="CG23" s="38"/>
      <c r="CH23" s="37">
        <v>1</v>
      </c>
      <c r="CI23" s="38"/>
      <c r="CJ23" s="37"/>
      <c r="CK23" s="38">
        <v>1</v>
      </c>
      <c r="CL23" s="39"/>
      <c r="CM23" s="38"/>
      <c r="CN23" s="37"/>
      <c r="CO23" s="38">
        <v>1</v>
      </c>
      <c r="CP23" s="37"/>
      <c r="CQ23" s="38">
        <v>1</v>
      </c>
      <c r="CR23" s="37">
        <v>1</v>
      </c>
      <c r="CS23" s="38"/>
      <c r="CT23" s="37"/>
    </row>
    <row r="24" spans="1:98" s="18" customFormat="1" ht="12.75" thickBot="1" x14ac:dyDescent="0.25">
      <c r="A24" s="102"/>
      <c r="B24" s="20" t="s">
        <v>23</v>
      </c>
      <c r="C24" s="1">
        <f t="shared" si="3"/>
        <v>36</v>
      </c>
      <c r="D24" s="42">
        <v>1</v>
      </c>
      <c r="E24" s="42"/>
      <c r="F24" s="42"/>
      <c r="G24" s="42">
        <v>1</v>
      </c>
      <c r="H24" s="42"/>
      <c r="I24" s="42"/>
      <c r="J24" s="42"/>
      <c r="K24" s="42">
        <v>1</v>
      </c>
      <c r="L24" s="42"/>
      <c r="M24" s="42"/>
      <c r="N24" s="42"/>
      <c r="O24" s="42">
        <v>1</v>
      </c>
      <c r="P24" s="42"/>
      <c r="Q24" s="42"/>
      <c r="R24" s="42"/>
      <c r="S24" s="42"/>
      <c r="T24" s="42"/>
      <c r="U24" s="42"/>
      <c r="V24" s="42">
        <v>1</v>
      </c>
      <c r="W24" s="42">
        <v>1</v>
      </c>
      <c r="X24" s="42"/>
      <c r="Y24" s="42"/>
      <c r="Z24" s="42"/>
      <c r="AA24" s="42"/>
      <c r="AB24" s="42"/>
      <c r="AC24" s="42">
        <v>1</v>
      </c>
      <c r="AD24" s="42"/>
      <c r="AE24" s="42">
        <v>1</v>
      </c>
      <c r="AF24" s="42"/>
      <c r="AG24" s="7">
        <v>1</v>
      </c>
      <c r="AH24" s="42"/>
      <c r="AI24" s="42"/>
      <c r="AJ24" s="7"/>
      <c r="AK24" s="42"/>
      <c r="AL24" s="7">
        <v>1</v>
      </c>
      <c r="AM24" s="42"/>
      <c r="AN24" s="7"/>
      <c r="AO24" s="7">
        <v>1</v>
      </c>
      <c r="AP24" s="7"/>
      <c r="AQ24" s="7"/>
      <c r="AR24" s="7"/>
      <c r="AS24" s="7">
        <v>1</v>
      </c>
      <c r="AT24" s="7"/>
      <c r="AU24" s="7">
        <v>1</v>
      </c>
      <c r="AV24" s="7">
        <v>1</v>
      </c>
      <c r="AW24" s="7">
        <v>1</v>
      </c>
      <c r="AX24" s="7"/>
      <c r="AY24" s="7">
        <v>1</v>
      </c>
      <c r="AZ24" s="7"/>
      <c r="BA24" s="7">
        <v>1</v>
      </c>
      <c r="BB24" s="7">
        <v>1</v>
      </c>
      <c r="BC24" s="7">
        <v>1</v>
      </c>
      <c r="BD24" s="7"/>
      <c r="BE24" s="7"/>
      <c r="BF24" s="7">
        <v>1</v>
      </c>
      <c r="BG24" s="7"/>
      <c r="BH24" s="7">
        <v>1</v>
      </c>
      <c r="BI24" s="7"/>
      <c r="BJ24" s="7"/>
      <c r="BK24" s="7">
        <v>1</v>
      </c>
      <c r="BL24" s="7"/>
      <c r="BM24" s="7"/>
      <c r="BN24" s="7"/>
      <c r="BO24" s="7"/>
      <c r="BP24" s="40">
        <v>1</v>
      </c>
      <c r="BQ24" s="40"/>
      <c r="BR24" s="8"/>
      <c r="BS24" s="40"/>
      <c r="BT24" s="40"/>
      <c r="BU24" s="40">
        <v>1</v>
      </c>
      <c r="BV24" s="40">
        <v>1</v>
      </c>
      <c r="BW24" s="40"/>
      <c r="BX24" s="8">
        <v>1</v>
      </c>
      <c r="BY24" s="40"/>
      <c r="BZ24" s="8"/>
      <c r="CA24" s="40">
        <v>1</v>
      </c>
      <c r="CB24" s="40"/>
      <c r="CC24" s="8"/>
      <c r="CD24" s="40"/>
      <c r="CE24" s="8"/>
      <c r="CF24" s="40">
        <v>1</v>
      </c>
      <c r="CG24" s="8">
        <v>1</v>
      </c>
      <c r="CH24" s="40"/>
      <c r="CI24" s="8">
        <v>1</v>
      </c>
      <c r="CJ24" s="40">
        <v>1</v>
      </c>
      <c r="CK24" s="8"/>
      <c r="CL24" s="41">
        <v>1</v>
      </c>
      <c r="CM24" s="8">
        <v>1</v>
      </c>
      <c r="CN24" s="40">
        <v>1</v>
      </c>
      <c r="CO24" s="8"/>
      <c r="CP24" s="40">
        <v>1</v>
      </c>
      <c r="CQ24" s="8"/>
      <c r="CR24" s="40"/>
      <c r="CS24" s="8">
        <v>1</v>
      </c>
      <c r="CT24" s="40"/>
    </row>
    <row r="25" spans="1:98" ht="12.75" thickBot="1" x14ac:dyDescent="0.25">
      <c r="A25" s="100">
        <v>4</v>
      </c>
      <c r="B25" s="22" t="s">
        <v>26</v>
      </c>
      <c r="C25" s="1">
        <f t="shared" si="3"/>
        <v>4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>
        <v>1</v>
      </c>
      <c r="AB25" s="36"/>
      <c r="AC25" s="36"/>
      <c r="AD25" s="36"/>
      <c r="AE25" s="36">
        <v>1</v>
      </c>
      <c r="AF25" s="36"/>
      <c r="AG25" s="5"/>
      <c r="AH25" s="36"/>
      <c r="AI25" s="36"/>
      <c r="AJ25" s="5"/>
      <c r="AK25" s="36"/>
      <c r="AL25" s="5"/>
      <c r="AM25" s="36"/>
      <c r="AN25" s="5"/>
      <c r="AO25" s="5"/>
      <c r="AP25" s="5"/>
      <c r="AQ25" s="5"/>
      <c r="AR25" s="5">
        <v>1</v>
      </c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37"/>
      <c r="BQ25" s="37"/>
      <c r="BR25" s="38"/>
      <c r="BS25" s="37"/>
      <c r="BT25" s="37"/>
      <c r="BU25" s="37"/>
      <c r="BV25" s="37"/>
      <c r="BW25" s="37"/>
      <c r="BX25" s="38"/>
      <c r="BY25" s="37"/>
      <c r="BZ25" s="38"/>
      <c r="CA25" s="37"/>
      <c r="CB25" s="37"/>
      <c r="CC25" s="38"/>
      <c r="CD25" s="37"/>
      <c r="CE25" s="38"/>
      <c r="CF25" s="37"/>
      <c r="CG25" s="38"/>
      <c r="CH25" s="37"/>
      <c r="CI25" s="38"/>
      <c r="CJ25" s="37"/>
      <c r="CK25" s="38"/>
      <c r="CL25" s="39"/>
      <c r="CM25" s="38"/>
      <c r="CN25" s="37">
        <v>1</v>
      </c>
      <c r="CO25" s="38"/>
      <c r="CP25" s="37"/>
      <c r="CQ25" s="38"/>
      <c r="CR25" s="37"/>
      <c r="CS25" s="38"/>
      <c r="CT25" s="37"/>
    </row>
    <row r="26" spans="1:98" ht="12.75" thickBot="1" x14ac:dyDescent="0.25">
      <c r="A26" s="101"/>
      <c r="B26" s="12" t="s">
        <v>27</v>
      </c>
      <c r="C26" s="1">
        <f t="shared" si="3"/>
        <v>13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>
        <v>1</v>
      </c>
      <c r="P26" s="36"/>
      <c r="Q26" s="36"/>
      <c r="R26" s="36"/>
      <c r="S26" s="36"/>
      <c r="T26" s="36"/>
      <c r="U26" s="36"/>
      <c r="V26" s="36">
        <v>1</v>
      </c>
      <c r="W26" s="36"/>
      <c r="X26" s="36">
        <v>1</v>
      </c>
      <c r="Y26" s="36">
        <v>1</v>
      </c>
      <c r="Z26" s="36"/>
      <c r="AA26" s="36"/>
      <c r="AB26" s="36"/>
      <c r="AC26" s="36"/>
      <c r="AD26" s="36"/>
      <c r="AE26" s="36"/>
      <c r="AF26" s="36">
        <v>1</v>
      </c>
      <c r="AG26" s="5"/>
      <c r="AH26" s="36"/>
      <c r="AI26" s="36"/>
      <c r="AJ26" s="5"/>
      <c r="AK26" s="36"/>
      <c r="AL26" s="5"/>
      <c r="AM26" s="36">
        <v>1</v>
      </c>
      <c r="AN26" s="5"/>
      <c r="AO26" s="5"/>
      <c r="AP26" s="5"/>
      <c r="AQ26" s="5"/>
      <c r="AR26" s="5"/>
      <c r="AS26" s="5"/>
      <c r="AT26" s="5"/>
      <c r="AU26" s="5"/>
      <c r="AV26" s="5"/>
      <c r="AW26" s="5">
        <v>1</v>
      </c>
      <c r="AX26" s="5"/>
      <c r="AY26" s="5"/>
      <c r="AZ26" s="5">
        <v>1</v>
      </c>
      <c r="BA26" s="5"/>
      <c r="BB26" s="5"/>
      <c r="BC26" s="5"/>
      <c r="BD26" s="5"/>
      <c r="BE26" s="5">
        <v>1</v>
      </c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37"/>
      <c r="BQ26" s="37"/>
      <c r="BR26" s="38"/>
      <c r="BS26" s="37">
        <v>1</v>
      </c>
      <c r="BT26" s="37"/>
      <c r="BU26" s="37"/>
      <c r="BV26" s="37"/>
      <c r="BW26" s="37"/>
      <c r="BX26" s="38">
        <v>1</v>
      </c>
      <c r="BY26" s="37"/>
      <c r="BZ26" s="38"/>
      <c r="CA26" s="37"/>
      <c r="CB26" s="37">
        <v>1</v>
      </c>
      <c r="CC26" s="38"/>
      <c r="CD26" s="37"/>
      <c r="CE26" s="38"/>
      <c r="CF26" s="37"/>
      <c r="CG26" s="38">
        <v>1</v>
      </c>
      <c r="CH26" s="37"/>
      <c r="CI26" s="38"/>
      <c r="CJ26" s="37"/>
      <c r="CK26" s="38"/>
      <c r="CL26" s="39"/>
      <c r="CM26" s="38"/>
      <c r="CN26" s="37"/>
      <c r="CO26" s="38"/>
      <c r="CP26" s="37"/>
      <c r="CQ26" s="38"/>
      <c r="CR26" s="37"/>
      <c r="CS26" s="38"/>
      <c r="CT26" s="37"/>
    </row>
    <row r="27" spans="1:98" ht="12.75" thickBot="1" x14ac:dyDescent="0.25">
      <c r="A27" s="101"/>
      <c r="B27" s="12" t="s">
        <v>22</v>
      </c>
      <c r="C27" s="1">
        <f t="shared" si="3"/>
        <v>33</v>
      </c>
      <c r="D27" s="36">
        <v>1</v>
      </c>
      <c r="E27" s="36"/>
      <c r="F27" s="36"/>
      <c r="G27" s="15">
        <v>1</v>
      </c>
      <c r="H27" s="36">
        <v>1</v>
      </c>
      <c r="I27" s="15">
        <v>1</v>
      </c>
      <c r="J27" s="36">
        <v>1</v>
      </c>
      <c r="K27" s="36"/>
      <c r="L27" s="36">
        <v>1</v>
      </c>
      <c r="M27" s="36">
        <v>1</v>
      </c>
      <c r="N27" s="36"/>
      <c r="O27" s="36"/>
      <c r="P27" s="36">
        <v>1</v>
      </c>
      <c r="Q27" s="36"/>
      <c r="R27" s="36"/>
      <c r="S27" s="36"/>
      <c r="T27" s="15">
        <v>1</v>
      </c>
      <c r="U27" s="36">
        <v>1</v>
      </c>
      <c r="V27" s="36"/>
      <c r="W27" s="15">
        <v>1</v>
      </c>
      <c r="X27" s="36"/>
      <c r="Y27" s="36"/>
      <c r="Z27" s="36">
        <v>1</v>
      </c>
      <c r="AA27" s="36"/>
      <c r="AB27" s="36"/>
      <c r="AC27" s="36">
        <v>1</v>
      </c>
      <c r="AD27" s="36">
        <v>1</v>
      </c>
      <c r="AE27" s="36"/>
      <c r="AF27" s="36"/>
      <c r="AG27" s="5"/>
      <c r="AH27" s="36"/>
      <c r="AI27" s="36">
        <v>1</v>
      </c>
      <c r="AJ27" s="5"/>
      <c r="AK27" s="36"/>
      <c r="AL27" s="5"/>
      <c r="AM27" s="36"/>
      <c r="AN27" s="5"/>
      <c r="AO27" s="5">
        <v>1</v>
      </c>
      <c r="AP27" s="5"/>
      <c r="AQ27" s="5"/>
      <c r="AR27" s="5"/>
      <c r="AS27" s="5"/>
      <c r="AT27" s="5">
        <v>1</v>
      </c>
      <c r="AU27" s="5">
        <v>1</v>
      </c>
      <c r="AV27" s="5"/>
      <c r="AW27" s="5"/>
      <c r="AX27" s="5">
        <v>1</v>
      </c>
      <c r="AY27" s="5">
        <v>1</v>
      </c>
      <c r="AZ27" s="5"/>
      <c r="BA27" s="5">
        <v>1</v>
      </c>
      <c r="BB27" s="5"/>
      <c r="BC27" s="5">
        <v>1</v>
      </c>
      <c r="BD27" s="5"/>
      <c r="BE27" s="5"/>
      <c r="BF27" s="5"/>
      <c r="BG27" s="5"/>
      <c r="BH27" s="5"/>
      <c r="BI27" s="5"/>
      <c r="BJ27" s="5"/>
      <c r="BK27" s="5"/>
      <c r="BL27" s="5">
        <v>1</v>
      </c>
      <c r="BM27" s="5"/>
      <c r="BN27" s="5">
        <v>1</v>
      </c>
      <c r="BO27" s="5"/>
      <c r="BP27" s="37"/>
      <c r="BQ27" s="37">
        <v>1</v>
      </c>
      <c r="BR27" s="38"/>
      <c r="BS27" s="37"/>
      <c r="BT27" s="37">
        <v>1</v>
      </c>
      <c r="BU27" s="37">
        <v>1</v>
      </c>
      <c r="BV27" s="37">
        <v>1</v>
      </c>
      <c r="BW27" s="37"/>
      <c r="BX27" s="38"/>
      <c r="BY27" s="37"/>
      <c r="BZ27" s="38"/>
      <c r="CA27" s="37">
        <v>1</v>
      </c>
      <c r="CB27" s="37"/>
      <c r="CC27" s="38">
        <v>1</v>
      </c>
      <c r="CD27" s="37"/>
      <c r="CE27" s="38"/>
      <c r="CF27" s="37">
        <v>1</v>
      </c>
      <c r="CG27" s="38"/>
      <c r="CH27" s="37">
        <v>1</v>
      </c>
      <c r="CI27" s="5"/>
      <c r="CJ27" s="37"/>
      <c r="CK27" s="5"/>
      <c r="CL27" s="39"/>
      <c r="CM27" s="38"/>
      <c r="CN27" s="37"/>
      <c r="CO27" s="38"/>
      <c r="CP27" s="37"/>
      <c r="CQ27" s="38"/>
      <c r="CR27" s="37">
        <v>1</v>
      </c>
      <c r="CS27" s="38"/>
      <c r="CT27" s="37"/>
    </row>
    <row r="28" spans="1:98" ht="12.75" thickBot="1" x14ac:dyDescent="0.25">
      <c r="A28" s="102"/>
      <c r="B28" s="6" t="s">
        <v>28</v>
      </c>
      <c r="C28" s="1">
        <f t="shared" si="3"/>
        <v>43</v>
      </c>
      <c r="D28" s="36"/>
      <c r="E28" s="36"/>
      <c r="F28" s="36"/>
      <c r="G28" s="36"/>
      <c r="H28" s="36"/>
      <c r="I28" s="36"/>
      <c r="J28" s="36"/>
      <c r="K28" s="36">
        <v>1</v>
      </c>
      <c r="L28" s="36"/>
      <c r="M28" s="36"/>
      <c r="N28" s="36">
        <v>1</v>
      </c>
      <c r="O28" s="36"/>
      <c r="P28" s="36"/>
      <c r="Q28" s="36">
        <v>1</v>
      </c>
      <c r="R28" s="36">
        <v>1</v>
      </c>
      <c r="S28" s="36">
        <v>1</v>
      </c>
      <c r="T28" s="36"/>
      <c r="U28" s="36"/>
      <c r="V28" s="36"/>
      <c r="W28" s="36"/>
      <c r="X28" s="36"/>
      <c r="Y28" s="36"/>
      <c r="Z28" s="36"/>
      <c r="AA28" s="36"/>
      <c r="AB28" s="36">
        <v>1</v>
      </c>
      <c r="AC28" s="36"/>
      <c r="AD28" s="36"/>
      <c r="AE28" s="36"/>
      <c r="AF28" s="36"/>
      <c r="AG28" s="5">
        <v>1</v>
      </c>
      <c r="AH28" s="36">
        <v>1</v>
      </c>
      <c r="AI28" s="36"/>
      <c r="AJ28" s="5">
        <v>1</v>
      </c>
      <c r="AK28" s="36">
        <v>1</v>
      </c>
      <c r="AL28" s="5">
        <v>1</v>
      </c>
      <c r="AM28" s="36"/>
      <c r="AN28" s="5">
        <v>1</v>
      </c>
      <c r="AO28" s="5"/>
      <c r="AP28" s="5">
        <v>1</v>
      </c>
      <c r="AQ28" s="5">
        <v>1</v>
      </c>
      <c r="AR28" s="5"/>
      <c r="AS28" s="5">
        <v>1</v>
      </c>
      <c r="AT28" s="5"/>
      <c r="AU28" s="5"/>
      <c r="AV28" s="5">
        <v>1</v>
      </c>
      <c r="AW28" s="5"/>
      <c r="AX28" s="5"/>
      <c r="AY28" s="5"/>
      <c r="AZ28" s="5"/>
      <c r="BA28" s="5"/>
      <c r="BB28" s="5">
        <v>1</v>
      </c>
      <c r="BC28" s="5"/>
      <c r="BD28" s="5">
        <v>1</v>
      </c>
      <c r="BE28" s="5"/>
      <c r="BF28" s="5">
        <v>1</v>
      </c>
      <c r="BG28" s="5">
        <v>1</v>
      </c>
      <c r="BH28" s="5">
        <v>1</v>
      </c>
      <c r="BI28" s="5">
        <v>1</v>
      </c>
      <c r="BJ28" s="5">
        <v>1</v>
      </c>
      <c r="BK28" s="5">
        <v>1</v>
      </c>
      <c r="BL28" s="5"/>
      <c r="BM28" s="5">
        <v>1</v>
      </c>
      <c r="BN28" s="5"/>
      <c r="BO28" s="5">
        <v>1</v>
      </c>
      <c r="BP28" s="37">
        <v>1</v>
      </c>
      <c r="BQ28" s="37"/>
      <c r="BR28" s="38">
        <v>1</v>
      </c>
      <c r="BS28" s="37"/>
      <c r="BT28" s="37"/>
      <c r="BU28" s="37"/>
      <c r="BV28" s="37"/>
      <c r="BW28" s="37">
        <v>1</v>
      </c>
      <c r="BX28" s="38"/>
      <c r="BY28" s="37">
        <v>1</v>
      </c>
      <c r="BZ28" s="38">
        <v>1</v>
      </c>
      <c r="CA28" s="37"/>
      <c r="CB28" s="37"/>
      <c r="CC28" s="38"/>
      <c r="CD28" s="37">
        <v>1</v>
      </c>
      <c r="CE28" s="38">
        <v>1</v>
      </c>
      <c r="CF28" s="37"/>
      <c r="CG28" s="38"/>
      <c r="CH28" s="37"/>
      <c r="CI28" s="38">
        <v>1</v>
      </c>
      <c r="CJ28" s="37">
        <v>1</v>
      </c>
      <c r="CK28" s="38">
        <v>1</v>
      </c>
      <c r="CL28" s="39">
        <v>1</v>
      </c>
      <c r="CM28" s="38">
        <v>1</v>
      </c>
      <c r="CN28" s="37"/>
      <c r="CO28" s="38">
        <v>1</v>
      </c>
      <c r="CP28" s="37">
        <v>1</v>
      </c>
      <c r="CQ28" s="38">
        <v>1</v>
      </c>
      <c r="CR28" s="37"/>
      <c r="CS28" s="38">
        <v>1</v>
      </c>
      <c r="CT28" s="37">
        <v>1</v>
      </c>
    </row>
    <row r="29" spans="1:98" s="11" customFormat="1" ht="12.75" thickBot="1" x14ac:dyDescent="0.25">
      <c r="A29" s="100" t="s">
        <v>24</v>
      </c>
      <c r="B29" s="10" t="s">
        <v>29</v>
      </c>
      <c r="C29" s="1">
        <f t="shared" si="3"/>
        <v>6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>
        <v>1</v>
      </c>
      <c r="P29" s="32"/>
      <c r="Q29" s="32"/>
      <c r="R29" s="32"/>
      <c r="S29" s="32"/>
      <c r="T29" s="32"/>
      <c r="U29" s="32"/>
      <c r="V29" s="32">
        <v>1</v>
      </c>
      <c r="W29" s="32"/>
      <c r="X29" s="32">
        <v>1</v>
      </c>
      <c r="Y29" s="32"/>
      <c r="Z29" s="32"/>
      <c r="AA29" s="32"/>
      <c r="AB29" s="32"/>
      <c r="AC29" s="32"/>
      <c r="AD29" s="32"/>
      <c r="AE29" s="32">
        <v>1</v>
      </c>
      <c r="AF29" s="32"/>
      <c r="AG29" s="4"/>
      <c r="AH29" s="32"/>
      <c r="AI29" s="32"/>
      <c r="AJ29" s="4"/>
      <c r="AK29" s="32"/>
      <c r="AL29" s="4"/>
      <c r="AM29" s="32"/>
      <c r="AN29" s="4"/>
      <c r="AO29" s="4"/>
      <c r="AP29" s="4"/>
      <c r="AQ29" s="4"/>
      <c r="AR29" s="4">
        <v>1</v>
      </c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33"/>
      <c r="BQ29" s="33"/>
      <c r="BR29" s="34"/>
      <c r="BS29" s="33"/>
      <c r="BT29" s="33"/>
      <c r="BU29" s="33"/>
      <c r="BV29" s="33"/>
      <c r="BW29" s="33"/>
      <c r="BX29" s="34"/>
      <c r="BY29" s="33"/>
      <c r="BZ29" s="34"/>
      <c r="CA29" s="33"/>
      <c r="CB29" s="33"/>
      <c r="CC29" s="34"/>
      <c r="CD29" s="33"/>
      <c r="CE29" s="34"/>
      <c r="CF29" s="33"/>
      <c r="CG29" s="34"/>
      <c r="CH29" s="33"/>
      <c r="CI29" s="34"/>
      <c r="CJ29" s="33"/>
      <c r="CK29" s="34"/>
      <c r="CL29" s="35"/>
      <c r="CM29" s="34"/>
      <c r="CN29" s="33">
        <v>1</v>
      </c>
      <c r="CO29" s="34"/>
      <c r="CP29" s="33"/>
      <c r="CQ29" s="34"/>
      <c r="CR29" s="33"/>
      <c r="CS29" s="34"/>
      <c r="CT29" s="33"/>
    </row>
    <row r="30" spans="1:98" s="14" customFormat="1" ht="12.75" thickBot="1" x14ac:dyDescent="0.25">
      <c r="A30" s="101"/>
      <c r="B30" s="12" t="s">
        <v>30</v>
      </c>
      <c r="C30" s="1">
        <f t="shared" si="3"/>
        <v>17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>
        <v>1</v>
      </c>
      <c r="P30" s="36"/>
      <c r="Q30" s="36"/>
      <c r="R30" s="36"/>
      <c r="S30" s="36"/>
      <c r="T30" s="36">
        <v>1</v>
      </c>
      <c r="U30" s="36"/>
      <c r="V30" s="36">
        <v>1</v>
      </c>
      <c r="W30" s="36"/>
      <c r="X30" s="36">
        <v>1</v>
      </c>
      <c r="Y30" s="36"/>
      <c r="Z30" s="36"/>
      <c r="AA30" s="36">
        <v>1</v>
      </c>
      <c r="AB30" s="36"/>
      <c r="AC30" s="36"/>
      <c r="AD30" s="36"/>
      <c r="AE30" s="36">
        <v>1</v>
      </c>
      <c r="AF30" s="36"/>
      <c r="AG30" s="5"/>
      <c r="AH30" s="36"/>
      <c r="AI30" s="36"/>
      <c r="AJ30" s="5"/>
      <c r="AK30" s="36"/>
      <c r="AL30" s="5"/>
      <c r="AM30" s="36"/>
      <c r="AN30" s="5"/>
      <c r="AO30" s="5"/>
      <c r="AP30" s="5"/>
      <c r="AQ30" s="5"/>
      <c r="AR30" s="5"/>
      <c r="AS30" s="5"/>
      <c r="AT30" s="5"/>
      <c r="AU30" s="5"/>
      <c r="AV30" s="5"/>
      <c r="AW30" s="5">
        <v>1</v>
      </c>
      <c r="AX30" s="5"/>
      <c r="AY30" s="5"/>
      <c r="AZ30" s="5">
        <v>1</v>
      </c>
      <c r="BA30" s="5"/>
      <c r="BB30" s="5"/>
      <c r="BC30" s="5">
        <v>1</v>
      </c>
      <c r="BD30" s="5"/>
      <c r="BE30" s="5">
        <v>1</v>
      </c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37"/>
      <c r="BQ30" s="37"/>
      <c r="BR30" s="38"/>
      <c r="BS30" s="37">
        <v>1</v>
      </c>
      <c r="BT30" s="37"/>
      <c r="BU30" s="37"/>
      <c r="BV30" s="37">
        <v>1</v>
      </c>
      <c r="BW30" s="37"/>
      <c r="BX30" s="38">
        <v>1</v>
      </c>
      <c r="BY30" s="37"/>
      <c r="BZ30" s="38"/>
      <c r="CA30" s="37"/>
      <c r="CB30" s="37">
        <v>1</v>
      </c>
      <c r="CC30" s="38"/>
      <c r="CD30" s="37"/>
      <c r="CE30" s="38"/>
      <c r="CF30" s="37"/>
      <c r="CG30" s="38">
        <v>1</v>
      </c>
      <c r="CH30" s="37"/>
      <c r="CI30" s="38">
        <v>1</v>
      </c>
      <c r="CJ30" s="37"/>
      <c r="CK30" s="38"/>
      <c r="CL30" s="39"/>
      <c r="CM30" s="38"/>
      <c r="CN30" s="37">
        <v>1</v>
      </c>
      <c r="CO30" s="38"/>
      <c r="CP30" s="37"/>
      <c r="CQ30" s="38"/>
      <c r="CR30" s="37"/>
      <c r="CS30" s="38"/>
      <c r="CT30" s="37"/>
    </row>
    <row r="31" spans="1:98" s="14" customFormat="1" ht="12.75" thickBot="1" x14ac:dyDescent="0.25">
      <c r="A31" s="101"/>
      <c r="B31" s="12" t="s">
        <v>32</v>
      </c>
      <c r="C31" s="1">
        <f t="shared" si="3"/>
        <v>11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>
        <v>1</v>
      </c>
      <c r="W31" s="36"/>
      <c r="X31" s="36"/>
      <c r="Y31" s="36"/>
      <c r="Z31" s="36"/>
      <c r="AA31" s="36">
        <v>1</v>
      </c>
      <c r="AB31" s="36"/>
      <c r="AC31" s="36"/>
      <c r="AD31" s="36"/>
      <c r="AE31" s="36">
        <v>1</v>
      </c>
      <c r="AF31" s="36"/>
      <c r="AG31" s="5"/>
      <c r="AH31" s="36"/>
      <c r="AI31" s="36"/>
      <c r="AJ31" s="5"/>
      <c r="AK31" s="36"/>
      <c r="AL31" s="5"/>
      <c r="AM31" s="36">
        <v>1</v>
      </c>
      <c r="AN31" s="5"/>
      <c r="AO31" s="5">
        <v>1</v>
      </c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>
        <v>1</v>
      </c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37"/>
      <c r="BQ31" s="37"/>
      <c r="BR31" s="38"/>
      <c r="BS31" s="37"/>
      <c r="BT31" s="37"/>
      <c r="BU31" s="37"/>
      <c r="BV31" s="37"/>
      <c r="BW31" s="37"/>
      <c r="BX31" s="38"/>
      <c r="BY31" s="37"/>
      <c r="BZ31" s="38"/>
      <c r="CA31" s="37"/>
      <c r="CB31" s="37"/>
      <c r="CC31" s="38"/>
      <c r="CD31" s="37"/>
      <c r="CE31" s="38"/>
      <c r="CF31" s="37"/>
      <c r="CG31" s="38">
        <v>1</v>
      </c>
      <c r="CH31" s="37">
        <v>1</v>
      </c>
      <c r="CI31" s="38">
        <v>1</v>
      </c>
      <c r="CJ31" s="37"/>
      <c r="CK31" s="38"/>
      <c r="CL31" s="39">
        <v>1</v>
      </c>
      <c r="CM31" s="38"/>
      <c r="CN31" s="37">
        <v>1</v>
      </c>
      <c r="CO31" s="38"/>
      <c r="CP31" s="37"/>
      <c r="CQ31" s="38"/>
      <c r="CR31" s="37"/>
      <c r="CS31" s="38"/>
      <c r="CT31" s="37"/>
    </row>
    <row r="32" spans="1:98" s="14" customFormat="1" ht="12.75" thickBot="1" x14ac:dyDescent="0.25">
      <c r="A32" s="101"/>
      <c r="B32" s="12" t="s">
        <v>31</v>
      </c>
      <c r="C32" s="1">
        <f t="shared" si="3"/>
        <v>5</v>
      </c>
      <c r="D32" s="36"/>
      <c r="E32" s="36"/>
      <c r="F32" s="36"/>
      <c r="G32" s="36"/>
      <c r="H32" s="36"/>
      <c r="I32" s="36"/>
      <c r="J32" s="36"/>
      <c r="K32" s="36"/>
      <c r="L32" s="36"/>
      <c r="M32" s="36">
        <v>1</v>
      </c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>
        <v>1</v>
      </c>
      <c r="AG32" s="5"/>
      <c r="AH32" s="36"/>
      <c r="AI32" s="36"/>
      <c r="AJ32" s="5"/>
      <c r="AK32" s="36"/>
      <c r="AL32" s="5"/>
      <c r="AM32" s="36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>
        <v>1</v>
      </c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37"/>
      <c r="BQ32" s="37"/>
      <c r="BR32" s="38"/>
      <c r="BS32" s="37"/>
      <c r="BT32" s="37"/>
      <c r="BU32" s="37"/>
      <c r="BV32" s="37"/>
      <c r="BW32" s="37"/>
      <c r="BX32" s="38"/>
      <c r="BY32" s="37"/>
      <c r="BZ32" s="38"/>
      <c r="CA32" s="37"/>
      <c r="CB32" s="37"/>
      <c r="CC32" s="38"/>
      <c r="CD32" s="37"/>
      <c r="CE32" s="38"/>
      <c r="CF32" s="37"/>
      <c r="CG32" s="38"/>
      <c r="CH32" s="37"/>
      <c r="CI32" s="38">
        <v>1</v>
      </c>
      <c r="CJ32" s="37"/>
      <c r="CK32" s="38"/>
      <c r="CL32" s="39"/>
      <c r="CM32" s="38"/>
      <c r="CN32" s="37">
        <v>1</v>
      </c>
      <c r="CO32" s="38"/>
      <c r="CP32" s="37"/>
      <c r="CQ32" s="38"/>
      <c r="CR32" s="37"/>
      <c r="CS32" s="38"/>
      <c r="CT32" s="37"/>
    </row>
    <row r="33" spans="1:98" s="18" customFormat="1" ht="12.75" thickBot="1" x14ac:dyDescent="0.25">
      <c r="A33" s="102"/>
      <c r="B33" s="16" t="s">
        <v>19</v>
      </c>
      <c r="C33" s="1">
        <f t="shared" si="3"/>
        <v>1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7"/>
      <c r="AH33" s="42"/>
      <c r="AI33" s="42"/>
      <c r="AJ33" s="7"/>
      <c r="AK33" s="42"/>
      <c r="AL33" s="7"/>
      <c r="AM33" s="42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40"/>
      <c r="BQ33" s="40"/>
      <c r="BR33" s="8"/>
      <c r="BS33" s="40"/>
      <c r="BT33" s="40"/>
      <c r="BU33" s="40"/>
      <c r="BV33" s="40"/>
      <c r="BW33" s="40"/>
      <c r="BX33" s="8">
        <v>1</v>
      </c>
      <c r="BY33" s="40"/>
      <c r="BZ33" s="8"/>
      <c r="CA33" s="40"/>
      <c r="CB33" s="40"/>
      <c r="CC33" s="8"/>
      <c r="CD33" s="40"/>
      <c r="CE33" s="8"/>
      <c r="CF33" s="40"/>
      <c r="CG33" s="8"/>
      <c r="CH33" s="40"/>
      <c r="CI33" s="8"/>
      <c r="CJ33" s="40"/>
      <c r="CK33" s="8"/>
      <c r="CL33" s="41"/>
      <c r="CM33" s="8"/>
      <c r="CN33" s="40"/>
      <c r="CO33" s="8"/>
      <c r="CP33" s="40"/>
      <c r="CQ33" s="8"/>
      <c r="CR33" s="40"/>
      <c r="CS33" s="8"/>
      <c r="CT33" s="40"/>
    </row>
    <row r="34" spans="1:98" ht="12.75" thickBot="1" x14ac:dyDescent="0.25">
      <c r="A34" s="100">
        <v>5</v>
      </c>
      <c r="B34" s="22" t="s">
        <v>33</v>
      </c>
      <c r="C34" s="1">
        <f t="shared" si="3"/>
        <v>10</v>
      </c>
      <c r="D34" s="36"/>
      <c r="E34" s="36"/>
      <c r="F34" s="36"/>
      <c r="G34" s="36">
        <v>1</v>
      </c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>
        <v>1</v>
      </c>
      <c r="W34" s="36"/>
      <c r="X34" s="36">
        <v>1</v>
      </c>
      <c r="Y34" s="36"/>
      <c r="Z34" s="36"/>
      <c r="AA34" s="36">
        <v>1</v>
      </c>
      <c r="AB34" s="36"/>
      <c r="AC34" s="36"/>
      <c r="AD34" s="36"/>
      <c r="AE34" s="36"/>
      <c r="AF34" s="36"/>
      <c r="AG34" s="5"/>
      <c r="AH34" s="36"/>
      <c r="AI34" s="36"/>
      <c r="AJ34" s="5"/>
      <c r="AK34" s="36"/>
      <c r="AL34" s="5"/>
      <c r="AM34" s="36">
        <v>1</v>
      </c>
      <c r="AN34" s="5"/>
      <c r="AO34" s="5"/>
      <c r="AP34" s="5"/>
      <c r="AQ34" s="5"/>
      <c r="AR34" s="5"/>
      <c r="AS34" s="5"/>
      <c r="AT34" s="5">
        <v>1</v>
      </c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>
        <v>1</v>
      </c>
      <c r="BK34" s="5"/>
      <c r="BL34" s="5"/>
      <c r="BM34" s="5"/>
      <c r="BN34" s="5">
        <v>1</v>
      </c>
      <c r="BO34" s="5"/>
      <c r="BP34" s="37"/>
      <c r="BQ34" s="37"/>
      <c r="BR34" s="38"/>
      <c r="BS34" s="37"/>
      <c r="BT34" s="37"/>
      <c r="BU34" s="37"/>
      <c r="BV34" s="37"/>
      <c r="BW34" s="37"/>
      <c r="BX34" s="38"/>
      <c r="BY34" s="37"/>
      <c r="BZ34" s="38"/>
      <c r="CA34" s="37"/>
      <c r="CB34" s="37"/>
      <c r="CC34" s="38"/>
      <c r="CD34" s="37"/>
      <c r="CE34" s="38"/>
      <c r="CF34" s="37"/>
      <c r="CG34" s="38">
        <v>1</v>
      </c>
      <c r="CH34" s="37"/>
      <c r="CI34" s="38"/>
      <c r="CJ34" s="37"/>
      <c r="CK34" s="38"/>
      <c r="CL34" s="39"/>
      <c r="CM34" s="38"/>
      <c r="CN34" s="37">
        <v>1</v>
      </c>
      <c r="CO34" s="38"/>
      <c r="CP34" s="37"/>
      <c r="CQ34" s="38"/>
      <c r="CR34" s="37"/>
      <c r="CS34" s="38"/>
      <c r="CT34" s="37"/>
    </row>
    <row r="35" spans="1:98" ht="12.75" thickBot="1" x14ac:dyDescent="0.25">
      <c r="A35" s="101"/>
      <c r="B35" s="12" t="s">
        <v>34</v>
      </c>
      <c r="C35" s="1">
        <f t="shared" si="3"/>
        <v>7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>
        <v>1</v>
      </c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5"/>
      <c r="AH35" s="36"/>
      <c r="AI35" s="36"/>
      <c r="AJ35" s="5"/>
      <c r="AK35" s="36"/>
      <c r="AL35" s="5"/>
      <c r="AM35" s="36">
        <v>1</v>
      </c>
      <c r="AN35" s="5"/>
      <c r="AO35" s="5"/>
      <c r="AP35" s="5"/>
      <c r="AQ35" s="5"/>
      <c r="AR35" s="5"/>
      <c r="AS35" s="5">
        <v>1</v>
      </c>
      <c r="AT35" s="5">
        <v>1</v>
      </c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>
        <v>1</v>
      </c>
      <c r="BG35" s="5"/>
      <c r="BH35" s="5"/>
      <c r="BI35" s="5">
        <v>1</v>
      </c>
      <c r="BJ35" s="5"/>
      <c r="BK35" s="5"/>
      <c r="BL35" s="5"/>
      <c r="BM35" s="5"/>
      <c r="BN35" s="5"/>
      <c r="BO35" s="5"/>
      <c r="BP35" s="37">
        <v>1</v>
      </c>
      <c r="BQ35" s="37"/>
      <c r="BR35" s="38"/>
      <c r="BS35" s="37"/>
      <c r="BT35" s="37"/>
      <c r="BU35" s="37"/>
      <c r="BV35" s="37"/>
      <c r="BW35" s="37"/>
      <c r="BX35" s="38"/>
      <c r="BY35" s="37"/>
      <c r="BZ35" s="38"/>
      <c r="CA35" s="37"/>
      <c r="CB35" s="37"/>
      <c r="CC35" s="38"/>
      <c r="CD35" s="37"/>
      <c r="CE35" s="38"/>
      <c r="CF35" s="37"/>
      <c r="CG35" s="38"/>
      <c r="CH35" s="37"/>
      <c r="CI35" s="38"/>
      <c r="CJ35" s="37"/>
      <c r="CK35" s="38"/>
      <c r="CL35" s="39"/>
      <c r="CM35" s="38"/>
      <c r="CN35" s="37"/>
      <c r="CO35" s="38"/>
      <c r="CP35" s="37"/>
      <c r="CQ35" s="38"/>
      <c r="CR35" s="37"/>
      <c r="CS35" s="38"/>
      <c r="CT35" s="37"/>
    </row>
    <row r="36" spans="1:98" ht="12.75" thickBot="1" x14ac:dyDescent="0.25">
      <c r="A36" s="101"/>
      <c r="B36" s="12" t="s">
        <v>35</v>
      </c>
      <c r="C36" s="1">
        <f t="shared" si="3"/>
        <v>35</v>
      </c>
      <c r="D36" s="36"/>
      <c r="E36" s="36"/>
      <c r="F36" s="36"/>
      <c r="G36" s="36">
        <v>1</v>
      </c>
      <c r="H36" s="36">
        <v>1</v>
      </c>
      <c r="I36" s="36"/>
      <c r="J36" s="36"/>
      <c r="K36" s="36"/>
      <c r="L36" s="36"/>
      <c r="M36" s="36"/>
      <c r="N36" s="36"/>
      <c r="O36" s="36"/>
      <c r="P36" s="36">
        <v>1</v>
      </c>
      <c r="Q36" s="36"/>
      <c r="R36" s="36"/>
      <c r="S36" s="36"/>
      <c r="T36" s="36"/>
      <c r="U36" s="36"/>
      <c r="V36" s="36">
        <v>1</v>
      </c>
      <c r="W36" s="36">
        <v>1</v>
      </c>
      <c r="X36" s="36">
        <v>1</v>
      </c>
      <c r="Y36" s="36"/>
      <c r="Z36" s="15">
        <v>1</v>
      </c>
      <c r="AA36" s="36">
        <v>1</v>
      </c>
      <c r="AB36" s="36">
        <v>1</v>
      </c>
      <c r="AC36" s="36"/>
      <c r="AD36" s="36"/>
      <c r="AE36" s="36"/>
      <c r="AF36" s="36">
        <v>1</v>
      </c>
      <c r="AG36" s="5"/>
      <c r="AH36" s="36">
        <v>1</v>
      </c>
      <c r="AI36" s="36">
        <v>1</v>
      </c>
      <c r="AJ36" s="5"/>
      <c r="AK36" s="36">
        <v>1</v>
      </c>
      <c r="AL36" s="5"/>
      <c r="AM36" s="36">
        <v>1</v>
      </c>
      <c r="AN36" s="5"/>
      <c r="AO36" s="5"/>
      <c r="AP36" s="5">
        <v>1</v>
      </c>
      <c r="AQ36" s="5"/>
      <c r="AR36" s="5">
        <v>1</v>
      </c>
      <c r="AS36" s="5"/>
      <c r="AT36" s="5">
        <v>1</v>
      </c>
      <c r="AU36" s="5">
        <v>1</v>
      </c>
      <c r="AV36" s="5">
        <v>1</v>
      </c>
      <c r="AW36" s="5"/>
      <c r="AX36" s="5">
        <v>1</v>
      </c>
      <c r="AY36" s="5"/>
      <c r="AZ36" s="5">
        <v>1</v>
      </c>
      <c r="BA36" s="5"/>
      <c r="BB36" s="5"/>
      <c r="BC36" s="5"/>
      <c r="BD36" s="5"/>
      <c r="BE36" s="5"/>
      <c r="BF36" s="5"/>
      <c r="BG36" s="5"/>
      <c r="BH36" s="5"/>
      <c r="BI36" s="5"/>
      <c r="BJ36" s="5">
        <v>1</v>
      </c>
      <c r="BK36" s="5"/>
      <c r="BL36" s="5">
        <v>1</v>
      </c>
      <c r="BM36" s="5">
        <v>1</v>
      </c>
      <c r="BN36" s="5">
        <v>1</v>
      </c>
      <c r="BO36" s="5"/>
      <c r="BP36" s="37">
        <v>1</v>
      </c>
      <c r="BQ36" s="37"/>
      <c r="BR36" s="38"/>
      <c r="BS36" s="37"/>
      <c r="BT36" s="37">
        <v>1</v>
      </c>
      <c r="BU36" s="37"/>
      <c r="BV36" s="37"/>
      <c r="BW36" s="37"/>
      <c r="BX36" s="38"/>
      <c r="BY36" s="37"/>
      <c r="BZ36" s="38"/>
      <c r="CA36" s="37">
        <v>1</v>
      </c>
      <c r="CB36" s="37"/>
      <c r="CC36" s="38">
        <v>1</v>
      </c>
      <c r="CD36" s="37">
        <v>1</v>
      </c>
      <c r="CE36" s="5"/>
      <c r="CF36" s="37"/>
      <c r="CG36" s="38">
        <v>1</v>
      </c>
      <c r="CH36" s="37"/>
      <c r="CI36" s="38"/>
      <c r="CJ36" s="37">
        <v>1</v>
      </c>
      <c r="CK36" s="38">
        <v>1</v>
      </c>
      <c r="CL36" s="39"/>
      <c r="CM36" s="38"/>
      <c r="CN36" s="37">
        <v>1</v>
      </c>
      <c r="CO36" s="38">
        <v>1</v>
      </c>
      <c r="CP36" s="37"/>
      <c r="CQ36" s="38"/>
      <c r="CR36" s="37"/>
      <c r="CS36" s="38"/>
      <c r="CT36" s="37"/>
    </row>
    <row r="37" spans="1:98" ht="12.75" thickBot="1" x14ac:dyDescent="0.25">
      <c r="A37" s="102"/>
      <c r="B37" s="6" t="s">
        <v>36</v>
      </c>
      <c r="C37" s="1">
        <f t="shared" si="3"/>
        <v>53</v>
      </c>
      <c r="D37" s="36">
        <v>1</v>
      </c>
      <c r="E37" s="36"/>
      <c r="F37" s="36"/>
      <c r="G37" s="36"/>
      <c r="H37" s="36"/>
      <c r="I37" s="36">
        <v>1</v>
      </c>
      <c r="J37" s="15">
        <v>1</v>
      </c>
      <c r="K37" s="36">
        <v>1</v>
      </c>
      <c r="L37" s="36">
        <v>1</v>
      </c>
      <c r="M37" s="36">
        <v>1</v>
      </c>
      <c r="N37" s="36"/>
      <c r="O37" s="36">
        <v>1</v>
      </c>
      <c r="P37" s="36"/>
      <c r="Q37" s="36">
        <v>1</v>
      </c>
      <c r="R37" s="15">
        <v>1</v>
      </c>
      <c r="S37" s="36"/>
      <c r="T37" s="36">
        <v>1</v>
      </c>
      <c r="U37" s="36">
        <v>1</v>
      </c>
      <c r="V37" s="36"/>
      <c r="W37" s="36"/>
      <c r="X37" s="36"/>
      <c r="Y37" s="36">
        <v>1</v>
      </c>
      <c r="Z37" s="36"/>
      <c r="AA37" s="36"/>
      <c r="AB37" s="36"/>
      <c r="AC37" s="36">
        <v>1</v>
      </c>
      <c r="AD37" s="36">
        <v>1</v>
      </c>
      <c r="AE37" s="36">
        <v>1</v>
      </c>
      <c r="AF37" s="36"/>
      <c r="AG37" s="5">
        <v>1</v>
      </c>
      <c r="AH37" s="36"/>
      <c r="AI37" s="36"/>
      <c r="AJ37" s="5">
        <v>1</v>
      </c>
      <c r="AK37" s="36"/>
      <c r="AL37" s="5">
        <v>1</v>
      </c>
      <c r="AM37" s="36"/>
      <c r="AN37" s="5">
        <v>1</v>
      </c>
      <c r="AO37" s="5">
        <v>1</v>
      </c>
      <c r="AP37" s="5"/>
      <c r="AQ37" s="5">
        <v>1</v>
      </c>
      <c r="AR37" s="5"/>
      <c r="AS37" s="5"/>
      <c r="AT37" s="5"/>
      <c r="AU37" s="5"/>
      <c r="AV37" s="5"/>
      <c r="AW37" s="5">
        <v>1</v>
      </c>
      <c r="AX37" s="5"/>
      <c r="AY37" s="5">
        <v>1</v>
      </c>
      <c r="AZ37" s="5"/>
      <c r="BA37" s="5">
        <v>1</v>
      </c>
      <c r="BB37" s="5">
        <v>1</v>
      </c>
      <c r="BC37" s="5">
        <v>1</v>
      </c>
      <c r="BD37" s="5">
        <v>1</v>
      </c>
      <c r="BE37" s="5">
        <v>1</v>
      </c>
      <c r="BF37" s="5"/>
      <c r="BG37" s="5">
        <v>1</v>
      </c>
      <c r="BH37" s="5">
        <v>1</v>
      </c>
      <c r="BI37" s="5"/>
      <c r="BJ37" s="5"/>
      <c r="BK37" s="5">
        <v>1</v>
      </c>
      <c r="BL37" s="5"/>
      <c r="BM37" s="5"/>
      <c r="BN37" s="5"/>
      <c r="BO37" s="5">
        <v>1</v>
      </c>
      <c r="BP37" s="37"/>
      <c r="BQ37" s="37">
        <v>1</v>
      </c>
      <c r="BR37" s="38">
        <v>1</v>
      </c>
      <c r="BS37" s="37">
        <v>1</v>
      </c>
      <c r="BT37" s="37"/>
      <c r="BU37" s="37">
        <v>1</v>
      </c>
      <c r="BV37" s="37">
        <v>1</v>
      </c>
      <c r="BW37" s="37">
        <v>1</v>
      </c>
      <c r="BX37" s="38">
        <v>1</v>
      </c>
      <c r="BY37" s="37">
        <v>1</v>
      </c>
      <c r="BZ37" s="5">
        <v>1</v>
      </c>
      <c r="CA37" s="37"/>
      <c r="CB37" s="37">
        <v>1</v>
      </c>
      <c r="CC37" s="38"/>
      <c r="CD37" s="37"/>
      <c r="CE37" s="38">
        <v>1</v>
      </c>
      <c r="CF37" s="37">
        <v>1</v>
      </c>
      <c r="CG37" s="38"/>
      <c r="CH37" s="37">
        <v>1</v>
      </c>
      <c r="CI37" s="38">
        <v>1</v>
      </c>
      <c r="CJ37" s="37"/>
      <c r="CK37" s="38"/>
      <c r="CL37" s="39">
        <v>1</v>
      </c>
      <c r="CM37" s="38">
        <v>1</v>
      </c>
      <c r="CN37" s="37"/>
      <c r="CO37" s="5"/>
      <c r="CP37" s="37">
        <v>1</v>
      </c>
      <c r="CQ37" s="38">
        <v>1</v>
      </c>
      <c r="CR37" s="37">
        <v>1</v>
      </c>
      <c r="CS37" s="38">
        <v>1</v>
      </c>
      <c r="CT37" s="37">
        <v>1</v>
      </c>
    </row>
    <row r="38" spans="1:98" s="11" customFormat="1" ht="12.75" thickBot="1" x14ac:dyDescent="0.25">
      <c r="A38" s="100">
        <v>6</v>
      </c>
      <c r="B38" s="10" t="s">
        <v>38</v>
      </c>
      <c r="C38" s="1">
        <f t="shared" si="3"/>
        <v>6</v>
      </c>
      <c r="D38" s="32"/>
      <c r="E38" s="32"/>
      <c r="F38" s="32"/>
      <c r="G38" s="32">
        <v>1</v>
      </c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>
        <v>1</v>
      </c>
      <c r="AA38" s="32"/>
      <c r="AB38" s="32"/>
      <c r="AC38" s="32"/>
      <c r="AD38" s="32"/>
      <c r="AE38" s="32"/>
      <c r="AF38" s="32"/>
      <c r="AG38" s="4">
        <v>1</v>
      </c>
      <c r="AH38" s="32"/>
      <c r="AI38" s="32"/>
      <c r="AJ38" s="4"/>
      <c r="AK38" s="32"/>
      <c r="AL38" s="4"/>
      <c r="AM38" s="32"/>
      <c r="AN38" s="4"/>
      <c r="AO38" s="4"/>
      <c r="AP38" s="4"/>
      <c r="AQ38" s="4"/>
      <c r="AR38" s="4">
        <v>1</v>
      </c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>
        <v>1</v>
      </c>
      <c r="BG38" s="4">
        <v>1</v>
      </c>
      <c r="BH38" s="4"/>
      <c r="BI38" s="4"/>
      <c r="BJ38" s="4"/>
      <c r="BK38" s="4"/>
      <c r="BL38" s="4"/>
      <c r="BM38" s="4"/>
      <c r="BN38" s="4"/>
      <c r="BO38" s="4"/>
      <c r="BP38" s="33"/>
      <c r="BQ38" s="33"/>
      <c r="BR38" s="34"/>
      <c r="BS38" s="33"/>
      <c r="BT38" s="33"/>
      <c r="BU38" s="33"/>
      <c r="BV38" s="33"/>
      <c r="BW38" s="33"/>
      <c r="BX38" s="34"/>
      <c r="BY38" s="33"/>
      <c r="BZ38" s="34"/>
      <c r="CA38" s="33"/>
      <c r="CB38" s="33"/>
      <c r="CC38" s="34"/>
      <c r="CD38" s="33"/>
      <c r="CE38" s="34"/>
      <c r="CF38" s="33"/>
      <c r="CG38" s="34"/>
      <c r="CH38" s="33"/>
      <c r="CI38" s="34"/>
      <c r="CJ38" s="33"/>
      <c r="CK38" s="34"/>
      <c r="CL38" s="35"/>
      <c r="CM38" s="34"/>
      <c r="CN38" s="33"/>
      <c r="CO38" s="34"/>
      <c r="CP38" s="33"/>
      <c r="CQ38" s="34"/>
      <c r="CR38" s="33"/>
      <c r="CS38" s="34"/>
      <c r="CT38" s="33"/>
    </row>
    <row r="39" spans="1:98" s="14" customFormat="1" ht="12.75" thickBot="1" x14ac:dyDescent="0.25">
      <c r="A39" s="101"/>
      <c r="B39" s="12" t="s">
        <v>37</v>
      </c>
      <c r="C39" s="1">
        <f t="shared" si="3"/>
        <v>44</v>
      </c>
      <c r="D39" s="36"/>
      <c r="E39" s="36"/>
      <c r="F39" s="36"/>
      <c r="G39" s="36"/>
      <c r="H39" s="36"/>
      <c r="I39" s="36"/>
      <c r="J39" s="36">
        <v>1</v>
      </c>
      <c r="K39" s="36">
        <v>1</v>
      </c>
      <c r="L39" s="36">
        <v>1</v>
      </c>
      <c r="M39" s="36">
        <v>1</v>
      </c>
      <c r="N39" s="36"/>
      <c r="O39" s="15">
        <v>1</v>
      </c>
      <c r="P39" s="15">
        <v>1</v>
      </c>
      <c r="Q39" s="36"/>
      <c r="R39" s="15">
        <v>1</v>
      </c>
      <c r="S39" s="36"/>
      <c r="T39" s="36">
        <v>1</v>
      </c>
      <c r="U39" s="15">
        <v>1</v>
      </c>
      <c r="V39" s="36">
        <v>1</v>
      </c>
      <c r="W39" s="36"/>
      <c r="X39" s="36">
        <v>1</v>
      </c>
      <c r="Y39" s="36">
        <v>1</v>
      </c>
      <c r="Z39" s="36"/>
      <c r="AA39" s="36">
        <v>1</v>
      </c>
      <c r="AB39" s="36">
        <v>1</v>
      </c>
      <c r="AC39" s="36"/>
      <c r="AD39" s="36"/>
      <c r="AE39" s="36">
        <v>1</v>
      </c>
      <c r="AF39" s="36">
        <v>1</v>
      </c>
      <c r="AG39" s="5"/>
      <c r="AH39" s="15">
        <v>1</v>
      </c>
      <c r="AI39" s="36"/>
      <c r="AJ39" s="5">
        <v>1</v>
      </c>
      <c r="AK39" s="36">
        <v>1</v>
      </c>
      <c r="AL39" s="5"/>
      <c r="AM39" s="36">
        <v>1</v>
      </c>
      <c r="AN39" s="5"/>
      <c r="AO39" s="5"/>
      <c r="AP39" s="5">
        <v>1</v>
      </c>
      <c r="AQ39" s="5">
        <v>1</v>
      </c>
      <c r="AR39" s="5"/>
      <c r="AS39" s="5">
        <v>1</v>
      </c>
      <c r="AT39" s="5">
        <v>1</v>
      </c>
      <c r="AU39" s="5">
        <v>1</v>
      </c>
      <c r="AV39" s="5">
        <v>1</v>
      </c>
      <c r="AW39" s="5"/>
      <c r="AX39" s="5">
        <v>1</v>
      </c>
      <c r="AY39" s="5"/>
      <c r="AZ39" s="5"/>
      <c r="BA39" s="5"/>
      <c r="BB39" s="5">
        <v>1</v>
      </c>
      <c r="BC39" s="5"/>
      <c r="BD39" s="5"/>
      <c r="BE39" s="5"/>
      <c r="BF39" s="5"/>
      <c r="BG39" s="5"/>
      <c r="BH39" s="5"/>
      <c r="BI39" s="5">
        <v>1</v>
      </c>
      <c r="BJ39" s="5">
        <v>1</v>
      </c>
      <c r="BK39" s="5"/>
      <c r="BL39" s="5">
        <v>1</v>
      </c>
      <c r="BM39" s="5"/>
      <c r="BN39" s="5">
        <v>1</v>
      </c>
      <c r="BO39" s="5"/>
      <c r="BP39" s="37">
        <v>1</v>
      </c>
      <c r="BQ39" s="37"/>
      <c r="BR39" s="38"/>
      <c r="BS39" s="37"/>
      <c r="BT39" s="37"/>
      <c r="BU39" s="37"/>
      <c r="BV39" s="37">
        <v>1</v>
      </c>
      <c r="BW39" s="37"/>
      <c r="BX39" s="5">
        <v>1</v>
      </c>
      <c r="BY39" s="37">
        <v>1</v>
      </c>
      <c r="BZ39" s="5"/>
      <c r="CA39" s="37">
        <v>1</v>
      </c>
      <c r="CB39" s="37">
        <v>1</v>
      </c>
      <c r="CC39" s="5"/>
      <c r="CD39" s="37"/>
      <c r="CE39" s="38">
        <v>1</v>
      </c>
      <c r="CF39" s="37">
        <v>1</v>
      </c>
      <c r="CG39" s="5"/>
      <c r="CH39" s="37">
        <v>1</v>
      </c>
      <c r="CI39" s="38"/>
      <c r="CJ39" s="37"/>
      <c r="CK39" s="38"/>
      <c r="CL39" s="39">
        <v>1</v>
      </c>
      <c r="CM39" s="38"/>
      <c r="CN39" s="37"/>
      <c r="CO39" s="38"/>
      <c r="CP39" s="37"/>
      <c r="CQ39" s="38"/>
      <c r="CR39" s="37">
        <v>1</v>
      </c>
      <c r="CS39" s="38">
        <v>1</v>
      </c>
      <c r="CT39" s="37"/>
    </row>
    <row r="40" spans="1:98" s="14" customFormat="1" ht="12.75" thickBot="1" x14ac:dyDescent="0.25">
      <c r="A40" s="101"/>
      <c r="B40" s="6" t="s">
        <v>39</v>
      </c>
      <c r="C40" s="1">
        <f t="shared" si="3"/>
        <v>15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>
        <v>1</v>
      </c>
      <c r="R40" s="36"/>
      <c r="S40" s="36"/>
      <c r="T40" s="36"/>
      <c r="U40" s="36"/>
      <c r="V40" s="36"/>
      <c r="W40" s="36">
        <v>1</v>
      </c>
      <c r="X40" s="36"/>
      <c r="Y40" s="36"/>
      <c r="Z40" s="36"/>
      <c r="AA40" s="36"/>
      <c r="AB40" s="36"/>
      <c r="AC40" s="36"/>
      <c r="AD40" s="36"/>
      <c r="AE40" s="36"/>
      <c r="AF40" s="36"/>
      <c r="AG40" s="5"/>
      <c r="AH40" s="36"/>
      <c r="AI40" s="36">
        <v>1</v>
      </c>
      <c r="AJ40" s="5"/>
      <c r="AK40" s="36"/>
      <c r="AL40" s="5"/>
      <c r="AM40" s="36"/>
      <c r="AN40" s="5">
        <v>1</v>
      </c>
      <c r="AO40" s="5">
        <v>1</v>
      </c>
      <c r="AP40" s="5"/>
      <c r="AQ40" s="5"/>
      <c r="AR40" s="5"/>
      <c r="AS40" s="5"/>
      <c r="AT40" s="5"/>
      <c r="AU40" s="5"/>
      <c r="AV40" s="5"/>
      <c r="AW40" s="5">
        <v>1</v>
      </c>
      <c r="AX40" s="5"/>
      <c r="AY40" s="5">
        <v>1</v>
      </c>
      <c r="AZ40" s="5">
        <v>1</v>
      </c>
      <c r="BA40" s="5">
        <v>1</v>
      </c>
      <c r="BB40" s="5"/>
      <c r="BC40" s="5"/>
      <c r="BD40" s="5"/>
      <c r="BE40" s="5"/>
      <c r="BF40" s="5"/>
      <c r="BG40" s="5"/>
      <c r="BH40" s="5"/>
      <c r="BI40" s="5"/>
      <c r="BJ40" s="5"/>
      <c r="BK40" s="5">
        <v>1</v>
      </c>
      <c r="BL40" s="5"/>
      <c r="BM40" s="5">
        <v>1</v>
      </c>
      <c r="BN40" s="5"/>
      <c r="BO40" s="5"/>
      <c r="BP40" s="37"/>
      <c r="BQ40" s="37"/>
      <c r="BR40" s="38"/>
      <c r="BS40" s="37"/>
      <c r="BT40" s="37">
        <v>1</v>
      </c>
      <c r="BU40" s="37"/>
      <c r="BV40" s="37"/>
      <c r="BW40" s="37"/>
      <c r="BX40" s="38"/>
      <c r="BY40" s="37"/>
      <c r="BZ40" s="38"/>
      <c r="CA40" s="37"/>
      <c r="CB40" s="37"/>
      <c r="CC40" s="38"/>
      <c r="CD40" s="37"/>
      <c r="CE40" s="38"/>
      <c r="CF40" s="37"/>
      <c r="CG40" s="38"/>
      <c r="CH40" s="37"/>
      <c r="CI40" s="38">
        <v>1</v>
      </c>
      <c r="CJ40" s="37">
        <v>1</v>
      </c>
      <c r="CK40" s="38"/>
      <c r="CL40" s="39"/>
      <c r="CM40" s="38"/>
      <c r="CN40" s="37"/>
      <c r="CO40" s="38">
        <v>1</v>
      </c>
      <c r="CP40" s="37"/>
      <c r="CQ40" s="38"/>
      <c r="CR40" s="37"/>
      <c r="CS40" s="38"/>
      <c r="CT40" s="37"/>
    </row>
    <row r="41" spans="1:98" s="14" customFormat="1" ht="12.75" thickBot="1" x14ac:dyDescent="0.25">
      <c r="A41" s="101"/>
      <c r="B41" s="13" t="s">
        <v>40</v>
      </c>
      <c r="C41" s="1">
        <f t="shared" si="3"/>
        <v>15</v>
      </c>
      <c r="D41" s="36">
        <v>1</v>
      </c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>
        <v>1</v>
      </c>
      <c r="AD41" s="36"/>
      <c r="AE41" s="36"/>
      <c r="AF41" s="36"/>
      <c r="AG41" s="5"/>
      <c r="AH41" s="36"/>
      <c r="AI41" s="36"/>
      <c r="AJ41" s="5"/>
      <c r="AK41" s="36"/>
      <c r="AL41" s="5">
        <v>1</v>
      </c>
      <c r="AM41" s="36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>
        <v>1</v>
      </c>
      <c r="BI41" s="5"/>
      <c r="BJ41" s="5"/>
      <c r="BK41" s="5"/>
      <c r="BL41" s="5"/>
      <c r="BM41" s="5"/>
      <c r="BN41" s="5"/>
      <c r="BO41" s="5">
        <v>1</v>
      </c>
      <c r="BP41" s="37"/>
      <c r="BQ41" s="37">
        <v>1</v>
      </c>
      <c r="BR41" s="38">
        <v>1</v>
      </c>
      <c r="BS41" s="37">
        <v>1</v>
      </c>
      <c r="BT41" s="37"/>
      <c r="BU41" s="37"/>
      <c r="BV41" s="37"/>
      <c r="BW41" s="37">
        <v>1</v>
      </c>
      <c r="BX41" s="38"/>
      <c r="BY41" s="37"/>
      <c r="BZ41" s="38">
        <v>1</v>
      </c>
      <c r="CA41" s="37"/>
      <c r="CB41" s="37"/>
      <c r="CC41" s="38"/>
      <c r="CD41" s="37">
        <v>1</v>
      </c>
      <c r="CE41" s="38"/>
      <c r="CF41" s="37"/>
      <c r="CG41" s="38">
        <v>1</v>
      </c>
      <c r="CH41" s="37"/>
      <c r="CI41" s="38"/>
      <c r="CJ41" s="37"/>
      <c r="CK41" s="38"/>
      <c r="CL41" s="39"/>
      <c r="CM41" s="38">
        <v>1</v>
      </c>
      <c r="CN41" s="37"/>
      <c r="CO41" s="38"/>
      <c r="CP41" s="37"/>
      <c r="CQ41" s="38">
        <v>1</v>
      </c>
      <c r="CR41" s="37"/>
      <c r="CS41" s="38"/>
      <c r="CT41" s="37">
        <v>1</v>
      </c>
    </row>
    <row r="42" spans="1:98" s="18" customFormat="1" ht="12.75" thickBot="1" x14ac:dyDescent="0.25">
      <c r="A42" s="102"/>
      <c r="B42" s="17" t="s">
        <v>41</v>
      </c>
      <c r="C42" s="1">
        <f t="shared" si="3"/>
        <v>10</v>
      </c>
      <c r="D42" s="42"/>
      <c r="E42" s="42"/>
      <c r="F42" s="42"/>
      <c r="G42" s="42"/>
      <c r="H42" s="42">
        <v>1</v>
      </c>
      <c r="I42" s="42">
        <v>1</v>
      </c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>
        <v>1</v>
      </c>
      <c r="AE42" s="42"/>
      <c r="AF42" s="42"/>
      <c r="AG42" s="7"/>
      <c r="AH42" s="42"/>
      <c r="AI42" s="42"/>
      <c r="AJ42" s="7"/>
      <c r="AK42" s="42"/>
      <c r="AL42" s="7"/>
      <c r="AM42" s="42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>
        <v>1</v>
      </c>
      <c r="BD42" s="7">
        <v>1</v>
      </c>
      <c r="BE42" s="7">
        <v>1</v>
      </c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40"/>
      <c r="BQ42" s="40"/>
      <c r="BR42" s="8"/>
      <c r="BS42" s="40"/>
      <c r="BT42" s="40"/>
      <c r="BU42" s="40"/>
      <c r="BV42" s="40"/>
      <c r="BW42" s="40"/>
      <c r="BX42" s="8"/>
      <c r="BY42" s="40"/>
      <c r="BZ42" s="8"/>
      <c r="CA42" s="40"/>
      <c r="CB42" s="40"/>
      <c r="CC42" s="8">
        <v>1</v>
      </c>
      <c r="CD42" s="40"/>
      <c r="CE42" s="8"/>
      <c r="CF42" s="40"/>
      <c r="CG42" s="8"/>
      <c r="CH42" s="40"/>
      <c r="CI42" s="8"/>
      <c r="CJ42" s="40"/>
      <c r="CK42" s="8">
        <v>1</v>
      </c>
      <c r="CL42" s="41"/>
      <c r="CM42" s="8"/>
      <c r="CN42" s="40">
        <v>1</v>
      </c>
      <c r="CO42" s="8"/>
      <c r="CP42" s="40">
        <v>1</v>
      </c>
      <c r="CQ42" s="8"/>
      <c r="CR42" s="40"/>
      <c r="CS42" s="8"/>
      <c r="CT42" s="40"/>
    </row>
    <row r="43" spans="1:98" ht="12.75" thickBot="1" x14ac:dyDescent="0.25">
      <c r="A43" s="100">
        <v>7</v>
      </c>
      <c r="B43" s="22" t="s">
        <v>11</v>
      </c>
      <c r="C43" s="1">
        <f t="shared" si="3"/>
        <v>44</v>
      </c>
      <c r="D43" s="36">
        <v>1</v>
      </c>
      <c r="E43" s="36"/>
      <c r="F43" s="36"/>
      <c r="G43" s="36"/>
      <c r="H43" s="15">
        <v>1</v>
      </c>
      <c r="I43" s="15">
        <v>1</v>
      </c>
      <c r="J43" s="15">
        <v>1</v>
      </c>
      <c r="K43" s="36"/>
      <c r="L43" s="36"/>
      <c r="M43" s="36">
        <v>1</v>
      </c>
      <c r="N43" s="36"/>
      <c r="O43" s="36"/>
      <c r="P43" s="36"/>
      <c r="Q43" s="36">
        <v>1</v>
      </c>
      <c r="R43" s="15">
        <v>1</v>
      </c>
      <c r="S43" s="36"/>
      <c r="T43" s="15">
        <v>1</v>
      </c>
      <c r="U43" s="15">
        <v>1</v>
      </c>
      <c r="V43" s="36">
        <v>1</v>
      </c>
      <c r="W43" s="36"/>
      <c r="X43" s="36"/>
      <c r="Y43" s="36">
        <v>1</v>
      </c>
      <c r="Z43" s="36">
        <v>1</v>
      </c>
      <c r="AA43" s="36">
        <v>1</v>
      </c>
      <c r="AB43" s="36"/>
      <c r="AC43" s="36">
        <v>1</v>
      </c>
      <c r="AD43" s="36"/>
      <c r="AE43" s="36">
        <v>1</v>
      </c>
      <c r="AF43" s="36">
        <v>1</v>
      </c>
      <c r="AG43" s="5"/>
      <c r="AH43" s="36"/>
      <c r="AI43" s="36"/>
      <c r="AJ43" s="5"/>
      <c r="AK43" s="36"/>
      <c r="AL43" s="5"/>
      <c r="AM43" s="36">
        <v>1</v>
      </c>
      <c r="AN43" s="5"/>
      <c r="AO43" s="5">
        <v>1</v>
      </c>
      <c r="AP43" s="5"/>
      <c r="AQ43" s="5"/>
      <c r="AR43" s="5"/>
      <c r="AS43" s="5"/>
      <c r="AT43" s="5">
        <v>1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/>
      <c r="BE43" s="5"/>
      <c r="BF43" s="5">
        <v>1</v>
      </c>
      <c r="BG43" s="5"/>
      <c r="BH43" s="5"/>
      <c r="BI43" s="5">
        <v>1</v>
      </c>
      <c r="BJ43" s="5">
        <v>1</v>
      </c>
      <c r="BK43" s="5">
        <v>1</v>
      </c>
      <c r="BL43" s="5">
        <v>1</v>
      </c>
      <c r="BM43" s="5"/>
      <c r="BN43" s="5"/>
      <c r="BO43" s="5"/>
      <c r="BP43" s="37">
        <v>1</v>
      </c>
      <c r="BQ43" s="37"/>
      <c r="BR43" s="38"/>
      <c r="BS43" s="37">
        <v>1</v>
      </c>
      <c r="BT43" s="37"/>
      <c r="BU43" s="37"/>
      <c r="BV43" s="37"/>
      <c r="BW43" s="37"/>
      <c r="BX43" s="5">
        <v>1</v>
      </c>
      <c r="BY43" s="37">
        <v>1</v>
      </c>
      <c r="BZ43" s="5"/>
      <c r="CA43" s="37"/>
      <c r="CB43" s="37">
        <v>1</v>
      </c>
      <c r="CC43" s="38"/>
      <c r="CD43" s="37"/>
      <c r="CE43" s="38"/>
      <c r="CF43" s="37">
        <v>1</v>
      </c>
      <c r="CG43" s="38"/>
      <c r="CH43" s="37">
        <v>1</v>
      </c>
      <c r="CI43" s="38"/>
      <c r="CJ43" s="37">
        <v>1</v>
      </c>
      <c r="CK43" s="38"/>
      <c r="CL43" s="39">
        <v>1</v>
      </c>
      <c r="CM43" s="38"/>
      <c r="CN43" s="37">
        <v>1</v>
      </c>
      <c r="CO43" s="5"/>
      <c r="CP43" s="37">
        <v>1</v>
      </c>
      <c r="CQ43" s="38"/>
      <c r="CR43" s="37"/>
      <c r="CS43" s="38"/>
      <c r="CT43" s="37"/>
    </row>
    <row r="44" spans="1:98" ht="12.75" thickBot="1" x14ac:dyDescent="0.25">
      <c r="A44" s="101"/>
      <c r="B44" s="12" t="s">
        <v>12</v>
      </c>
      <c r="C44" s="1">
        <f t="shared" si="3"/>
        <v>9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>
        <v>1</v>
      </c>
      <c r="X44" s="36"/>
      <c r="Y44" s="36"/>
      <c r="Z44" s="36"/>
      <c r="AA44" s="36"/>
      <c r="AB44" s="36">
        <v>1</v>
      </c>
      <c r="AC44" s="36"/>
      <c r="AD44" s="36"/>
      <c r="AE44" s="36"/>
      <c r="AF44" s="36"/>
      <c r="AG44" s="5"/>
      <c r="AH44" s="36"/>
      <c r="AI44" s="36"/>
      <c r="AJ44" s="5">
        <v>1</v>
      </c>
      <c r="AK44" s="36">
        <v>1</v>
      </c>
      <c r="AL44" s="5">
        <v>1</v>
      </c>
      <c r="AM44" s="36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>
        <v>1</v>
      </c>
      <c r="BH44" s="5"/>
      <c r="BI44" s="5"/>
      <c r="BJ44" s="5"/>
      <c r="BK44" s="5"/>
      <c r="BL44" s="5"/>
      <c r="BM44" s="5"/>
      <c r="BN44" s="5">
        <v>1</v>
      </c>
      <c r="BO44" s="5"/>
      <c r="BP44" s="37"/>
      <c r="BQ44" s="37"/>
      <c r="BR44" s="38"/>
      <c r="BS44" s="37"/>
      <c r="BT44" s="37"/>
      <c r="BU44" s="37"/>
      <c r="BV44" s="37"/>
      <c r="BW44" s="37"/>
      <c r="BX44" s="38"/>
      <c r="BY44" s="37"/>
      <c r="BZ44" s="38"/>
      <c r="CA44" s="37"/>
      <c r="CB44" s="37"/>
      <c r="CC44" s="38"/>
      <c r="CD44" s="37"/>
      <c r="CE44" s="38"/>
      <c r="CF44" s="37"/>
      <c r="CG44" s="38"/>
      <c r="CH44" s="37"/>
      <c r="CI44" s="38"/>
      <c r="CJ44" s="37"/>
      <c r="CK44" s="38">
        <v>1</v>
      </c>
      <c r="CL44" s="39"/>
      <c r="CM44" s="38"/>
      <c r="CN44" s="37"/>
      <c r="CO44" s="38"/>
      <c r="CP44" s="37"/>
      <c r="CQ44" s="38"/>
      <c r="CR44" s="37"/>
      <c r="CS44" s="38"/>
      <c r="CT44" s="37">
        <v>1</v>
      </c>
    </row>
    <row r="45" spans="1:98" ht="12.75" thickBot="1" x14ac:dyDescent="0.25">
      <c r="A45" s="102"/>
      <c r="B45" s="6" t="s">
        <v>42</v>
      </c>
      <c r="C45" s="1">
        <f t="shared" si="3"/>
        <v>36</v>
      </c>
      <c r="D45" s="36"/>
      <c r="E45" s="36"/>
      <c r="F45" s="36"/>
      <c r="G45" s="36"/>
      <c r="H45" s="36"/>
      <c r="I45" s="36"/>
      <c r="J45" s="36"/>
      <c r="K45" s="36">
        <v>1</v>
      </c>
      <c r="L45" s="36">
        <v>1</v>
      </c>
      <c r="M45" s="36"/>
      <c r="N45" s="36"/>
      <c r="O45" s="15">
        <v>1</v>
      </c>
      <c r="P45" s="36">
        <v>1</v>
      </c>
      <c r="Q45" s="36"/>
      <c r="R45" s="36"/>
      <c r="S45" s="36"/>
      <c r="T45" s="36"/>
      <c r="U45" s="36"/>
      <c r="V45" s="36"/>
      <c r="W45" s="36"/>
      <c r="X45" s="36">
        <v>1</v>
      </c>
      <c r="Y45" s="36"/>
      <c r="Z45" s="36"/>
      <c r="AA45" s="36"/>
      <c r="AB45" s="36"/>
      <c r="AC45" s="36"/>
      <c r="AD45" s="36">
        <v>1</v>
      </c>
      <c r="AE45" s="36"/>
      <c r="AF45" s="36"/>
      <c r="AG45" s="5">
        <v>1</v>
      </c>
      <c r="AH45" s="36">
        <v>1</v>
      </c>
      <c r="AI45" s="36">
        <v>1</v>
      </c>
      <c r="AJ45" s="5"/>
      <c r="AK45" s="36"/>
      <c r="AL45" s="5"/>
      <c r="AM45" s="36"/>
      <c r="AN45" s="5">
        <v>1</v>
      </c>
      <c r="AO45" s="5"/>
      <c r="AP45" s="5">
        <v>1</v>
      </c>
      <c r="AQ45" s="5">
        <v>1</v>
      </c>
      <c r="AR45" s="5">
        <v>1</v>
      </c>
      <c r="AS45" s="5">
        <v>1</v>
      </c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>
        <v>1</v>
      </c>
      <c r="BE45" s="5">
        <v>1</v>
      </c>
      <c r="BF45" s="5"/>
      <c r="BG45" s="5"/>
      <c r="BH45" s="5">
        <v>1</v>
      </c>
      <c r="BI45" s="5"/>
      <c r="BJ45" s="5"/>
      <c r="BK45" s="5"/>
      <c r="BL45" s="5"/>
      <c r="BM45" s="5">
        <v>1</v>
      </c>
      <c r="BN45" s="5"/>
      <c r="BO45" s="5">
        <v>1</v>
      </c>
      <c r="BP45" s="37"/>
      <c r="BQ45" s="37">
        <v>1</v>
      </c>
      <c r="BR45" s="38">
        <v>1</v>
      </c>
      <c r="BS45" s="37"/>
      <c r="BT45" s="37">
        <v>1</v>
      </c>
      <c r="BU45" s="37"/>
      <c r="BV45" s="37">
        <v>1</v>
      </c>
      <c r="BW45" s="37">
        <v>1</v>
      </c>
      <c r="BX45" s="38"/>
      <c r="BY45" s="37"/>
      <c r="BZ45" s="38">
        <v>1</v>
      </c>
      <c r="CA45" s="37">
        <v>1</v>
      </c>
      <c r="CB45" s="37"/>
      <c r="CC45" s="38">
        <v>1</v>
      </c>
      <c r="CD45" s="37">
        <v>1</v>
      </c>
      <c r="CE45" s="38">
        <v>1</v>
      </c>
      <c r="CF45" s="37"/>
      <c r="CG45" s="5">
        <v>1</v>
      </c>
      <c r="CH45" s="37"/>
      <c r="CI45" s="38">
        <v>1</v>
      </c>
      <c r="CJ45" s="37"/>
      <c r="CK45" s="38"/>
      <c r="CL45" s="39"/>
      <c r="CM45" s="38">
        <v>1</v>
      </c>
      <c r="CN45" s="37"/>
      <c r="CO45" s="38">
        <v>1</v>
      </c>
      <c r="CP45" s="37"/>
      <c r="CQ45" s="38">
        <v>1</v>
      </c>
      <c r="CR45" s="37">
        <v>1</v>
      </c>
      <c r="CS45" s="38">
        <v>1</v>
      </c>
      <c r="CT45" s="37"/>
    </row>
    <row r="46" spans="1:98" s="11" customFormat="1" ht="12.75" thickBot="1" x14ac:dyDescent="0.25">
      <c r="A46" s="100">
        <v>8</v>
      </c>
      <c r="B46" s="10" t="s">
        <v>11</v>
      </c>
      <c r="C46" s="1">
        <f t="shared" si="3"/>
        <v>34</v>
      </c>
      <c r="D46" s="32">
        <v>1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>
        <v>1</v>
      </c>
      <c r="R46" s="32"/>
      <c r="S46" s="32"/>
      <c r="T46" s="32"/>
      <c r="U46" s="32"/>
      <c r="V46" s="32"/>
      <c r="W46" s="32">
        <v>1</v>
      </c>
      <c r="X46" s="32"/>
      <c r="Y46" s="32">
        <v>1</v>
      </c>
      <c r="Z46" s="32">
        <v>1</v>
      </c>
      <c r="AA46" s="32"/>
      <c r="AB46" s="32"/>
      <c r="AC46" s="32">
        <v>1</v>
      </c>
      <c r="AD46" s="32"/>
      <c r="AE46" s="32"/>
      <c r="AF46" s="32">
        <v>1</v>
      </c>
      <c r="AG46" s="4"/>
      <c r="AH46" s="32"/>
      <c r="AI46" s="32"/>
      <c r="AJ46" s="4">
        <v>1</v>
      </c>
      <c r="AK46" s="32">
        <v>1</v>
      </c>
      <c r="AL46" s="4">
        <v>1</v>
      </c>
      <c r="AM46" s="32"/>
      <c r="AN46" s="4">
        <v>1</v>
      </c>
      <c r="AO46" s="4"/>
      <c r="AP46" s="4"/>
      <c r="AQ46" s="4">
        <v>1</v>
      </c>
      <c r="AR46" s="4">
        <v>1</v>
      </c>
      <c r="AS46" s="4">
        <v>1</v>
      </c>
      <c r="AT46" s="4"/>
      <c r="AU46" s="4">
        <v>1</v>
      </c>
      <c r="AV46" s="4"/>
      <c r="AW46" s="4"/>
      <c r="AX46" s="4"/>
      <c r="AY46" s="4">
        <v>1</v>
      </c>
      <c r="AZ46" s="4"/>
      <c r="BA46" s="4"/>
      <c r="BB46" s="4"/>
      <c r="BC46" s="4">
        <v>1</v>
      </c>
      <c r="BD46" s="4"/>
      <c r="BE46" s="4"/>
      <c r="BF46" s="4">
        <v>1</v>
      </c>
      <c r="BG46" s="4"/>
      <c r="BH46" s="4">
        <v>1</v>
      </c>
      <c r="BI46" s="4"/>
      <c r="BJ46" s="4">
        <v>1</v>
      </c>
      <c r="BK46" s="4">
        <v>1</v>
      </c>
      <c r="BL46" s="4"/>
      <c r="BM46" s="4"/>
      <c r="BN46" s="4"/>
      <c r="BO46" s="4">
        <v>1</v>
      </c>
      <c r="BP46" s="33"/>
      <c r="BQ46" s="33">
        <v>1</v>
      </c>
      <c r="BR46" s="34"/>
      <c r="BS46" s="33">
        <v>1</v>
      </c>
      <c r="BT46" s="33"/>
      <c r="BU46" s="33"/>
      <c r="BV46" s="33"/>
      <c r="BW46" s="33"/>
      <c r="BX46" s="34"/>
      <c r="BY46" s="33">
        <v>1</v>
      </c>
      <c r="BZ46" s="34"/>
      <c r="CA46" s="33"/>
      <c r="CB46" s="33">
        <v>1</v>
      </c>
      <c r="CC46" s="34"/>
      <c r="CD46" s="33"/>
      <c r="CE46" s="34"/>
      <c r="CF46" s="33"/>
      <c r="CG46" s="34">
        <v>1</v>
      </c>
      <c r="CH46" s="33">
        <v>1</v>
      </c>
      <c r="CI46" s="34"/>
      <c r="CJ46" s="33">
        <v>1</v>
      </c>
      <c r="CK46" s="34"/>
      <c r="CL46" s="35"/>
      <c r="CM46" s="34">
        <v>1</v>
      </c>
      <c r="CN46" s="33">
        <v>1</v>
      </c>
      <c r="CO46" s="34">
        <v>1</v>
      </c>
      <c r="CP46" s="33"/>
      <c r="CQ46" s="34"/>
      <c r="CR46" s="33">
        <v>1</v>
      </c>
      <c r="CS46" s="34">
        <v>1</v>
      </c>
      <c r="CT46" s="33"/>
    </row>
    <row r="47" spans="1:98" s="14" customFormat="1" ht="12.75" thickBot="1" x14ac:dyDescent="0.25">
      <c r="A47" s="101"/>
      <c r="B47" s="12" t="s">
        <v>12</v>
      </c>
      <c r="C47" s="1">
        <f t="shared" si="3"/>
        <v>7</v>
      </c>
      <c r="D47" s="36"/>
      <c r="E47" s="36"/>
      <c r="F47" s="36"/>
      <c r="G47" s="36"/>
      <c r="H47" s="36"/>
      <c r="I47" s="36"/>
      <c r="J47" s="36">
        <v>1</v>
      </c>
      <c r="K47" s="36">
        <v>1</v>
      </c>
      <c r="L47" s="36"/>
      <c r="M47" s="36"/>
      <c r="N47" s="36"/>
      <c r="O47" s="36"/>
      <c r="P47" s="36"/>
      <c r="Q47" s="36"/>
      <c r="R47" s="36"/>
      <c r="S47" s="36"/>
      <c r="T47" s="36"/>
      <c r="U47" s="36">
        <v>1</v>
      </c>
      <c r="V47" s="36">
        <v>1</v>
      </c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5"/>
      <c r="AH47" s="36"/>
      <c r="AI47" s="36"/>
      <c r="AJ47" s="5"/>
      <c r="AK47" s="36"/>
      <c r="AL47" s="5"/>
      <c r="AM47" s="36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>
        <v>1</v>
      </c>
      <c r="BM47" s="5"/>
      <c r="BN47" s="5"/>
      <c r="BO47" s="5"/>
      <c r="BP47" s="37"/>
      <c r="BQ47" s="37"/>
      <c r="BR47" s="38"/>
      <c r="BS47" s="37"/>
      <c r="BT47" s="37"/>
      <c r="BU47" s="37"/>
      <c r="BV47" s="37"/>
      <c r="BW47" s="37"/>
      <c r="BX47" s="38"/>
      <c r="BY47" s="37"/>
      <c r="BZ47" s="38"/>
      <c r="CA47" s="37"/>
      <c r="CB47" s="37"/>
      <c r="CC47" s="38"/>
      <c r="CD47" s="37"/>
      <c r="CE47" s="38"/>
      <c r="CF47" s="37"/>
      <c r="CG47" s="38"/>
      <c r="CH47" s="37"/>
      <c r="CI47" s="38"/>
      <c r="CJ47" s="37"/>
      <c r="CK47" s="38"/>
      <c r="CL47" s="39"/>
      <c r="CM47" s="38"/>
      <c r="CN47" s="37"/>
      <c r="CO47" s="38"/>
      <c r="CP47" s="37">
        <v>1</v>
      </c>
      <c r="CQ47" s="38">
        <v>1</v>
      </c>
      <c r="CR47" s="37"/>
      <c r="CS47" s="38"/>
      <c r="CT47" s="37"/>
    </row>
    <row r="48" spans="1:98" s="14" customFormat="1" ht="12.75" thickBot="1" x14ac:dyDescent="0.25">
      <c r="A48" s="102"/>
      <c r="B48" s="6" t="s">
        <v>43</v>
      </c>
      <c r="C48" s="1">
        <f t="shared" si="3"/>
        <v>50</v>
      </c>
      <c r="D48" s="36"/>
      <c r="E48" s="36"/>
      <c r="F48" s="36"/>
      <c r="G48" s="15">
        <v>1</v>
      </c>
      <c r="H48" s="36">
        <v>1</v>
      </c>
      <c r="I48" s="36">
        <v>1</v>
      </c>
      <c r="J48" s="36"/>
      <c r="K48" s="36"/>
      <c r="L48" s="36">
        <v>1</v>
      </c>
      <c r="M48" s="36">
        <v>1</v>
      </c>
      <c r="N48" s="36"/>
      <c r="O48" s="15">
        <v>1</v>
      </c>
      <c r="P48" s="36">
        <v>1</v>
      </c>
      <c r="Q48" s="36"/>
      <c r="R48" s="36">
        <v>1</v>
      </c>
      <c r="S48" s="36"/>
      <c r="T48" s="36">
        <v>1</v>
      </c>
      <c r="U48" s="36"/>
      <c r="V48" s="36"/>
      <c r="W48" s="36"/>
      <c r="X48" s="36">
        <v>1</v>
      </c>
      <c r="Y48" s="36"/>
      <c r="Z48" s="36"/>
      <c r="AA48" s="36">
        <v>1</v>
      </c>
      <c r="AB48" s="36">
        <v>1</v>
      </c>
      <c r="AC48" s="36"/>
      <c r="AD48" s="36">
        <v>1</v>
      </c>
      <c r="AE48" s="36">
        <v>1</v>
      </c>
      <c r="AF48" s="36"/>
      <c r="AG48" s="5">
        <v>1</v>
      </c>
      <c r="AH48" s="15">
        <v>1</v>
      </c>
      <c r="AI48" s="36">
        <v>1</v>
      </c>
      <c r="AJ48" s="5"/>
      <c r="AK48" s="36"/>
      <c r="AL48" s="5"/>
      <c r="AM48" s="36">
        <v>1</v>
      </c>
      <c r="AN48" s="5"/>
      <c r="AO48" s="5">
        <v>1</v>
      </c>
      <c r="AP48" s="5">
        <v>1</v>
      </c>
      <c r="AQ48" s="5"/>
      <c r="AR48" s="5"/>
      <c r="AS48" s="5"/>
      <c r="AT48" s="5">
        <v>1</v>
      </c>
      <c r="AU48" s="5"/>
      <c r="AV48" s="5">
        <v>1</v>
      </c>
      <c r="AW48" s="5">
        <v>1</v>
      </c>
      <c r="AX48" s="5">
        <v>1</v>
      </c>
      <c r="AY48" s="5"/>
      <c r="AZ48" s="5">
        <v>1</v>
      </c>
      <c r="BA48" s="5">
        <v>1</v>
      </c>
      <c r="BB48" s="5">
        <v>1</v>
      </c>
      <c r="BC48" s="5"/>
      <c r="BD48" s="5">
        <v>1</v>
      </c>
      <c r="BE48" s="5">
        <v>1</v>
      </c>
      <c r="BF48" s="5"/>
      <c r="BG48" s="5">
        <v>1</v>
      </c>
      <c r="BH48" s="5"/>
      <c r="BI48" s="5">
        <v>1</v>
      </c>
      <c r="BJ48" s="5"/>
      <c r="BK48" s="5"/>
      <c r="BL48" s="5"/>
      <c r="BM48" s="5">
        <v>1</v>
      </c>
      <c r="BN48" s="5">
        <v>1</v>
      </c>
      <c r="BO48" s="5"/>
      <c r="BP48" s="37">
        <v>1</v>
      </c>
      <c r="BQ48" s="37"/>
      <c r="BR48" s="38">
        <v>1</v>
      </c>
      <c r="BS48" s="37"/>
      <c r="BT48" s="37">
        <v>1</v>
      </c>
      <c r="BU48" s="37">
        <v>1</v>
      </c>
      <c r="BV48" s="37">
        <v>1</v>
      </c>
      <c r="BW48" s="37">
        <v>1</v>
      </c>
      <c r="BX48" s="38">
        <v>1</v>
      </c>
      <c r="BY48" s="37"/>
      <c r="BZ48" s="38">
        <v>1</v>
      </c>
      <c r="CA48" s="37">
        <v>1</v>
      </c>
      <c r="CB48" s="37"/>
      <c r="CC48" s="5">
        <v>1</v>
      </c>
      <c r="CD48" s="40">
        <v>1</v>
      </c>
      <c r="CE48" s="8">
        <v>1</v>
      </c>
      <c r="CF48" s="40">
        <v>1</v>
      </c>
      <c r="CG48" s="7"/>
      <c r="CH48" s="40"/>
      <c r="CI48" s="7">
        <v>1</v>
      </c>
      <c r="CJ48" s="40"/>
      <c r="CK48" s="8">
        <v>1</v>
      </c>
      <c r="CL48" s="41">
        <v>1</v>
      </c>
      <c r="CM48" s="8"/>
      <c r="CN48" s="40"/>
      <c r="CO48" s="8"/>
      <c r="CP48" s="40"/>
      <c r="CQ48" s="8"/>
      <c r="CR48" s="40"/>
      <c r="CS48" s="8"/>
      <c r="CT48" s="40">
        <v>1</v>
      </c>
    </row>
    <row r="49" spans="1:98" s="2" customFormat="1" ht="12.75" thickBot="1" x14ac:dyDescent="0.25">
      <c r="A49" s="98" t="s">
        <v>25</v>
      </c>
      <c r="B49" s="99"/>
      <c r="C49" s="1">
        <f t="shared" si="3"/>
        <v>7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>
        <v>1</v>
      </c>
      <c r="X49" s="43"/>
      <c r="Y49" s="43"/>
      <c r="Z49" s="43"/>
      <c r="AA49" s="43"/>
      <c r="AB49" s="43"/>
      <c r="AC49" s="43"/>
      <c r="AD49" s="43"/>
      <c r="AE49" s="43"/>
      <c r="AF49" s="43"/>
      <c r="AG49" s="1"/>
      <c r="AH49" s="43"/>
      <c r="AI49" s="43"/>
      <c r="AJ49" s="1"/>
      <c r="AK49" s="43"/>
      <c r="AL49" s="1"/>
      <c r="AM49" s="43"/>
      <c r="AN49" s="1"/>
      <c r="AO49" s="1">
        <v>1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23"/>
      <c r="BB49" s="23"/>
      <c r="BC49" s="23"/>
      <c r="BD49" s="23"/>
      <c r="BE49" s="23">
        <v>1</v>
      </c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44"/>
      <c r="BS49" s="23"/>
      <c r="BT49" s="23"/>
      <c r="BU49" s="23"/>
      <c r="BV49" s="23"/>
      <c r="BW49" s="23"/>
      <c r="BX49" s="44"/>
      <c r="BY49" s="23"/>
      <c r="BZ49" s="44"/>
      <c r="CA49" s="23"/>
      <c r="CB49" s="23">
        <v>1</v>
      </c>
      <c r="CC49" s="44"/>
      <c r="CD49" s="40"/>
      <c r="CE49" s="8"/>
      <c r="CF49" s="40"/>
      <c r="CG49" s="8">
        <v>2</v>
      </c>
      <c r="CH49" s="40"/>
      <c r="CI49" s="8"/>
      <c r="CJ49" s="40"/>
      <c r="CK49" s="8"/>
      <c r="CL49" s="41">
        <v>10</v>
      </c>
      <c r="CM49" s="8"/>
      <c r="CN49" s="40"/>
      <c r="CO49" s="8"/>
      <c r="CP49" s="40"/>
      <c r="CQ49" s="8"/>
      <c r="CR49" s="40"/>
      <c r="CS49" s="8"/>
      <c r="CT49" s="40">
        <v>0</v>
      </c>
    </row>
    <row r="50" spans="1:98" x14ac:dyDescent="0.2">
      <c r="A50" s="24"/>
      <c r="D50" s="14"/>
      <c r="E50" s="14"/>
      <c r="F50" s="14"/>
      <c r="G50" s="9"/>
      <c r="H50" s="14"/>
      <c r="I50" s="14"/>
      <c r="J50" s="9"/>
      <c r="K50" s="14"/>
      <c r="L50" s="14"/>
      <c r="M50" s="14"/>
      <c r="N50" s="14"/>
      <c r="O50" s="9"/>
      <c r="P50" s="14"/>
      <c r="Q50" s="14"/>
      <c r="R50" s="9"/>
      <c r="S50" s="9"/>
      <c r="T50" s="9"/>
      <c r="U50" s="9"/>
      <c r="V50" s="14"/>
      <c r="W50" s="9"/>
      <c r="X50" s="14"/>
      <c r="Y50" s="9"/>
      <c r="Z50" s="9"/>
      <c r="AA50" s="14"/>
      <c r="AB50" s="14"/>
      <c r="AC50" s="14"/>
      <c r="AD50" s="14"/>
      <c r="AE50" s="9"/>
      <c r="AF50" s="14"/>
      <c r="AH50" s="9"/>
      <c r="AI50" s="14"/>
      <c r="AK50" s="14"/>
      <c r="AM50" s="14"/>
      <c r="BM50" s="25"/>
      <c r="BN50" s="25"/>
      <c r="BO50" s="25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25"/>
      <c r="CD50" s="38"/>
      <c r="CE50" s="38"/>
      <c r="CF50" s="38"/>
      <c r="CG50" s="38"/>
      <c r="CH50" s="38"/>
      <c r="CI50" s="38"/>
      <c r="CJ50" s="38"/>
      <c r="CK50" s="38"/>
      <c r="CL50" s="91"/>
      <c r="CM50" s="38"/>
      <c r="CN50" s="38"/>
      <c r="CO50" s="38"/>
      <c r="CP50" s="38"/>
      <c r="CQ50" s="38"/>
      <c r="CR50" s="38"/>
      <c r="CS50" s="38"/>
      <c r="CT50" s="38"/>
    </row>
    <row r="51" spans="1:98" x14ac:dyDescent="0.2">
      <c r="R51" s="9"/>
      <c r="S51" s="9"/>
      <c r="T51" s="9"/>
      <c r="U51" s="9"/>
      <c r="V51" s="14"/>
      <c r="W51" s="9"/>
      <c r="X51" s="14"/>
      <c r="Y51" s="9"/>
      <c r="Z51" s="9"/>
      <c r="AA51" s="14"/>
      <c r="AB51" s="14"/>
      <c r="AC51" s="14"/>
      <c r="AD51" s="14"/>
      <c r="AE51" s="9"/>
      <c r="AF51" s="14"/>
      <c r="AH51" s="9"/>
      <c r="AI51" s="14"/>
      <c r="AK51" s="14"/>
      <c r="AM51" s="14"/>
      <c r="BM51" s="25"/>
      <c r="BN51" s="25"/>
      <c r="BO51" s="25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25"/>
      <c r="CD51" s="38"/>
      <c r="CE51" s="38"/>
      <c r="CF51" s="38"/>
      <c r="CG51" s="38"/>
      <c r="CH51" s="38"/>
      <c r="CI51" s="38"/>
      <c r="CJ51" s="38"/>
      <c r="CK51" s="38"/>
      <c r="CL51" s="91"/>
      <c r="CM51" s="38"/>
      <c r="CN51" s="38"/>
      <c r="CO51" s="38"/>
      <c r="CP51" s="38"/>
      <c r="CQ51" s="38"/>
      <c r="CR51" s="38"/>
      <c r="CS51" s="38"/>
      <c r="CT51" s="38"/>
    </row>
    <row r="52" spans="1:98" x14ac:dyDescent="0.2">
      <c r="R52" s="9"/>
      <c r="S52" s="9"/>
      <c r="T52" s="9"/>
      <c r="U52" s="9"/>
      <c r="V52" s="14"/>
      <c r="W52" s="9"/>
      <c r="X52" s="14"/>
      <c r="Y52" s="9"/>
      <c r="Z52" s="9"/>
      <c r="AA52" s="14"/>
      <c r="AB52" s="14"/>
      <c r="AC52" s="14"/>
      <c r="AD52" s="14"/>
      <c r="AE52" s="9"/>
      <c r="AF52" s="14"/>
      <c r="AH52" s="9"/>
      <c r="AI52" s="14"/>
      <c r="AK52" s="14"/>
      <c r="AM52" s="14"/>
      <c r="BM52" s="25"/>
      <c r="BN52" s="25"/>
      <c r="BO52" s="25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25"/>
      <c r="CD52" s="38"/>
      <c r="CE52" s="38"/>
      <c r="CF52" s="38"/>
      <c r="CG52" s="38"/>
      <c r="CH52" s="38"/>
      <c r="CI52" s="38"/>
      <c r="CJ52" s="38"/>
      <c r="CK52" s="38"/>
      <c r="CL52" s="91"/>
      <c r="CM52" s="38"/>
      <c r="CN52" s="38"/>
      <c r="CO52" s="38"/>
      <c r="CP52" s="38"/>
      <c r="CQ52" s="38"/>
      <c r="CR52" s="38"/>
      <c r="CS52" s="38"/>
      <c r="CT52" s="38"/>
    </row>
    <row r="53" spans="1:98" x14ac:dyDescent="0.2">
      <c r="R53" s="9"/>
      <c r="S53" s="9"/>
      <c r="T53" s="9"/>
      <c r="U53" s="9"/>
      <c r="V53" s="14"/>
      <c r="W53" s="9"/>
      <c r="X53" s="14"/>
      <c r="Y53" s="9"/>
      <c r="Z53" s="9"/>
      <c r="AA53" s="14"/>
      <c r="AB53" s="14"/>
      <c r="AC53" s="14"/>
      <c r="AD53" s="14"/>
      <c r="AE53" s="9"/>
      <c r="AF53" s="14"/>
      <c r="AH53" s="9"/>
      <c r="AI53" s="14"/>
      <c r="AK53" s="14"/>
      <c r="AM53" s="14"/>
      <c r="BM53" s="25"/>
      <c r="BN53" s="25"/>
      <c r="BO53" s="25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25"/>
      <c r="CD53" s="38"/>
      <c r="CE53" s="38"/>
      <c r="CF53" s="38"/>
      <c r="CG53" s="38"/>
      <c r="CH53" s="38"/>
      <c r="CI53" s="38"/>
      <c r="CJ53" s="38"/>
      <c r="CK53" s="38"/>
      <c r="CL53" s="91"/>
      <c r="CM53" s="38"/>
      <c r="CN53" s="38"/>
      <c r="CO53" s="38"/>
      <c r="CP53" s="38"/>
      <c r="CQ53" s="38"/>
      <c r="CR53" s="38"/>
      <c r="CS53" s="38"/>
      <c r="CT53" s="38"/>
    </row>
    <row r="54" spans="1:98" x14ac:dyDescent="0.2">
      <c r="R54" s="9"/>
      <c r="S54" s="9"/>
      <c r="T54" s="9"/>
      <c r="U54" s="9"/>
      <c r="V54" s="14"/>
      <c r="W54" s="9"/>
      <c r="X54" s="14"/>
      <c r="Y54" s="9"/>
      <c r="Z54" s="9"/>
      <c r="AA54" s="14"/>
      <c r="AB54" s="14"/>
      <c r="AC54" s="14"/>
      <c r="AD54" s="14"/>
      <c r="AE54" s="9"/>
      <c r="AF54" s="14"/>
      <c r="AH54" s="9"/>
      <c r="AI54" s="14"/>
      <c r="AK54" s="14"/>
      <c r="AM54" s="14"/>
      <c r="BM54" s="25"/>
      <c r="BN54" s="25"/>
      <c r="BO54" s="25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25"/>
      <c r="CD54" s="38"/>
      <c r="CE54" s="38"/>
      <c r="CF54" s="38"/>
      <c r="CG54" s="38"/>
      <c r="CH54" s="38"/>
      <c r="CI54" s="38"/>
      <c r="CJ54" s="38"/>
      <c r="CK54" s="38"/>
      <c r="CL54" s="91"/>
      <c r="CM54" s="38"/>
      <c r="CN54" s="38"/>
      <c r="CO54" s="38"/>
      <c r="CP54" s="38"/>
      <c r="CQ54" s="38"/>
      <c r="CR54" s="38"/>
      <c r="CS54" s="38"/>
      <c r="CT54" s="38"/>
    </row>
    <row r="55" spans="1:98" x14ac:dyDescent="0.2">
      <c r="R55" s="9"/>
      <c r="S55" s="9"/>
      <c r="T55" s="9"/>
      <c r="U55" s="9"/>
      <c r="V55" s="14"/>
      <c r="W55" s="9"/>
      <c r="X55" s="14"/>
      <c r="Y55" s="9"/>
      <c r="Z55" s="9"/>
      <c r="AA55" s="14"/>
      <c r="AB55" s="14"/>
      <c r="AC55" s="14"/>
      <c r="AD55" s="14"/>
      <c r="AE55" s="9"/>
      <c r="AF55" s="14"/>
      <c r="AH55" s="9"/>
      <c r="AI55" s="14"/>
      <c r="AK55" s="14"/>
      <c r="AM55" s="14"/>
      <c r="BM55" s="25"/>
      <c r="BN55" s="25"/>
      <c r="BO55" s="25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25"/>
      <c r="CD55" s="38"/>
      <c r="CE55" s="38"/>
      <c r="CF55" s="38"/>
      <c r="CG55" s="38"/>
      <c r="CH55" s="38"/>
      <c r="CI55" s="38"/>
      <c r="CJ55" s="38"/>
      <c r="CK55" s="38"/>
      <c r="CL55" s="91"/>
      <c r="CM55" s="38"/>
      <c r="CN55" s="38"/>
      <c r="CO55" s="38"/>
      <c r="CP55" s="38"/>
      <c r="CQ55" s="38"/>
      <c r="CR55" s="38"/>
      <c r="CS55" s="38"/>
      <c r="CT55" s="38"/>
    </row>
    <row r="56" spans="1:98" x14ac:dyDescent="0.2">
      <c r="R56" s="9"/>
      <c r="S56" s="9"/>
      <c r="T56" s="9"/>
      <c r="U56" s="9"/>
      <c r="V56" s="14"/>
      <c r="W56" s="9"/>
      <c r="X56" s="14"/>
      <c r="Y56" s="9"/>
      <c r="Z56" s="9"/>
      <c r="AA56" s="14"/>
      <c r="AB56" s="14"/>
      <c r="AC56" s="14"/>
      <c r="AD56" s="14"/>
      <c r="AE56" s="9"/>
      <c r="AF56" s="14"/>
      <c r="AH56" s="9"/>
      <c r="AI56" s="14"/>
      <c r="AK56" s="14"/>
      <c r="AM56" s="14"/>
      <c r="BM56" s="25"/>
      <c r="BN56" s="25"/>
      <c r="BO56" s="25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25"/>
      <c r="CD56" s="38"/>
      <c r="CE56" s="38"/>
      <c r="CF56" s="38"/>
      <c r="CG56" s="38"/>
      <c r="CH56" s="38"/>
      <c r="CI56" s="38"/>
      <c r="CJ56" s="38"/>
      <c r="CK56" s="38"/>
      <c r="CL56" s="91"/>
      <c r="CM56" s="38"/>
      <c r="CN56" s="38"/>
      <c r="CO56" s="38"/>
      <c r="CP56" s="38"/>
      <c r="CQ56" s="38"/>
      <c r="CR56" s="38"/>
      <c r="CS56" s="38"/>
      <c r="CT56" s="38"/>
    </row>
    <row r="57" spans="1:98" x14ac:dyDescent="0.2">
      <c r="R57" s="9"/>
      <c r="S57" s="9"/>
      <c r="T57" s="9"/>
      <c r="U57" s="9"/>
      <c r="V57" s="14"/>
      <c r="W57" s="9"/>
      <c r="X57" s="14"/>
      <c r="Y57" s="9"/>
      <c r="Z57" s="9"/>
      <c r="AA57" s="14"/>
      <c r="AB57" s="14"/>
      <c r="AC57" s="14"/>
      <c r="AD57" s="14"/>
      <c r="AE57" s="9"/>
      <c r="AF57" s="14"/>
      <c r="AH57" s="9"/>
      <c r="AI57" s="14"/>
      <c r="AK57" s="14"/>
      <c r="AM57" s="14"/>
      <c r="BM57" s="25"/>
      <c r="BN57" s="25"/>
      <c r="BO57" s="25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25"/>
      <c r="CD57" s="38"/>
      <c r="CE57" s="38"/>
      <c r="CF57" s="38"/>
      <c r="CG57" s="38"/>
      <c r="CH57" s="38"/>
      <c r="CI57" s="38"/>
      <c r="CJ57" s="38"/>
      <c r="CK57" s="38"/>
      <c r="CL57" s="91"/>
      <c r="CM57" s="38"/>
      <c r="CN57" s="38"/>
      <c r="CO57" s="38"/>
      <c r="CP57" s="38"/>
      <c r="CQ57" s="38"/>
      <c r="CR57" s="38"/>
      <c r="CS57" s="38"/>
      <c r="CT57" s="38"/>
    </row>
    <row r="58" spans="1:98" x14ac:dyDescent="0.2">
      <c r="R58" s="9"/>
      <c r="S58" s="9"/>
      <c r="T58" s="9"/>
      <c r="U58" s="9"/>
      <c r="V58" s="14"/>
      <c r="W58" s="9"/>
      <c r="X58" s="14"/>
      <c r="Y58" s="9"/>
      <c r="Z58" s="9"/>
      <c r="AA58" s="14"/>
      <c r="AB58" s="14"/>
      <c r="AC58" s="14"/>
      <c r="AD58" s="14"/>
      <c r="AE58" s="9"/>
      <c r="AF58" s="14"/>
      <c r="AH58" s="9"/>
      <c r="AI58" s="14"/>
      <c r="AK58" s="14"/>
      <c r="AM58" s="14"/>
      <c r="BM58" s="25"/>
      <c r="BN58" s="25"/>
      <c r="BO58" s="25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25"/>
      <c r="CD58" s="38"/>
      <c r="CE58" s="38"/>
      <c r="CF58" s="38"/>
      <c r="CG58" s="38"/>
      <c r="CH58" s="38"/>
      <c r="CI58" s="38"/>
      <c r="CJ58" s="38"/>
      <c r="CK58" s="38"/>
      <c r="CL58" s="91"/>
      <c r="CM58" s="38"/>
      <c r="CN58" s="38"/>
      <c r="CO58" s="38"/>
      <c r="CP58" s="38"/>
      <c r="CQ58" s="38"/>
      <c r="CR58" s="38"/>
      <c r="CS58" s="38"/>
      <c r="CT58" s="38"/>
    </row>
    <row r="59" spans="1:98" x14ac:dyDescent="0.2">
      <c r="R59" s="9"/>
      <c r="S59" s="9"/>
      <c r="T59" s="9"/>
      <c r="U59" s="9"/>
      <c r="V59" s="14"/>
      <c r="W59" s="9"/>
      <c r="X59" s="14"/>
      <c r="Y59" s="9"/>
      <c r="Z59" s="9"/>
      <c r="AA59" s="14"/>
      <c r="AB59" s="14"/>
      <c r="AC59" s="14"/>
      <c r="AD59" s="14"/>
      <c r="AE59" s="9"/>
      <c r="AF59" s="14"/>
      <c r="AH59" s="9"/>
      <c r="AI59" s="14"/>
      <c r="AK59" s="14"/>
      <c r="AM59" s="14"/>
      <c r="BM59" s="25"/>
      <c r="BN59" s="25"/>
      <c r="BO59" s="25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25"/>
      <c r="CD59" s="38"/>
      <c r="CE59" s="38"/>
      <c r="CF59" s="38"/>
      <c r="CG59" s="38"/>
      <c r="CH59" s="38"/>
      <c r="CI59" s="38"/>
      <c r="CJ59" s="38"/>
      <c r="CK59" s="38"/>
      <c r="CL59" s="91"/>
      <c r="CM59" s="38"/>
      <c r="CN59" s="38"/>
      <c r="CO59" s="38"/>
      <c r="CP59" s="38"/>
      <c r="CQ59" s="38"/>
      <c r="CR59" s="38"/>
      <c r="CS59" s="38"/>
      <c r="CT59" s="38"/>
    </row>
    <row r="60" spans="1:98" x14ac:dyDescent="0.2">
      <c r="R60" s="9"/>
      <c r="S60" s="9"/>
      <c r="T60" s="9"/>
      <c r="U60" s="9"/>
      <c r="V60" s="14"/>
      <c r="W60" s="9"/>
      <c r="X60" s="14"/>
      <c r="Y60" s="9"/>
      <c r="Z60" s="9"/>
      <c r="AA60" s="14"/>
      <c r="AB60" s="14"/>
      <c r="AC60" s="14"/>
      <c r="AD60" s="14"/>
      <c r="AE60" s="9"/>
      <c r="AF60" s="14"/>
      <c r="AH60" s="9"/>
      <c r="AI60" s="14"/>
      <c r="AK60" s="14"/>
      <c r="AM60" s="14"/>
      <c r="BM60" s="25"/>
      <c r="BN60" s="25"/>
      <c r="BO60" s="25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25"/>
      <c r="CD60" s="38"/>
      <c r="CE60" s="38"/>
      <c r="CF60" s="38"/>
      <c r="CG60" s="38"/>
      <c r="CH60" s="38"/>
      <c r="CI60" s="38"/>
      <c r="CJ60" s="38"/>
      <c r="CK60" s="38"/>
      <c r="CL60" s="91"/>
      <c r="CM60" s="38"/>
      <c r="CN60" s="38"/>
      <c r="CO60" s="38"/>
      <c r="CP60" s="38"/>
      <c r="CQ60" s="38"/>
      <c r="CR60" s="38"/>
      <c r="CS60" s="38"/>
      <c r="CT60" s="38"/>
    </row>
    <row r="61" spans="1:98" x14ac:dyDescent="0.2">
      <c r="R61" s="9"/>
      <c r="S61" s="9"/>
      <c r="T61" s="9"/>
      <c r="U61" s="9"/>
      <c r="V61" s="14"/>
      <c r="W61" s="9"/>
      <c r="X61" s="14"/>
      <c r="Y61" s="9"/>
      <c r="Z61" s="9"/>
      <c r="AA61" s="14"/>
      <c r="AB61" s="14"/>
      <c r="AC61" s="14"/>
      <c r="AD61" s="14"/>
      <c r="AE61" s="9"/>
      <c r="AF61" s="14"/>
      <c r="AH61" s="9"/>
      <c r="AI61" s="14"/>
      <c r="AK61" s="14"/>
      <c r="AM61" s="14"/>
      <c r="BM61" s="25"/>
      <c r="BN61" s="25"/>
      <c r="BO61" s="25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25"/>
      <c r="CD61" s="38"/>
      <c r="CE61" s="38"/>
      <c r="CF61" s="38"/>
      <c r="CG61" s="38"/>
      <c r="CH61" s="38"/>
      <c r="CI61" s="38"/>
      <c r="CJ61" s="38"/>
      <c r="CK61" s="38"/>
      <c r="CL61" s="91"/>
      <c r="CM61" s="38"/>
      <c r="CN61" s="38"/>
      <c r="CO61" s="38"/>
      <c r="CP61" s="38"/>
      <c r="CQ61" s="38"/>
      <c r="CR61" s="38"/>
      <c r="CS61" s="38"/>
      <c r="CT61" s="38"/>
    </row>
    <row r="62" spans="1:98" x14ac:dyDescent="0.2"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</row>
    <row r="63" spans="1:98" x14ac:dyDescent="0.2">
      <c r="R63" s="9"/>
      <c r="S63" s="9"/>
      <c r="T63" s="9"/>
      <c r="U63" s="9"/>
      <c r="V63" s="14"/>
      <c r="W63" s="9"/>
      <c r="X63" s="14"/>
      <c r="Y63" s="9"/>
      <c r="Z63" s="9"/>
      <c r="AA63" s="14"/>
      <c r="AB63" s="14"/>
      <c r="AC63" s="14"/>
      <c r="AD63" s="14"/>
      <c r="AE63" s="9"/>
      <c r="AF63" s="14"/>
      <c r="AH63" s="9"/>
      <c r="AI63" s="14"/>
      <c r="AK63" s="14"/>
      <c r="AM63" s="14"/>
      <c r="BM63" s="25"/>
      <c r="BN63" s="25"/>
      <c r="BO63" s="25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25"/>
      <c r="CD63" s="38"/>
      <c r="CE63" s="38"/>
      <c r="CF63" s="38"/>
      <c r="CG63" s="38"/>
      <c r="CH63" s="38"/>
      <c r="CI63" s="38"/>
      <c r="CJ63" s="38"/>
      <c r="CK63" s="38"/>
      <c r="CL63" s="91"/>
      <c r="CM63" s="38"/>
      <c r="CN63" s="38"/>
      <c r="CO63" s="38"/>
      <c r="CP63" s="38"/>
      <c r="CQ63" s="38"/>
      <c r="CR63" s="38"/>
      <c r="CS63" s="38"/>
      <c r="CT63" s="38"/>
    </row>
    <row r="64" spans="1:98" x14ac:dyDescent="0.2">
      <c r="R64" s="9"/>
      <c r="S64" s="9"/>
      <c r="T64" s="9"/>
      <c r="U64" s="9"/>
      <c r="V64" s="14"/>
      <c r="W64" s="9"/>
      <c r="X64" s="14"/>
      <c r="Y64" s="9"/>
      <c r="Z64" s="9"/>
      <c r="AA64" s="14"/>
      <c r="AB64" s="14"/>
      <c r="AC64" s="14"/>
      <c r="AD64" s="14"/>
      <c r="AE64" s="9"/>
      <c r="AF64" s="14"/>
      <c r="AH64" s="9"/>
      <c r="AI64" s="14"/>
      <c r="AK64" s="14"/>
      <c r="AM64" s="14"/>
      <c r="BM64" s="25"/>
      <c r="BN64" s="25"/>
      <c r="BO64" s="25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25"/>
      <c r="CD64" s="38"/>
      <c r="CE64" s="38"/>
      <c r="CF64" s="38"/>
      <c r="CG64" s="38"/>
      <c r="CH64" s="38"/>
      <c r="CI64" s="38"/>
      <c r="CJ64" s="38"/>
      <c r="CK64" s="38"/>
      <c r="CL64" s="91"/>
      <c r="CM64" s="38"/>
      <c r="CN64" s="38"/>
      <c r="CO64" s="38"/>
      <c r="CP64" s="38"/>
      <c r="CQ64" s="38"/>
      <c r="CR64" s="38"/>
      <c r="CS64" s="38"/>
      <c r="CT64" s="38"/>
    </row>
    <row r="65" spans="18:98" x14ac:dyDescent="0.2"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</row>
    <row r="66" spans="18:98" x14ac:dyDescent="0.2"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</row>
    <row r="67" spans="18:98" x14ac:dyDescent="0.2">
      <c r="R67" s="9"/>
      <c r="S67" s="9"/>
      <c r="T67" s="9"/>
      <c r="U67" s="9"/>
      <c r="V67" s="14"/>
      <c r="W67" s="9"/>
      <c r="X67" s="14"/>
      <c r="Y67" s="9"/>
      <c r="Z67" s="9"/>
      <c r="AA67" s="14"/>
      <c r="AB67" s="14"/>
      <c r="AC67" s="14"/>
      <c r="AD67" s="14"/>
      <c r="AE67" s="9"/>
      <c r="AF67" s="14"/>
      <c r="AH67" s="9"/>
      <c r="AI67" s="14"/>
      <c r="AK67" s="14"/>
      <c r="AM67" s="14"/>
      <c r="BM67" s="25"/>
      <c r="BN67" s="25"/>
      <c r="BO67" s="25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25"/>
      <c r="CD67" s="38"/>
      <c r="CE67" s="38"/>
      <c r="CF67" s="38"/>
      <c r="CG67" s="38"/>
      <c r="CH67" s="38"/>
      <c r="CI67" s="38"/>
      <c r="CJ67" s="38"/>
      <c r="CK67" s="38"/>
      <c r="CL67" s="91"/>
      <c r="CM67" s="38"/>
      <c r="CN67" s="38"/>
      <c r="CO67" s="38"/>
      <c r="CP67" s="38"/>
      <c r="CQ67" s="38"/>
      <c r="CR67" s="38"/>
      <c r="CS67" s="38"/>
      <c r="CT67" s="38"/>
    </row>
    <row r="68" spans="18:98" x14ac:dyDescent="0.2">
      <c r="R68" s="9"/>
      <c r="S68" s="9"/>
      <c r="T68" s="9"/>
      <c r="U68" s="9"/>
      <c r="V68" s="14"/>
      <c r="W68" s="9"/>
      <c r="X68" s="14"/>
      <c r="Y68" s="9"/>
      <c r="Z68" s="9"/>
      <c r="AA68" s="14"/>
      <c r="AB68" s="14"/>
      <c r="AC68" s="14"/>
      <c r="AD68" s="14"/>
      <c r="AE68" s="9"/>
      <c r="AF68" s="14"/>
      <c r="AH68" s="9"/>
      <c r="AI68" s="14"/>
      <c r="AK68" s="14"/>
      <c r="AM68" s="14"/>
      <c r="BM68" s="25"/>
      <c r="BN68" s="25"/>
      <c r="BO68" s="25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25"/>
      <c r="CD68" s="38"/>
      <c r="CE68" s="38"/>
      <c r="CF68" s="38"/>
      <c r="CG68" s="38"/>
      <c r="CH68" s="38"/>
      <c r="CI68" s="38"/>
      <c r="CJ68" s="38"/>
      <c r="CK68" s="38"/>
      <c r="CL68" s="91"/>
      <c r="CM68" s="38"/>
      <c r="CN68" s="38"/>
      <c r="CO68" s="38"/>
      <c r="CP68" s="38"/>
      <c r="CQ68" s="38"/>
      <c r="CR68" s="38"/>
      <c r="CS68" s="38"/>
      <c r="CT68" s="38"/>
    </row>
    <row r="69" spans="18:98" x14ac:dyDescent="0.2">
      <c r="R69" s="9"/>
      <c r="S69" s="9"/>
      <c r="T69" s="9"/>
      <c r="U69" s="9"/>
      <c r="V69" s="14"/>
      <c r="W69" s="9"/>
      <c r="X69" s="14"/>
      <c r="Y69" s="9"/>
      <c r="Z69" s="9"/>
      <c r="AA69" s="14"/>
      <c r="AB69" s="14"/>
      <c r="AC69" s="14"/>
      <c r="AD69" s="14"/>
      <c r="AE69" s="9"/>
      <c r="AF69" s="14"/>
      <c r="AH69" s="9"/>
      <c r="AI69" s="14"/>
      <c r="AK69" s="14"/>
      <c r="AM69" s="14"/>
      <c r="BM69" s="25"/>
      <c r="BN69" s="25"/>
      <c r="BO69" s="25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25"/>
      <c r="CD69" s="38"/>
      <c r="CE69" s="38"/>
      <c r="CF69" s="38"/>
      <c r="CG69" s="38"/>
      <c r="CH69" s="38"/>
      <c r="CI69" s="38"/>
      <c r="CJ69" s="38"/>
      <c r="CK69" s="38"/>
      <c r="CL69" s="91"/>
      <c r="CM69" s="38"/>
      <c r="CN69" s="38"/>
      <c r="CO69" s="38"/>
      <c r="CP69" s="38"/>
      <c r="CQ69" s="38"/>
      <c r="CR69" s="38"/>
      <c r="CS69" s="38"/>
      <c r="CT69" s="38"/>
    </row>
    <row r="70" spans="18:98" x14ac:dyDescent="0.2">
      <c r="R70" s="9"/>
      <c r="S70" s="9"/>
      <c r="T70" s="9"/>
      <c r="U70" s="9"/>
      <c r="V70" s="14"/>
      <c r="W70" s="9"/>
      <c r="X70" s="14"/>
      <c r="Y70" s="9"/>
      <c r="Z70" s="9"/>
      <c r="AA70" s="14"/>
      <c r="AB70" s="14"/>
      <c r="AC70" s="14"/>
      <c r="AD70" s="14"/>
      <c r="AE70" s="9"/>
      <c r="AF70" s="14"/>
      <c r="AH70" s="9"/>
      <c r="AI70" s="14"/>
      <c r="AK70" s="14"/>
      <c r="AM70" s="14"/>
      <c r="BM70" s="25"/>
      <c r="BN70" s="25"/>
      <c r="BO70" s="25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25"/>
      <c r="CD70" s="38"/>
      <c r="CE70" s="38"/>
      <c r="CF70" s="38"/>
      <c r="CG70" s="38"/>
      <c r="CH70" s="38"/>
      <c r="CI70" s="38"/>
      <c r="CJ70" s="38"/>
      <c r="CK70" s="38"/>
      <c r="CL70" s="91"/>
      <c r="CM70" s="38"/>
      <c r="CN70" s="38"/>
      <c r="CO70" s="38"/>
      <c r="CP70" s="38"/>
      <c r="CQ70" s="38"/>
      <c r="CR70" s="38"/>
      <c r="CS70" s="38"/>
      <c r="CT70" s="38"/>
    </row>
    <row r="71" spans="18:98" x14ac:dyDescent="0.2">
      <c r="R71" s="9"/>
      <c r="S71" s="9"/>
      <c r="T71" s="9"/>
      <c r="U71" s="9"/>
      <c r="V71" s="14"/>
      <c r="W71" s="9"/>
      <c r="X71" s="14"/>
      <c r="Y71" s="9"/>
      <c r="Z71" s="9"/>
      <c r="AA71" s="14"/>
      <c r="AB71" s="14"/>
      <c r="AC71" s="14"/>
      <c r="AD71" s="14"/>
      <c r="AE71" s="9"/>
      <c r="AF71" s="14"/>
      <c r="AH71" s="9"/>
      <c r="AI71" s="14"/>
      <c r="AK71" s="14"/>
      <c r="AM71" s="14"/>
      <c r="BM71" s="25"/>
      <c r="BN71" s="25"/>
      <c r="BO71" s="25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25"/>
      <c r="CD71" s="38"/>
      <c r="CE71" s="38"/>
      <c r="CF71" s="38"/>
      <c r="CG71" s="38"/>
      <c r="CH71" s="38"/>
      <c r="CI71" s="38"/>
      <c r="CJ71" s="38"/>
      <c r="CK71" s="38"/>
      <c r="CL71" s="91"/>
      <c r="CM71" s="38"/>
      <c r="CN71" s="38"/>
      <c r="CO71" s="38"/>
      <c r="CP71" s="38"/>
      <c r="CQ71" s="38"/>
      <c r="CR71" s="38"/>
      <c r="CS71" s="38"/>
      <c r="CT71" s="38"/>
    </row>
    <row r="72" spans="18:98" x14ac:dyDescent="0.2">
      <c r="R72" s="9"/>
      <c r="S72" s="9"/>
      <c r="T72" s="9"/>
      <c r="U72" s="9"/>
      <c r="V72" s="14"/>
      <c r="W72" s="9"/>
      <c r="X72" s="14"/>
      <c r="Y72" s="9"/>
      <c r="Z72" s="9"/>
      <c r="AA72" s="14"/>
      <c r="AB72" s="14"/>
      <c r="AC72" s="14"/>
      <c r="AD72" s="14"/>
      <c r="AE72" s="9"/>
      <c r="AF72" s="14"/>
      <c r="AH72" s="9"/>
      <c r="AI72" s="14"/>
      <c r="AK72" s="14"/>
      <c r="AM72" s="14"/>
      <c r="BM72" s="25"/>
      <c r="BN72" s="25"/>
      <c r="BO72" s="25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25"/>
      <c r="CD72" s="38"/>
      <c r="CE72" s="38"/>
      <c r="CF72" s="38"/>
      <c r="CG72" s="38"/>
      <c r="CH72" s="38"/>
      <c r="CI72" s="38"/>
      <c r="CJ72" s="38"/>
      <c r="CK72" s="38"/>
      <c r="CL72" s="91"/>
      <c r="CM72" s="38"/>
      <c r="CN72" s="38"/>
      <c r="CO72" s="38"/>
      <c r="CP72" s="38"/>
      <c r="CQ72" s="38"/>
      <c r="CR72" s="38"/>
      <c r="CS72" s="38"/>
      <c r="CT72" s="38"/>
    </row>
    <row r="73" spans="18:98" x14ac:dyDescent="0.2">
      <c r="R73" s="9"/>
      <c r="S73" s="9"/>
      <c r="T73" s="9"/>
      <c r="U73" s="9"/>
      <c r="V73" s="14"/>
      <c r="W73" s="9"/>
      <c r="X73" s="14"/>
      <c r="Y73" s="9"/>
      <c r="Z73" s="9"/>
      <c r="AA73" s="14"/>
      <c r="AB73" s="14"/>
      <c r="AC73" s="14"/>
      <c r="AD73" s="14"/>
      <c r="AE73" s="9"/>
      <c r="AF73" s="14"/>
      <c r="AH73" s="9"/>
      <c r="AI73" s="14"/>
      <c r="AK73" s="14"/>
      <c r="AM73" s="14"/>
      <c r="BM73" s="25"/>
      <c r="BN73" s="25"/>
      <c r="BO73" s="25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25"/>
      <c r="CD73" s="38"/>
      <c r="CE73" s="38"/>
      <c r="CF73" s="38"/>
      <c r="CG73" s="38"/>
      <c r="CH73" s="38"/>
      <c r="CI73" s="38"/>
      <c r="CJ73" s="38"/>
      <c r="CK73" s="38"/>
      <c r="CL73" s="91"/>
      <c r="CM73" s="38"/>
      <c r="CN73" s="38"/>
      <c r="CO73" s="38"/>
      <c r="CP73" s="38"/>
      <c r="CQ73" s="38"/>
      <c r="CR73" s="38"/>
      <c r="CS73" s="38"/>
      <c r="CT73" s="38"/>
    </row>
    <row r="74" spans="18:98" x14ac:dyDescent="0.2">
      <c r="R74" s="9"/>
      <c r="S74" s="9"/>
      <c r="T74" s="9"/>
      <c r="U74" s="9"/>
      <c r="V74" s="14"/>
      <c r="W74" s="9"/>
      <c r="X74" s="14"/>
      <c r="Y74" s="9"/>
      <c r="Z74" s="9"/>
      <c r="AA74" s="14"/>
      <c r="AB74" s="14"/>
      <c r="AC74" s="14"/>
      <c r="AD74" s="14"/>
      <c r="AE74" s="9"/>
      <c r="AF74" s="14"/>
      <c r="AH74" s="9"/>
      <c r="AI74" s="14"/>
      <c r="AK74" s="14"/>
      <c r="AM74" s="14"/>
      <c r="BM74" s="25"/>
      <c r="BN74" s="25"/>
      <c r="BO74" s="25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25"/>
      <c r="CD74" s="38"/>
      <c r="CE74" s="38"/>
      <c r="CF74" s="38"/>
      <c r="CG74" s="38"/>
      <c r="CH74" s="38"/>
      <c r="CI74" s="38"/>
      <c r="CJ74" s="38"/>
      <c r="CK74" s="38"/>
      <c r="CL74" s="91"/>
      <c r="CM74" s="38"/>
      <c r="CN74" s="38"/>
      <c r="CO74" s="38"/>
      <c r="CP74" s="38"/>
      <c r="CQ74" s="38"/>
      <c r="CR74" s="38"/>
      <c r="CS74" s="38"/>
      <c r="CT74" s="38"/>
    </row>
    <row r="75" spans="18:98" x14ac:dyDescent="0.2">
      <c r="R75" s="9"/>
      <c r="S75" s="9"/>
      <c r="T75" s="9"/>
      <c r="U75" s="9"/>
      <c r="V75" s="14"/>
      <c r="W75" s="9"/>
      <c r="X75" s="14"/>
      <c r="Y75" s="9"/>
      <c r="Z75" s="9"/>
      <c r="AA75" s="14"/>
      <c r="AB75" s="14"/>
      <c r="AC75" s="14"/>
      <c r="AD75" s="14"/>
      <c r="AE75" s="9"/>
      <c r="AF75" s="14"/>
      <c r="AH75" s="9"/>
      <c r="AI75" s="14"/>
      <c r="AK75" s="14"/>
      <c r="AM75" s="14"/>
      <c r="BM75" s="25"/>
      <c r="BN75" s="25"/>
      <c r="BO75" s="25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25"/>
      <c r="CD75" s="38"/>
      <c r="CE75" s="38"/>
      <c r="CF75" s="38"/>
      <c r="CG75" s="38"/>
      <c r="CH75" s="38"/>
      <c r="CI75" s="38"/>
      <c r="CJ75" s="38"/>
      <c r="CK75" s="38"/>
      <c r="CL75" s="91"/>
      <c r="CM75" s="38"/>
      <c r="CN75" s="38"/>
      <c r="CO75" s="38"/>
      <c r="CP75" s="38"/>
      <c r="CQ75" s="38"/>
      <c r="CR75" s="38"/>
      <c r="CS75" s="38"/>
      <c r="CT75" s="38"/>
    </row>
    <row r="76" spans="18:98" x14ac:dyDescent="0.2">
      <c r="R76" s="9"/>
      <c r="S76" s="9"/>
      <c r="T76" s="9"/>
      <c r="U76" s="9"/>
      <c r="V76" s="14"/>
      <c r="W76" s="9"/>
      <c r="X76" s="14"/>
      <c r="Y76" s="9"/>
      <c r="Z76" s="9"/>
      <c r="AA76" s="14"/>
      <c r="AB76" s="14"/>
      <c r="AC76" s="14"/>
      <c r="AD76" s="14"/>
      <c r="AE76" s="9"/>
      <c r="AF76" s="14"/>
      <c r="AH76" s="9"/>
      <c r="AI76" s="14"/>
      <c r="AK76" s="14"/>
      <c r="AM76" s="14"/>
      <c r="BM76" s="25"/>
      <c r="BN76" s="25"/>
      <c r="BO76" s="25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25"/>
      <c r="CD76" s="38"/>
      <c r="CE76" s="38"/>
      <c r="CF76" s="38"/>
      <c r="CG76" s="38"/>
      <c r="CH76" s="38"/>
      <c r="CI76" s="38"/>
      <c r="CJ76" s="38"/>
      <c r="CK76" s="38"/>
      <c r="CL76" s="91"/>
      <c r="CM76" s="38"/>
      <c r="CN76" s="38"/>
      <c r="CO76" s="38"/>
      <c r="CP76" s="38"/>
      <c r="CQ76" s="38"/>
      <c r="CR76" s="38"/>
      <c r="CS76" s="38"/>
      <c r="CT76" s="38"/>
    </row>
    <row r="77" spans="18:98" x14ac:dyDescent="0.2">
      <c r="R77" s="9"/>
      <c r="S77" s="9"/>
      <c r="T77" s="9"/>
      <c r="U77" s="9"/>
      <c r="V77" s="14"/>
      <c r="W77" s="9"/>
      <c r="X77" s="14"/>
      <c r="Y77" s="9"/>
      <c r="Z77" s="9"/>
      <c r="AA77" s="14"/>
      <c r="AB77" s="14"/>
      <c r="AC77" s="14"/>
      <c r="AD77" s="14"/>
      <c r="AE77" s="9"/>
      <c r="AF77" s="14"/>
      <c r="AH77" s="9"/>
      <c r="AI77" s="14"/>
      <c r="AK77" s="14"/>
      <c r="AM77" s="14"/>
      <c r="BM77" s="25"/>
      <c r="BN77" s="25"/>
      <c r="BO77" s="25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25"/>
      <c r="CD77" s="38"/>
      <c r="CE77" s="38"/>
      <c r="CF77" s="38"/>
      <c r="CG77" s="38"/>
      <c r="CH77" s="38"/>
      <c r="CI77" s="38"/>
      <c r="CJ77" s="38"/>
      <c r="CK77" s="38"/>
      <c r="CL77" s="91"/>
      <c r="CM77" s="38"/>
      <c r="CN77" s="38"/>
      <c r="CO77" s="38"/>
      <c r="CP77" s="38"/>
      <c r="CQ77" s="38"/>
      <c r="CR77" s="38"/>
      <c r="CS77" s="38"/>
      <c r="CT77" s="38"/>
    </row>
    <row r="78" spans="18:98" x14ac:dyDescent="0.2">
      <c r="R78" s="9"/>
      <c r="S78" s="9"/>
      <c r="T78" s="9"/>
      <c r="U78" s="9"/>
      <c r="V78" s="14"/>
      <c r="W78" s="9"/>
      <c r="X78" s="14"/>
      <c r="Y78" s="9"/>
      <c r="Z78" s="9"/>
      <c r="AA78" s="14"/>
      <c r="AB78" s="14"/>
      <c r="AC78" s="14"/>
      <c r="AD78" s="14"/>
      <c r="AE78" s="9"/>
      <c r="AF78" s="14"/>
      <c r="AH78" s="9"/>
      <c r="AI78" s="14"/>
      <c r="AK78" s="14"/>
      <c r="AM78" s="14"/>
      <c r="BM78" s="25"/>
      <c r="BN78" s="25"/>
      <c r="BO78" s="25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25"/>
      <c r="CD78" s="38"/>
      <c r="CE78" s="38"/>
      <c r="CF78" s="38"/>
      <c r="CG78" s="38"/>
      <c r="CH78" s="38"/>
      <c r="CI78" s="38"/>
      <c r="CJ78" s="38"/>
      <c r="CK78" s="38"/>
      <c r="CL78" s="91"/>
      <c r="CM78" s="38"/>
      <c r="CN78" s="38"/>
      <c r="CO78" s="38"/>
      <c r="CP78" s="38"/>
      <c r="CQ78" s="38"/>
      <c r="CR78" s="38"/>
      <c r="CS78" s="38"/>
      <c r="CT78" s="38"/>
    </row>
    <row r="79" spans="18:98" x14ac:dyDescent="0.2">
      <c r="R79" s="9"/>
      <c r="S79" s="9"/>
      <c r="T79" s="9"/>
      <c r="U79" s="9"/>
      <c r="V79" s="14"/>
      <c r="W79" s="9"/>
      <c r="X79" s="14"/>
      <c r="Y79" s="9"/>
      <c r="Z79" s="9"/>
      <c r="AA79" s="14"/>
      <c r="AB79" s="14"/>
      <c r="AC79" s="14"/>
      <c r="AD79" s="14"/>
      <c r="AE79" s="9"/>
      <c r="AF79" s="14"/>
      <c r="AH79" s="9"/>
      <c r="AI79" s="14"/>
      <c r="AK79" s="14"/>
      <c r="AM79" s="14"/>
      <c r="BM79" s="25"/>
      <c r="BN79" s="25"/>
      <c r="BO79" s="25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25"/>
      <c r="CD79" s="38"/>
      <c r="CE79" s="38"/>
      <c r="CF79" s="38"/>
      <c r="CG79" s="38"/>
      <c r="CH79" s="38"/>
      <c r="CI79" s="38"/>
      <c r="CJ79" s="38"/>
      <c r="CK79" s="38"/>
      <c r="CL79" s="91"/>
      <c r="CM79" s="38"/>
      <c r="CN79" s="38"/>
      <c r="CO79" s="38"/>
      <c r="CP79" s="38"/>
      <c r="CQ79" s="38"/>
      <c r="CR79" s="38"/>
      <c r="CS79" s="38"/>
      <c r="CT79" s="38"/>
    </row>
    <row r="80" spans="18:98" x14ac:dyDescent="0.2">
      <c r="R80" s="9"/>
      <c r="S80" s="9"/>
      <c r="T80" s="9"/>
      <c r="U80" s="9"/>
      <c r="V80" s="14"/>
      <c r="W80" s="9"/>
      <c r="X80" s="14"/>
      <c r="Y80" s="9"/>
      <c r="Z80" s="9"/>
      <c r="AA80" s="14"/>
      <c r="AB80" s="14"/>
      <c r="AC80" s="14"/>
      <c r="AD80" s="14"/>
      <c r="AE80" s="9"/>
      <c r="AF80" s="14"/>
      <c r="AH80" s="9"/>
      <c r="AI80" s="14"/>
      <c r="AK80" s="14"/>
      <c r="AM80" s="14"/>
      <c r="BM80" s="25"/>
      <c r="BN80" s="25"/>
      <c r="BO80" s="25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25"/>
      <c r="CD80" s="38"/>
      <c r="CE80" s="38"/>
      <c r="CF80" s="38"/>
      <c r="CG80" s="38"/>
      <c r="CH80" s="38"/>
      <c r="CI80" s="38"/>
      <c r="CJ80" s="38"/>
      <c r="CK80" s="38"/>
      <c r="CL80" s="91"/>
      <c r="CM80" s="38"/>
      <c r="CN80" s="38"/>
      <c r="CO80" s="38"/>
      <c r="CP80" s="38"/>
      <c r="CQ80" s="38"/>
      <c r="CR80" s="38"/>
      <c r="CS80" s="38"/>
      <c r="CT80" s="38"/>
    </row>
    <row r="81" spans="18:98" x14ac:dyDescent="0.2">
      <c r="R81" s="9"/>
      <c r="S81" s="9"/>
      <c r="T81" s="9"/>
      <c r="U81" s="9"/>
      <c r="V81" s="14"/>
      <c r="W81" s="9"/>
      <c r="X81" s="14"/>
      <c r="Y81" s="9"/>
      <c r="Z81" s="9"/>
      <c r="AA81" s="14"/>
      <c r="AB81" s="14"/>
      <c r="AC81" s="14"/>
      <c r="AD81" s="14"/>
      <c r="AE81" s="9"/>
      <c r="AF81" s="14"/>
      <c r="AH81" s="9"/>
      <c r="AI81" s="14"/>
      <c r="AK81" s="14"/>
      <c r="AM81" s="14"/>
      <c r="BM81" s="25"/>
      <c r="BN81" s="25"/>
      <c r="BO81" s="25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25"/>
      <c r="CD81" s="38"/>
      <c r="CE81" s="38"/>
      <c r="CF81" s="38"/>
      <c r="CG81" s="38"/>
      <c r="CH81" s="38"/>
      <c r="CI81" s="38"/>
      <c r="CJ81" s="38"/>
      <c r="CK81" s="38"/>
      <c r="CL81" s="91"/>
      <c r="CM81" s="38"/>
      <c r="CN81" s="38"/>
      <c r="CO81" s="38"/>
      <c r="CP81" s="38"/>
      <c r="CQ81" s="38"/>
      <c r="CR81" s="38"/>
      <c r="CS81" s="38"/>
      <c r="CT81" s="38"/>
    </row>
    <row r="82" spans="18:98" x14ac:dyDescent="0.2">
      <c r="R82" s="9"/>
      <c r="S82" s="9"/>
      <c r="T82" s="9"/>
      <c r="U82" s="9"/>
      <c r="V82" s="14"/>
      <c r="W82" s="9"/>
      <c r="X82" s="14"/>
      <c r="Y82" s="9"/>
      <c r="Z82" s="9"/>
      <c r="AA82" s="14"/>
      <c r="AB82" s="14"/>
      <c r="AC82" s="14"/>
      <c r="AD82" s="14"/>
      <c r="AE82" s="9"/>
      <c r="AF82" s="14"/>
      <c r="AH82" s="9"/>
      <c r="AI82" s="14"/>
      <c r="AK82" s="14"/>
      <c r="AM82" s="14"/>
      <c r="BM82" s="25"/>
      <c r="BN82" s="25"/>
      <c r="BO82" s="25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25"/>
      <c r="CD82" s="38"/>
      <c r="CE82" s="38"/>
      <c r="CF82" s="38"/>
      <c r="CG82" s="38"/>
      <c r="CH82" s="38"/>
      <c r="CI82" s="38"/>
      <c r="CJ82" s="38"/>
      <c r="CK82" s="38"/>
      <c r="CL82" s="91"/>
      <c r="CM82" s="38"/>
      <c r="CN82" s="38"/>
      <c r="CO82" s="38"/>
      <c r="CP82" s="38"/>
      <c r="CQ82" s="38"/>
      <c r="CR82" s="38"/>
      <c r="CS82" s="38"/>
      <c r="CT82" s="38"/>
    </row>
    <row r="83" spans="18:98" x14ac:dyDescent="0.2">
      <c r="R83" s="9"/>
      <c r="S83" s="9"/>
      <c r="T83" s="9"/>
      <c r="U83" s="9"/>
      <c r="V83" s="14"/>
      <c r="W83" s="9"/>
      <c r="X83" s="14"/>
      <c r="Y83" s="9"/>
      <c r="Z83" s="9"/>
      <c r="AA83" s="14"/>
      <c r="AB83" s="14"/>
      <c r="AC83" s="14"/>
      <c r="AD83" s="14"/>
      <c r="AE83" s="9"/>
      <c r="AF83" s="14"/>
      <c r="AH83" s="9"/>
      <c r="AI83" s="14"/>
      <c r="AK83" s="14"/>
      <c r="AM83" s="14"/>
      <c r="BM83" s="25"/>
      <c r="BN83" s="25"/>
      <c r="BO83" s="25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25"/>
      <c r="CD83" s="38"/>
      <c r="CE83" s="38"/>
      <c r="CF83" s="38"/>
      <c r="CG83" s="38"/>
      <c r="CH83" s="38"/>
      <c r="CI83" s="38"/>
      <c r="CJ83" s="38"/>
      <c r="CK83" s="38"/>
      <c r="CL83" s="91"/>
      <c r="CM83" s="38"/>
      <c r="CN83" s="38"/>
      <c r="CO83" s="38"/>
      <c r="CP83" s="38"/>
      <c r="CQ83" s="38"/>
      <c r="CR83" s="38"/>
      <c r="CS83" s="38"/>
      <c r="CT83" s="38"/>
    </row>
    <row r="84" spans="18:98" x14ac:dyDescent="0.2">
      <c r="R84" s="9"/>
      <c r="S84" s="9"/>
      <c r="T84" s="9"/>
      <c r="U84" s="9"/>
      <c r="V84" s="14"/>
      <c r="W84" s="9"/>
      <c r="X84" s="14"/>
      <c r="Y84" s="9"/>
      <c r="Z84" s="9"/>
      <c r="AA84" s="14"/>
      <c r="AB84" s="14"/>
      <c r="AC84" s="14"/>
      <c r="AD84" s="14"/>
      <c r="AE84" s="9"/>
      <c r="AF84" s="14"/>
      <c r="AH84" s="9"/>
      <c r="AI84" s="14"/>
      <c r="AK84" s="14"/>
      <c r="AM84" s="14"/>
      <c r="BM84" s="25"/>
      <c r="BN84" s="25"/>
      <c r="BO84" s="25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25"/>
      <c r="CD84" s="38"/>
      <c r="CE84" s="38"/>
      <c r="CF84" s="38"/>
      <c r="CG84" s="38"/>
      <c r="CH84" s="38"/>
      <c r="CI84" s="38"/>
      <c r="CJ84" s="38"/>
      <c r="CK84" s="38"/>
      <c r="CL84" s="91"/>
      <c r="CM84" s="38"/>
      <c r="CN84" s="38"/>
      <c r="CO84" s="38"/>
      <c r="CP84" s="38"/>
      <c r="CQ84" s="38"/>
      <c r="CR84" s="38"/>
      <c r="CS84" s="38"/>
      <c r="CT84" s="38"/>
    </row>
    <row r="85" spans="18:98" x14ac:dyDescent="0.2">
      <c r="R85" s="9"/>
      <c r="S85" s="9"/>
      <c r="T85" s="9"/>
      <c r="U85" s="9"/>
      <c r="V85" s="14"/>
      <c r="W85" s="9"/>
      <c r="X85" s="14"/>
      <c r="Y85" s="9"/>
      <c r="Z85" s="9"/>
      <c r="AA85" s="14"/>
      <c r="AB85" s="14"/>
      <c r="AC85" s="14"/>
      <c r="AD85" s="14"/>
      <c r="AE85" s="9"/>
      <c r="AF85" s="14"/>
      <c r="AH85" s="9"/>
      <c r="AI85" s="14"/>
      <c r="AK85" s="14"/>
      <c r="AM85" s="14"/>
      <c r="BM85" s="25"/>
      <c r="BN85" s="25"/>
      <c r="BO85" s="25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25"/>
      <c r="CD85" s="38"/>
      <c r="CE85" s="38"/>
      <c r="CF85" s="38"/>
      <c r="CG85" s="38"/>
      <c r="CH85" s="38"/>
      <c r="CI85" s="38"/>
      <c r="CJ85" s="38"/>
      <c r="CK85" s="38"/>
      <c r="CL85" s="91"/>
      <c r="CM85" s="38"/>
      <c r="CN85" s="38"/>
      <c r="CO85" s="38"/>
      <c r="CP85" s="38"/>
      <c r="CQ85" s="38"/>
      <c r="CR85" s="38"/>
      <c r="CS85" s="38"/>
      <c r="CT85" s="38"/>
    </row>
    <row r="86" spans="18:98" x14ac:dyDescent="0.2">
      <c r="R86" s="9"/>
      <c r="S86" s="9"/>
      <c r="T86" s="9"/>
      <c r="U86" s="9"/>
      <c r="V86" s="14"/>
      <c r="W86" s="9"/>
      <c r="X86" s="14"/>
      <c r="Y86" s="9"/>
      <c r="Z86" s="9"/>
      <c r="AA86" s="14"/>
      <c r="AB86" s="14"/>
      <c r="AC86" s="14"/>
      <c r="AD86" s="14"/>
      <c r="AE86" s="9"/>
      <c r="AF86" s="14"/>
      <c r="AH86" s="9"/>
      <c r="AI86" s="14"/>
      <c r="AK86" s="14"/>
      <c r="AM86" s="14"/>
      <c r="BM86" s="25"/>
      <c r="BN86" s="25"/>
      <c r="BO86" s="25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25"/>
      <c r="CD86" s="38"/>
      <c r="CE86" s="38"/>
      <c r="CF86" s="38"/>
      <c r="CG86" s="38"/>
      <c r="CH86" s="38"/>
      <c r="CI86" s="38"/>
      <c r="CJ86" s="38"/>
      <c r="CK86" s="38"/>
      <c r="CL86" s="91"/>
      <c r="CM86" s="38"/>
      <c r="CN86" s="38"/>
      <c r="CO86" s="38"/>
      <c r="CP86" s="38"/>
      <c r="CQ86" s="38"/>
      <c r="CR86" s="38"/>
      <c r="CS86" s="38"/>
      <c r="CT86" s="38"/>
    </row>
    <row r="87" spans="18:98" x14ac:dyDescent="0.2">
      <c r="R87" s="9"/>
      <c r="S87" s="9"/>
      <c r="T87" s="9"/>
      <c r="U87" s="9"/>
      <c r="V87" s="14"/>
      <c r="W87" s="9"/>
      <c r="X87" s="14"/>
      <c r="Y87" s="9"/>
      <c r="Z87" s="9"/>
      <c r="AA87" s="14"/>
      <c r="AB87" s="14"/>
      <c r="AC87" s="14"/>
      <c r="AD87" s="14"/>
      <c r="AE87" s="9"/>
      <c r="AF87" s="14"/>
      <c r="AH87" s="9"/>
      <c r="AI87" s="14"/>
      <c r="AK87" s="14"/>
      <c r="AM87" s="14"/>
      <c r="BM87" s="25"/>
      <c r="BN87" s="25"/>
      <c r="BO87" s="25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25"/>
      <c r="CD87" s="38"/>
      <c r="CE87" s="38"/>
      <c r="CF87" s="38"/>
      <c r="CG87" s="38"/>
      <c r="CH87" s="38"/>
      <c r="CI87" s="38"/>
      <c r="CJ87" s="38"/>
      <c r="CK87" s="38"/>
      <c r="CL87" s="91"/>
      <c r="CM87" s="38"/>
      <c r="CN87" s="38"/>
      <c r="CO87" s="38"/>
      <c r="CP87" s="38"/>
      <c r="CQ87" s="38"/>
      <c r="CR87" s="38"/>
      <c r="CS87" s="38"/>
      <c r="CT87" s="38"/>
    </row>
    <row r="88" spans="18:98" x14ac:dyDescent="0.2">
      <c r="R88" s="9"/>
      <c r="S88" s="9"/>
      <c r="T88" s="9"/>
      <c r="U88" s="9"/>
      <c r="V88" s="14"/>
      <c r="W88" s="9"/>
      <c r="X88" s="14"/>
      <c r="Y88" s="9"/>
      <c r="Z88" s="9"/>
      <c r="AA88" s="14"/>
      <c r="AB88" s="14"/>
      <c r="AC88" s="14"/>
      <c r="AD88" s="14"/>
      <c r="AE88" s="9"/>
      <c r="AF88" s="14"/>
      <c r="AH88" s="9"/>
      <c r="AI88" s="14"/>
      <c r="AK88" s="14"/>
      <c r="AM88" s="14"/>
      <c r="BM88" s="25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25"/>
      <c r="CD88" s="38"/>
      <c r="CE88" s="38"/>
      <c r="CF88" s="38"/>
      <c r="CG88" s="38"/>
      <c r="CH88" s="38"/>
      <c r="CI88" s="38"/>
      <c r="CJ88" s="38"/>
      <c r="CK88" s="38"/>
      <c r="CL88" s="91"/>
      <c r="CM88" s="38"/>
      <c r="CN88" s="38"/>
      <c r="CO88" s="38"/>
      <c r="CP88" s="38"/>
      <c r="CQ88" s="38"/>
      <c r="CR88" s="38"/>
      <c r="CS88" s="38"/>
      <c r="CT88" s="38"/>
    </row>
    <row r="89" spans="18:98" x14ac:dyDescent="0.2">
      <c r="R89" s="9"/>
      <c r="S89" s="9"/>
      <c r="T89" s="9"/>
      <c r="U89" s="9"/>
      <c r="V89" s="14"/>
      <c r="W89" s="9"/>
      <c r="X89" s="14"/>
      <c r="Y89" s="9"/>
      <c r="Z89" s="9"/>
      <c r="AA89" s="14"/>
      <c r="AB89" s="14"/>
      <c r="AC89" s="14"/>
      <c r="AD89" s="14"/>
      <c r="AE89" s="9"/>
      <c r="AF89" s="14"/>
      <c r="AH89" s="9"/>
      <c r="AI89" s="14"/>
      <c r="AK89" s="14"/>
      <c r="AM89" s="14"/>
      <c r="BM89" s="25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25"/>
      <c r="CD89" s="38"/>
      <c r="CE89" s="38"/>
      <c r="CF89" s="38"/>
      <c r="CG89" s="38"/>
      <c r="CH89" s="38"/>
      <c r="CI89" s="38"/>
      <c r="CJ89" s="38"/>
      <c r="CK89" s="38"/>
      <c r="CL89" s="91"/>
      <c r="CM89" s="38"/>
      <c r="CN89" s="38"/>
      <c r="CO89" s="38"/>
      <c r="CP89" s="38"/>
      <c r="CQ89" s="38"/>
      <c r="CR89" s="38"/>
      <c r="CS89" s="38"/>
      <c r="CT89" s="38"/>
    </row>
    <row r="90" spans="18:98" x14ac:dyDescent="0.2">
      <c r="R90" s="9"/>
      <c r="S90" s="9"/>
      <c r="T90" s="9"/>
      <c r="U90" s="9"/>
      <c r="V90" s="14"/>
      <c r="W90" s="9"/>
      <c r="X90" s="14"/>
      <c r="Y90" s="9"/>
      <c r="Z90" s="9"/>
      <c r="AA90" s="14"/>
      <c r="AB90" s="14"/>
      <c r="AC90" s="14"/>
      <c r="AD90" s="14"/>
      <c r="AE90" s="9"/>
      <c r="AF90" s="14"/>
      <c r="AH90" s="9"/>
      <c r="AI90" s="14"/>
      <c r="AK90" s="14"/>
      <c r="AM90" s="14"/>
      <c r="BM90" s="25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25"/>
      <c r="CD90" s="38"/>
      <c r="CE90" s="38"/>
      <c r="CF90" s="38"/>
      <c r="CG90" s="38"/>
      <c r="CH90" s="38"/>
      <c r="CI90" s="38"/>
      <c r="CJ90" s="38"/>
      <c r="CK90" s="38"/>
      <c r="CL90" s="91"/>
      <c r="CM90" s="38"/>
      <c r="CN90" s="38"/>
      <c r="CO90" s="38"/>
      <c r="CP90" s="38"/>
      <c r="CQ90" s="38"/>
      <c r="CR90" s="38"/>
      <c r="CS90" s="38"/>
      <c r="CT90" s="38"/>
    </row>
    <row r="91" spans="18:98" x14ac:dyDescent="0.2">
      <c r="R91" s="9"/>
      <c r="S91" s="9"/>
      <c r="T91" s="9"/>
      <c r="U91" s="9"/>
      <c r="V91" s="14"/>
      <c r="W91" s="9"/>
      <c r="X91" s="14"/>
      <c r="Y91" s="9"/>
      <c r="Z91" s="9"/>
      <c r="AA91" s="14"/>
      <c r="AB91" s="14"/>
      <c r="AC91" s="14"/>
      <c r="AD91" s="14"/>
      <c r="AE91" s="9"/>
      <c r="AF91" s="14"/>
      <c r="AH91" s="9"/>
      <c r="AI91" s="14"/>
      <c r="AK91" s="14"/>
      <c r="AM91" s="14"/>
      <c r="BM91" s="25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25"/>
      <c r="CD91" s="38"/>
      <c r="CE91" s="38"/>
      <c r="CF91" s="38"/>
      <c r="CG91" s="38"/>
      <c r="CH91" s="38"/>
      <c r="CI91" s="38"/>
      <c r="CJ91" s="38"/>
      <c r="CK91" s="38"/>
      <c r="CL91" s="91"/>
      <c r="CM91" s="38"/>
      <c r="CN91" s="38"/>
      <c r="CO91" s="38"/>
      <c r="CP91" s="38"/>
      <c r="CQ91" s="38"/>
      <c r="CR91" s="38"/>
      <c r="CS91" s="38"/>
      <c r="CT91" s="38"/>
    </row>
    <row r="92" spans="18:98" x14ac:dyDescent="0.2">
      <c r="R92" s="9"/>
      <c r="S92" s="9"/>
      <c r="T92" s="9"/>
      <c r="U92" s="14"/>
      <c r="V92" s="9"/>
      <c r="W92" s="14"/>
      <c r="X92" s="9"/>
      <c r="Y92" s="9"/>
      <c r="Z92" s="14"/>
      <c r="AA92" s="14"/>
      <c r="AB92" s="14"/>
      <c r="AC92" s="14"/>
      <c r="AD92" s="9"/>
      <c r="AE92" s="14"/>
      <c r="AG92" s="9"/>
      <c r="AH92" s="14"/>
      <c r="AJ92" s="14"/>
      <c r="AL92" s="14"/>
      <c r="BM92" s="25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91"/>
      <c r="CL92" s="38"/>
      <c r="CM92" s="38"/>
      <c r="CN92" s="38"/>
      <c r="CO92" s="38"/>
      <c r="CP92" s="38"/>
      <c r="CQ92" s="38"/>
      <c r="CR92" s="38"/>
      <c r="CS92" s="38"/>
    </row>
    <row r="93" spans="18:98" x14ac:dyDescent="0.2">
      <c r="R93" s="9"/>
      <c r="S93" s="9"/>
      <c r="T93" s="9"/>
      <c r="U93" s="14"/>
      <c r="V93" s="9"/>
      <c r="W93" s="14"/>
      <c r="X93" s="9"/>
      <c r="Y93" s="9"/>
      <c r="Z93" s="14"/>
      <c r="AA93" s="14"/>
      <c r="AB93" s="14"/>
      <c r="AC93" s="14"/>
      <c r="AD93" s="9"/>
      <c r="AE93" s="14"/>
      <c r="AG93" s="9"/>
      <c r="AH93" s="14"/>
      <c r="AJ93" s="14"/>
      <c r="AL93" s="14"/>
      <c r="BM93" s="25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91"/>
      <c r="CL93" s="38"/>
      <c r="CM93" s="38"/>
      <c r="CN93" s="38"/>
      <c r="CO93" s="38"/>
      <c r="CP93" s="38"/>
      <c r="CQ93" s="38"/>
      <c r="CR93" s="38"/>
      <c r="CS93" s="38"/>
    </row>
    <row r="94" spans="18:98" x14ac:dyDescent="0.2">
      <c r="R94" s="9"/>
      <c r="S94" s="9"/>
      <c r="T94" s="9"/>
      <c r="U94" s="14"/>
      <c r="V94" s="9"/>
      <c r="W94" s="14"/>
      <c r="X94" s="9"/>
      <c r="Y94" s="9"/>
      <c r="Z94" s="14"/>
      <c r="AA94" s="14"/>
      <c r="AB94" s="14"/>
      <c r="AC94" s="14"/>
      <c r="AD94" s="9"/>
      <c r="AE94" s="14"/>
      <c r="AG94" s="9"/>
      <c r="AH94" s="14"/>
      <c r="AJ94" s="14"/>
      <c r="AL94" s="14"/>
      <c r="BM94" s="25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91"/>
      <c r="CL94" s="38"/>
      <c r="CM94" s="38"/>
      <c r="CN94" s="38"/>
      <c r="CO94" s="38"/>
      <c r="CP94" s="38"/>
      <c r="CQ94" s="38"/>
      <c r="CR94" s="38"/>
      <c r="CS94" s="38"/>
    </row>
    <row r="95" spans="18:98" x14ac:dyDescent="0.2">
      <c r="R95" s="9"/>
      <c r="S95" s="9"/>
      <c r="T95" s="9"/>
      <c r="U95" s="14"/>
      <c r="V95" s="9"/>
      <c r="W95" s="14"/>
      <c r="X95" s="9"/>
      <c r="Y95" s="9"/>
      <c r="Z95" s="14"/>
      <c r="AA95" s="14"/>
      <c r="AB95" s="14"/>
      <c r="AC95" s="14"/>
      <c r="AD95" s="9"/>
      <c r="AE95" s="14"/>
      <c r="AG95" s="9"/>
      <c r="AH95" s="14"/>
      <c r="AJ95" s="14"/>
      <c r="AL95" s="14"/>
      <c r="BM95" s="25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91"/>
      <c r="CL95" s="38"/>
      <c r="CM95" s="38"/>
      <c r="CN95" s="38"/>
      <c r="CO95" s="38"/>
      <c r="CP95" s="38"/>
      <c r="CQ95" s="38"/>
      <c r="CR95" s="38"/>
      <c r="CS95" s="38"/>
    </row>
    <row r="96" spans="18:98" x14ac:dyDescent="0.2">
      <c r="R96" s="9"/>
      <c r="S96" s="9"/>
      <c r="T96" s="9"/>
      <c r="U96" s="14"/>
      <c r="V96" s="9"/>
      <c r="W96" s="14"/>
      <c r="X96" s="9"/>
      <c r="Y96" s="9"/>
      <c r="Z96" s="14"/>
      <c r="AA96" s="14"/>
      <c r="AB96" s="14"/>
      <c r="AC96" s="14"/>
      <c r="AD96" s="9"/>
      <c r="AE96" s="14"/>
      <c r="AG96" s="9"/>
      <c r="AH96" s="14"/>
      <c r="AJ96" s="14"/>
      <c r="AL96" s="14"/>
      <c r="BM96" s="25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91"/>
      <c r="CL96" s="38"/>
      <c r="CM96" s="38"/>
      <c r="CN96" s="38"/>
      <c r="CO96" s="38"/>
      <c r="CP96" s="38"/>
      <c r="CQ96" s="38"/>
      <c r="CR96" s="38"/>
      <c r="CS96" s="38"/>
    </row>
    <row r="97" spans="18:98" x14ac:dyDescent="0.2">
      <c r="R97" s="9"/>
      <c r="S97" s="9"/>
      <c r="T97" s="9"/>
      <c r="U97" s="14"/>
      <c r="V97" s="9"/>
      <c r="W97" s="14"/>
      <c r="X97" s="9"/>
      <c r="Y97" s="9"/>
      <c r="Z97" s="14"/>
      <c r="AA97" s="14"/>
      <c r="AB97" s="14"/>
      <c r="AC97" s="14"/>
      <c r="AD97" s="9"/>
      <c r="AE97" s="14"/>
      <c r="AG97" s="9"/>
      <c r="AH97" s="14"/>
      <c r="AJ97" s="14"/>
      <c r="AL97" s="14"/>
      <c r="BM97" s="25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91"/>
      <c r="CL97" s="38"/>
      <c r="CM97" s="38"/>
      <c r="CN97" s="38"/>
      <c r="CO97" s="38"/>
      <c r="CP97" s="38"/>
      <c r="CQ97" s="38"/>
      <c r="CR97" s="38"/>
      <c r="CS97" s="38"/>
    </row>
    <row r="98" spans="18:98" x14ac:dyDescent="0.2">
      <c r="R98" s="9"/>
      <c r="S98" s="9"/>
      <c r="T98" s="9"/>
      <c r="U98" s="14"/>
      <c r="V98" s="9"/>
      <c r="W98" s="14"/>
      <c r="X98" s="9"/>
      <c r="Y98" s="9"/>
      <c r="Z98" s="14"/>
      <c r="AA98" s="14"/>
      <c r="AB98" s="14"/>
      <c r="AC98" s="14"/>
      <c r="AD98" s="9"/>
      <c r="AE98" s="14"/>
      <c r="AG98" s="9"/>
      <c r="AH98" s="14"/>
      <c r="AJ98" s="14"/>
      <c r="AL98" s="14"/>
      <c r="BM98" s="25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91"/>
      <c r="CL98" s="38"/>
      <c r="CM98" s="38"/>
      <c r="CN98" s="38"/>
      <c r="CO98" s="38"/>
      <c r="CP98" s="38"/>
      <c r="CQ98" s="38"/>
      <c r="CR98" s="38"/>
      <c r="CS98" s="38"/>
    </row>
    <row r="99" spans="18:98" x14ac:dyDescent="0.2">
      <c r="R99" s="9"/>
      <c r="S99" s="9"/>
      <c r="T99" s="9"/>
      <c r="U99" s="14"/>
      <c r="V99" s="9"/>
      <c r="W99" s="14"/>
      <c r="X99" s="9"/>
      <c r="Y99" s="9"/>
      <c r="Z99" s="14"/>
      <c r="AA99" s="14"/>
      <c r="AB99" s="14"/>
      <c r="AC99" s="14"/>
      <c r="AD99" s="9"/>
      <c r="AE99" s="14"/>
      <c r="AG99" s="9"/>
      <c r="AH99" s="14"/>
      <c r="AJ99" s="14"/>
      <c r="AL99" s="14"/>
      <c r="BM99" s="25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91"/>
      <c r="CL99" s="38"/>
      <c r="CM99" s="38"/>
      <c r="CN99" s="38"/>
      <c r="CO99" s="38"/>
      <c r="CP99" s="38"/>
      <c r="CQ99" s="38"/>
      <c r="CR99" s="38"/>
      <c r="CS99" s="38"/>
    </row>
    <row r="100" spans="18:98" x14ac:dyDescent="0.2">
      <c r="R100" s="9"/>
      <c r="S100" s="9"/>
      <c r="T100" s="9"/>
      <c r="U100" s="9"/>
      <c r="V100" s="14"/>
      <c r="W100" s="9"/>
      <c r="X100" s="14"/>
      <c r="Y100" s="9"/>
      <c r="Z100" s="9"/>
      <c r="AA100" s="14"/>
      <c r="AB100" s="14"/>
      <c r="AC100" s="14"/>
      <c r="AD100" s="14"/>
      <c r="AE100" s="9"/>
      <c r="AF100" s="14"/>
      <c r="AH100" s="9"/>
      <c r="AI100" s="14"/>
      <c r="AK100" s="14"/>
      <c r="AM100" s="14"/>
      <c r="BM100" s="25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25"/>
      <c r="CD100" s="38"/>
      <c r="CE100" s="38"/>
      <c r="CF100" s="38"/>
      <c r="CG100" s="38"/>
      <c r="CH100" s="38"/>
      <c r="CI100" s="38"/>
      <c r="CJ100" s="38"/>
      <c r="CK100" s="38"/>
      <c r="CL100" s="91"/>
      <c r="CM100" s="38"/>
      <c r="CN100" s="38"/>
      <c r="CO100" s="38"/>
      <c r="CP100" s="38"/>
      <c r="CQ100" s="38"/>
      <c r="CR100" s="38"/>
      <c r="CS100" s="38"/>
      <c r="CT100" s="38"/>
    </row>
    <row r="101" spans="18:98" x14ac:dyDescent="0.2">
      <c r="R101" s="9"/>
      <c r="S101" s="9"/>
      <c r="T101" s="9"/>
      <c r="U101" s="9"/>
      <c r="V101" s="14"/>
      <c r="W101" s="9"/>
      <c r="X101" s="14"/>
      <c r="Y101" s="9"/>
      <c r="Z101" s="9"/>
      <c r="AA101" s="14"/>
      <c r="AB101" s="14"/>
      <c r="AC101" s="14"/>
      <c r="AD101" s="14"/>
      <c r="AE101" s="9"/>
      <c r="AF101" s="14"/>
      <c r="AH101" s="9"/>
      <c r="AI101" s="14"/>
      <c r="AK101" s="14"/>
      <c r="AM101" s="14"/>
      <c r="BM101" s="25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25"/>
      <c r="CD101" s="38"/>
      <c r="CE101" s="38"/>
      <c r="CF101" s="38"/>
      <c r="CG101" s="38"/>
      <c r="CH101" s="38"/>
      <c r="CI101" s="38"/>
      <c r="CJ101" s="38"/>
      <c r="CK101" s="38"/>
      <c r="CL101" s="91"/>
      <c r="CM101" s="38"/>
      <c r="CN101" s="38"/>
      <c r="CO101" s="38"/>
      <c r="CP101" s="38"/>
      <c r="CQ101" s="38"/>
      <c r="CR101" s="38"/>
      <c r="CS101" s="38"/>
      <c r="CT101" s="38"/>
    </row>
    <row r="102" spans="18:98" x14ac:dyDescent="0.2">
      <c r="R102" s="9"/>
      <c r="S102" s="9"/>
      <c r="T102" s="9"/>
      <c r="U102" s="9"/>
      <c r="V102" s="14"/>
      <c r="W102" s="9"/>
      <c r="X102" s="14"/>
      <c r="Y102" s="9"/>
      <c r="Z102" s="9"/>
      <c r="AA102" s="14"/>
      <c r="AB102" s="14"/>
      <c r="AC102" s="14"/>
      <c r="AD102" s="14"/>
      <c r="AE102" s="9"/>
      <c r="AF102" s="14"/>
      <c r="AH102" s="9"/>
      <c r="AI102" s="14"/>
      <c r="AK102" s="14"/>
      <c r="AM102" s="14"/>
      <c r="BM102" s="25"/>
      <c r="BN102" s="25"/>
      <c r="BO102" s="25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25"/>
      <c r="CD102" s="38"/>
      <c r="CE102" s="38"/>
      <c r="CF102" s="38"/>
      <c r="CG102" s="38"/>
      <c r="CH102" s="38"/>
      <c r="CI102" s="38"/>
      <c r="CJ102" s="38"/>
      <c r="CK102" s="38"/>
      <c r="CL102" s="91"/>
      <c r="CM102" s="38"/>
      <c r="CN102" s="38"/>
      <c r="CO102" s="38"/>
      <c r="CP102" s="38"/>
      <c r="CQ102" s="38"/>
      <c r="CR102" s="38"/>
      <c r="CS102" s="38"/>
      <c r="CT102" s="38"/>
    </row>
    <row r="103" spans="18:98" x14ac:dyDescent="0.2">
      <c r="R103" s="9"/>
      <c r="S103" s="9"/>
      <c r="T103" s="9"/>
      <c r="U103" s="9"/>
      <c r="V103" s="14"/>
      <c r="W103" s="9"/>
      <c r="X103" s="14"/>
      <c r="Y103" s="9"/>
      <c r="Z103" s="9"/>
      <c r="AA103" s="14"/>
      <c r="AB103" s="14"/>
      <c r="AC103" s="14"/>
      <c r="AD103" s="14"/>
      <c r="AE103" s="9"/>
      <c r="AF103" s="14"/>
      <c r="AH103" s="9"/>
      <c r="AI103" s="14"/>
      <c r="AK103" s="14"/>
      <c r="AM103" s="14"/>
      <c r="BM103" s="25"/>
      <c r="BN103" s="25"/>
      <c r="BO103" s="25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25"/>
      <c r="CD103" s="38"/>
      <c r="CE103" s="38"/>
      <c r="CF103" s="38"/>
      <c r="CG103" s="38"/>
      <c r="CH103" s="38"/>
      <c r="CI103" s="38"/>
      <c r="CJ103" s="38"/>
      <c r="CK103" s="38"/>
      <c r="CL103" s="91"/>
      <c r="CM103" s="38"/>
      <c r="CN103" s="38"/>
      <c r="CO103" s="38"/>
      <c r="CP103" s="38"/>
      <c r="CQ103" s="38"/>
      <c r="CR103" s="38"/>
      <c r="CS103" s="38"/>
      <c r="CT103" s="38"/>
    </row>
    <row r="104" spans="18:98" x14ac:dyDescent="0.2">
      <c r="R104" s="9"/>
      <c r="S104" s="9"/>
      <c r="T104" s="9"/>
      <c r="U104" s="9"/>
      <c r="V104" s="14"/>
      <c r="W104" s="9"/>
      <c r="X104" s="14"/>
      <c r="Y104" s="9"/>
      <c r="Z104" s="9"/>
      <c r="AA104" s="14"/>
      <c r="AB104" s="14"/>
      <c r="AC104" s="14"/>
      <c r="AD104" s="14"/>
      <c r="AE104" s="9"/>
      <c r="AF104" s="14"/>
      <c r="AH104" s="9"/>
      <c r="AI104" s="14"/>
      <c r="AK104" s="14"/>
      <c r="AM104" s="14"/>
      <c r="BM104" s="25"/>
      <c r="BN104" s="25"/>
      <c r="BO104" s="25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25"/>
      <c r="CD104" s="38"/>
      <c r="CE104" s="38"/>
      <c r="CF104" s="38"/>
      <c r="CG104" s="38"/>
      <c r="CH104" s="38"/>
      <c r="CI104" s="38"/>
      <c r="CJ104" s="38"/>
      <c r="CK104" s="38"/>
      <c r="CL104" s="91"/>
      <c r="CM104" s="38"/>
      <c r="CN104" s="38"/>
      <c r="CO104" s="38"/>
      <c r="CP104" s="38"/>
      <c r="CQ104" s="38"/>
      <c r="CR104" s="38"/>
      <c r="CS104" s="38"/>
      <c r="CT104" s="38"/>
    </row>
    <row r="105" spans="18:98" x14ac:dyDescent="0.2">
      <c r="R105" s="9"/>
      <c r="S105" s="9"/>
      <c r="T105" s="9"/>
      <c r="U105" s="9"/>
      <c r="V105" s="14"/>
      <c r="W105" s="9"/>
      <c r="X105" s="14"/>
      <c r="Y105" s="9"/>
      <c r="Z105" s="9"/>
      <c r="AA105" s="14"/>
      <c r="AB105" s="14"/>
      <c r="AC105" s="14"/>
      <c r="AD105" s="14"/>
      <c r="AE105" s="9"/>
      <c r="AF105" s="14"/>
      <c r="AH105" s="9"/>
      <c r="AI105" s="14"/>
      <c r="AK105" s="14"/>
      <c r="AM105" s="14"/>
      <c r="BM105" s="25"/>
      <c r="BN105" s="25"/>
      <c r="BO105" s="25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25"/>
      <c r="CD105" s="38"/>
      <c r="CE105" s="38"/>
      <c r="CF105" s="38"/>
      <c r="CG105" s="38"/>
      <c r="CH105" s="38"/>
      <c r="CI105" s="38"/>
      <c r="CJ105" s="38"/>
      <c r="CK105" s="38"/>
      <c r="CL105" s="91"/>
      <c r="CM105" s="38"/>
      <c r="CN105" s="38"/>
      <c r="CO105" s="38"/>
      <c r="CP105" s="38"/>
      <c r="CQ105" s="38"/>
      <c r="CR105" s="38"/>
      <c r="CS105" s="38"/>
      <c r="CT105" s="38"/>
    </row>
    <row r="106" spans="18:98" x14ac:dyDescent="0.2">
      <c r="R106" s="9"/>
      <c r="S106" s="9"/>
      <c r="T106" s="9"/>
      <c r="U106" s="9"/>
      <c r="V106" s="14"/>
      <c r="W106" s="9"/>
      <c r="X106" s="14"/>
      <c r="Y106" s="9"/>
      <c r="Z106" s="9"/>
      <c r="AA106" s="14"/>
      <c r="AB106" s="14"/>
      <c r="AC106" s="14"/>
      <c r="AD106" s="14"/>
      <c r="AE106" s="9"/>
      <c r="AF106" s="14"/>
      <c r="AH106" s="9"/>
      <c r="AI106" s="14"/>
      <c r="AK106" s="14"/>
      <c r="AM106" s="14"/>
      <c r="BM106" s="25"/>
      <c r="BN106" s="25"/>
      <c r="BO106" s="25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25"/>
      <c r="CD106" s="38"/>
      <c r="CE106" s="38"/>
      <c r="CF106" s="38"/>
      <c r="CG106" s="38"/>
      <c r="CH106" s="38"/>
      <c r="CI106" s="38"/>
      <c r="CJ106" s="38"/>
      <c r="CK106" s="38"/>
      <c r="CL106" s="91"/>
      <c r="CM106" s="38"/>
      <c r="CN106" s="38"/>
      <c r="CO106" s="38"/>
      <c r="CP106" s="38"/>
      <c r="CQ106" s="38"/>
      <c r="CR106" s="38"/>
      <c r="CS106" s="38"/>
      <c r="CT106" s="38"/>
    </row>
    <row r="107" spans="18:98" x14ac:dyDescent="0.2">
      <c r="R107" s="9"/>
      <c r="S107" s="9"/>
      <c r="T107" s="9"/>
      <c r="U107" s="9"/>
      <c r="V107" s="14"/>
      <c r="W107" s="9"/>
      <c r="X107" s="14"/>
      <c r="Y107" s="9"/>
      <c r="Z107" s="9"/>
      <c r="AA107" s="14"/>
      <c r="AB107" s="14"/>
      <c r="AC107" s="14"/>
      <c r="AD107" s="14"/>
      <c r="AE107" s="9"/>
      <c r="AF107" s="14"/>
      <c r="AH107" s="9"/>
      <c r="AI107" s="14"/>
      <c r="AK107" s="14"/>
      <c r="AM107" s="14"/>
      <c r="BM107" s="25"/>
      <c r="BN107" s="25"/>
      <c r="BO107" s="25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25"/>
      <c r="CD107" s="38"/>
      <c r="CE107" s="38"/>
      <c r="CF107" s="38"/>
      <c r="CG107" s="38"/>
      <c r="CH107" s="38"/>
      <c r="CI107" s="38"/>
      <c r="CJ107" s="38"/>
      <c r="CK107" s="38"/>
      <c r="CL107" s="91"/>
      <c r="CM107" s="38"/>
      <c r="CN107" s="38"/>
      <c r="CO107" s="38"/>
      <c r="CP107" s="38"/>
      <c r="CQ107" s="38"/>
      <c r="CR107" s="38"/>
      <c r="CS107" s="38"/>
      <c r="CT107" s="38"/>
    </row>
    <row r="108" spans="18:98" x14ac:dyDescent="0.2">
      <c r="R108" s="9"/>
      <c r="S108" s="9"/>
      <c r="T108" s="9"/>
      <c r="U108" s="9"/>
      <c r="V108" s="14"/>
      <c r="W108" s="9"/>
      <c r="X108" s="14"/>
      <c r="Y108" s="9"/>
      <c r="Z108" s="9"/>
      <c r="AA108" s="14"/>
      <c r="AB108" s="14"/>
      <c r="AC108" s="14"/>
      <c r="AD108" s="14"/>
      <c r="AE108" s="9"/>
      <c r="AF108" s="14"/>
      <c r="AH108" s="9"/>
      <c r="AI108" s="14"/>
      <c r="AK108" s="14"/>
      <c r="AM108" s="14"/>
      <c r="BM108" s="25"/>
      <c r="BN108" s="25"/>
      <c r="BO108" s="25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25"/>
      <c r="CD108" s="38"/>
      <c r="CE108" s="38"/>
      <c r="CF108" s="38"/>
      <c r="CG108" s="38"/>
      <c r="CH108" s="38"/>
      <c r="CI108" s="38"/>
      <c r="CJ108" s="38"/>
      <c r="CK108" s="38"/>
      <c r="CL108" s="91"/>
      <c r="CM108" s="38"/>
      <c r="CN108" s="38"/>
      <c r="CO108" s="38"/>
      <c r="CP108" s="38"/>
      <c r="CQ108" s="38"/>
      <c r="CR108" s="38"/>
      <c r="CS108" s="38"/>
      <c r="CT108" s="38"/>
    </row>
    <row r="109" spans="18:98" x14ac:dyDescent="0.2">
      <c r="R109" s="9"/>
      <c r="S109" s="9"/>
      <c r="T109" s="9"/>
      <c r="U109" s="9"/>
      <c r="V109" s="14"/>
      <c r="W109" s="9"/>
      <c r="X109" s="14"/>
      <c r="Y109" s="9"/>
      <c r="Z109" s="9"/>
      <c r="AA109" s="14"/>
      <c r="AB109" s="14"/>
      <c r="AC109" s="14"/>
      <c r="AD109" s="14"/>
      <c r="AE109" s="9"/>
      <c r="AF109" s="14"/>
      <c r="AH109" s="9"/>
      <c r="AI109" s="14"/>
      <c r="AK109" s="14"/>
      <c r="AM109" s="14"/>
      <c r="BM109" s="25"/>
      <c r="BN109" s="25"/>
      <c r="BO109" s="25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25"/>
      <c r="CD109" s="38"/>
      <c r="CE109" s="38"/>
      <c r="CF109" s="38"/>
      <c r="CG109" s="38"/>
      <c r="CH109" s="38"/>
      <c r="CI109" s="38"/>
      <c r="CJ109" s="38"/>
      <c r="CK109" s="38"/>
      <c r="CL109" s="91"/>
      <c r="CM109" s="38"/>
      <c r="CN109" s="38"/>
      <c r="CO109" s="38"/>
      <c r="CP109" s="38"/>
      <c r="CQ109" s="38"/>
      <c r="CR109" s="38"/>
      <c r="CS109" s="38"/>
      <c r="CT109" s="38"/>
    </row>
    <row r="110" spans="18:98" x14ac:dyDescent="0.2">
      <c r="R110" s="9"/>
      <c r="S110" s="9"/>
      <c r="T110" s="9"/>
      <c r="U110" s="9"/>
      <c r="V110" s="14"/>
      <c r="W110" s="9"/>
      <c r="X110" s="14"/>
      <c r="Y110" s="9"/>
      <c r="Z110" s="9"/>
      <c r="AA110" s="14"/>
      <c r="AB110" s="14"/>
      <c r="AC110" s="14"/>
      <c r="AD110" s="14"/>
      <c r="AE110" s="9"/>
      <c r="AF110" s="14"/>
      <c r="AH110" s="9"/>
      <c r="AI110" s="14"/>
      <c r="AK110" s="14"/>
      <c r="AM110" s="14"/>
      <c r="BM110" s="25"/>
      <c r="BN110" s="25"/>
      <c r="BO110" s="25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25"/>
      <c r="CD110" s="38"/>
      <c r="CE110" s="38"/>
      <c r="CF110" s="38"/>
      <c r="CG110" s="38"/>
      <c r="CH110" s="38"/>
      <c r="CI110" s="38"/>
      <c r="CJ110" s="38"/>
      <c r="CK110" s="38"/>
      <c r="CL110" s="91"/>
      <c r="CM110" s="38"/>
      <c r="CN110" s="38"/>
      <c r="CO110" s="38"/>
      <c r="CP110" s="38"/>
      <c r="CQ110" s="38"/>
      <c r="CR110" s="38"/>
      <c r="CS110" s="38"/>
      <c r="CT110" s="38"/>
    </row>
    <row r="111" spans="18:98" x14ac:dyDescent="0.2">
      <c r="R111" s="9"/>
      <c r="S111" s="9"/>
      <c r="T111" s="9"/>
      <c r="U111" s="9"/>
      <c r="V111" s="14"/>
      <c r="W111" s="9"/>
      <c r="X111" s="14"/>
      <c r="Y111" s="9"/>
      <c r="Z111" s="9"/>
      <c r="AA111" s="14"/>
      <c r="AB111" s="14"/>
      <c r="AC111" s="14"/>
      <c r="AD111" s="14"/>
      <c r="AE111" s="9"/>
      <c r="AF111" s="14"/>
      <c r="AH111" s="9"/>
      <c r="AI111" s="14"/>
      <c r="AK111" s="14"/>
      <c r="AM111" s="14"/>
      <c r="BM111" s="25"/>
      <c r="BN111" s="25"/>
      <c r="BO111" s="25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25"/>
      <c r="CD111" s="38"/>
      <c r="CE111" s="38"/>
      <c r="CF111" s="38"/>
      <c r="CG111" s="38"/>
      <c r="CH111" s="38"/>
      <c r="CI111" s="38"/>
      <c r="CJ111" s="38"/>
      <c r="CK111" s="38"/>
      <c r="CL111" s="91"/>
      <c r="CM111" s="38"/>
      <c r="CN111" s="38"/>
      <c r="CO111" s="38"/>
      <c r="CP111" s="38"/>
      <c r="CQ111" s="38"/>
      <c r="CR111" s="38"/>
      <c r="CS111" s="38"/>
      <c r="CT111" s="38"/>
    </row>
    <row r="112" spans="18:98" x14ac:dyDescent="0.2">
      <c r="R112" s="9"/>
      <c r="S112" s="9"/>
      <c r="T112" s="9"/>
      <c r="U112" s="9"/>
      <c r="V112" s="14"/>
      <c r="W112" s="9"/>
      <c r="X112" s="14"/>
      <c r="Y112" s="9"/>
      <c r="Z112" s="9"/>
      <c r="AA112" s="14"/>
      <c r="AB112" s="14"/>
      <c r="AC112" s="14"/>
      <c r="AD112" s="14"/>
      <c r="AE112" s="9"/>
      <c r="AF112" s="14"/>
      <c r="AH112" s="9"/>
      <c r="AI112" s="14"/>
      <c r="AK112" s="14"/>
      <c r="AM112" s="14"/>
      <c r="BM112" s="25"/>
      <c r="BN112" s="25"/>
      <c r="BO112" s="25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25"/>
      <c r="CD112" s="38"/>
      <c r="CE112" s="38"/>
      <c r="CF112" s="38"/>
      <c r="CG112" s="38"/>
      <c r="CH112" s="38"/>
      <c r="CI112" s="38"/>
      <c r="CJ112" s="38"/>
      <c r="CK112" s="38"/>
      <c r="CL112" s="91"/>
      <c r="CM112" s="38"/>
      <c r="CN112" s="38"/>
      <c r="CO112" s="38"/>
      <c r="CP112" s="38"/>
      <c r="CQ112" s="38"/>
      <c r="CR112" s="38"/>
      <c r="CS112" s="38"/>
      <c r="CT112" s="38"/>
    </row>
    <row r="113" spans="18:98" x14ac:dyDescent="0.2">
      <c r="R113" s="9"/>
      <c r="S113" s="9"/>
      <c r="T113" s="9"/>
      <c r="U113" s="9"/>
      <c r="V113" s="14"/>
      <c r="W113" s="9"/>
      <c r="X113" s="14"/>
      <c r="Y113" s="9"/>
      <c r="Z113" s="9"/>
      <c r="AA113" s="14"/>
      <c r="AB113" s="14"/>
      <c r="AC113" s="14"/>
      <c r="AD113" s="14"/>
      <c r="AE113" s="9"/>
      <c r="AF113" s="14"/>
      <c r="AH113" s="9"/>
      <c r="AI113" s="14"/>
      <c r="AK113" s="14"/>
      <c r="AM113" s="14"/>
      <c r="BM113" s="25"/>
      <c r="BN113" s="25"/>
      <c r="BO113" s="25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25"/>
      <c r="CD113" s="38"/>
      <c r="CE113" s="38"/>
      <c r="CF113" s="38"/>
      <c r="CG113" s="38"/>
      <c r="CH113" s="38"/>
      <c r="CI113" s="38"/>
      <c r="CJ113" s="38"/>
      <c r="CK113" s="38"/>
      <c r="CL113" s="91"/>
      <c r="CM113" s="38"/>
      <c r="CN113" s="38"/>
      <c r="CO113" s="38"/>
      <c r="CP113" s="38"/>
      <c r="CQ113" s="38"/>
      <c r="CR113" s="38"/>
      <c r="CS113" s="38"/>
      <c r="CT113" s="38"/>
    </row>
    <row r="114" spans="18:98" x14ac:dyDescent="0.2">
      <c r="R114" s="9"/>
      <c r="S114" s="9"/>
      <c r="T114" s="9"/>
      <c r="U114" s="9"/>
      <c r="V114" s="14"/>
      <c r="W114" s="9"/>
      <c r="X114" s="14"/>
      <c r="Y114" s="9"/>
      <c r="Z114" s="9"/>
      <c r="AA114" s="14"/>
      <c r="AB114" s="14"/>
      <c r="AC114" s="14"/>
      <c r="AD114" s="14"/>
      <c r="AE114" s="9"/>
      <c r="AF114" s="14"/>
      <c r="AH114" s="9"/>
      <c r="AI114" s="14"/>
      <c r="AK114" s="14"/>
      <c r="AM114" s="14"/>
      <c r="BM114" s="25"/>
      <c r="BN114" s="25"/>
      <c r="BO114" s="25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25"/>
      <c r="CD114" s="38"/>
      <c r="CE114" s="38"/>
      <c r="CF114" s="38"/>
      <c r="CG114" s="38"/>
      <c r="CH114" s="38"/>
      <c r="CI114" s="38"/>
      <c r="CJ114" s="38"/>
      <c r="CK114" s="38"/>
      <c r="CL114" s="91"/>
      <c r="CM114" s="38"/>
      <c r="CN114" s="38"/>
      <c r="CO114" s="38"/>
      <c r="CP114" s="38"/>
      <c r="CQ114" s="38"/>
      <c r="CR114" s="38"/>
      <c r="CS114" s="38"/>
      <c r="CT114" s="38"/>
    </row>
    <row r="115" spans="18:98" x14ac:dyDescent="0.2">
      <c r="R115" s="9"/>
      <c r="S115" s="9"/>
      <c r="T115" s="9"/>
      <c r="U115" s="9"/>
      <c r="V115" s="14"/>
      <c r="W115" s="9"/>
      <c r="X115" s="14"/>
      <c r="Y115" s="9"/>
      <c r="Z115" s="9"/>
      <c r="AA115" s="14"/>
      <c r="AB115" s="14"/>
      <c r="AC115" s="14"/>
      <c r="AD115" s="14"/>
      <c r="AE115" s="9"/>
      <c r="AF115" s="14"/>
      <c r="AH115" s="9"/>
      <c r="AI115" s="14"/>
      <c r="AK115" s="14"/>
      <c r="AM115" s="14"/>
      <c r="BM115" s="25"/>
      <c r="BN115" s="25"/>
      <c r="BO115" s="25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25"/>
      <c r="CD115" s="38"/>
      <c r="CE115" s="38"/>
      <c r="CF115" s="38"/>
      <c r="CG115" s="38"/>
      <c r="CH115" s="38"/>
      <c r="CI115" s="38"/>
      <c r="CJ115" s="38"/>
      <c r="CK115" s="38"/>
      <c r="CL115" s="91"/>
      <c r="CM115" s="38"/>
      <c r="CN115" s="38"/>
      <c r="CO115" s="38"/>
      <c r="CP115" s="38"/>
      <c r="CQ115" s="38"/>
      <c r="CR115" s="38"/>
      <c r="CS115" s="38"/>
      <c r="CT115" s="38"/>
    </row>
    <row r="116" spans="18:98" x14ac:dyDescent="0.2">
      <c r="R116" s="9"/>
      <c r="S116" s="9"/>
      <c r="T116" s="9"/>
      <c r="U116" s="9"/>
      <c r="V116" s="14"/>
      <c r="W116" s="9"/>
      <c r="X116" s="14"/>
      <c r="Y116" s="9"/>
      <c r="Z116" s="9"/>
      <c r="AA116" s="14"/>
      <c r="AB116" s="14"/>
      <c r="AC116" s="14"/>
      <c r="AD116" s="14"/>
      <c r="AE116" s="9"/>
      <c r="AF116" s="14"/>
      <c r="AH116" s="9"/>
      <c r="AI116" s="14"/>
      <c r="AK116" s="14"/>
      <c r="AM116" s="14"/>
      <c r="BM116" s="25"/>
      <c r="BN116" s="25"/>
      <c r="BO116" s="25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25"/>
      <c r="CD116" s="38"/>
      <c r="CE116" s="38"/>
      <c r="CF116" s="38"/>
      <c r="CG116" s="38"/>
      <c r="CH116" s="38"/>
      <c r="CI116" s="38"/>
      <c r="CJ116" s="38"/>
      <c r="CK116" s="38"/>
      <c r="CL116" s="91"/>
      <c r="CM116" s="38"/>
      <c r="CN116" s="38"/>
      <c r="CO116" s="38"/>
      <c r="CP116" s="38"/>
      <c r="CQ116" s="38"/>
      <c r="CR116" s="38"/>
      <c r="CS116" s="38"/>
      <c r="CT116" s="38"/>
    </row>
    <row r="117" spans="18:98" x14ac:dyDescent="0.2">
      <c r="R117" s="9"/>
      <c r="S117" s="9"/>
      <c r="T117" s="9"/>
      <c r="U117" s="9"/>
      <c r="V117" s="14"/>
      <c r="W117" s="9"/>
      <c r="X117" s="14"/>
      <c r="Y117" s="9"/>
      <c r="Z117" s="9"/>
      <c r="AA117" s="14"/>
      <c r="AB117" s="14"/>
      <c r="AC117" s="14"/>
      <c r="AD117" s="14"/>
      <c r="AE117" s="9"/>
      <c r="AF117" s="14"/>
      <c r="AH117" s="9"/>
      <c r="AI117" s="14"/>
      <c r="AK117" s="14"/>
      <c r="AM117" s="14"/>
      <c r="BM117" s="25"/>
      <c r="BN117" s="25"/>
      <c r="BO117" s="25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25"/>
      <c r="CD117" s="38"/>
      <c r="CE117" s="38"/>
      <c r="CF117" s="38"/>
      <c r="CG117" s="38"/>
      <c r="CH117" s="38"/>
      <c r="CI117" s="38"/>
      <c r="CJ117" s="38"/>
      <c r="CK117" s="38"/>
      <c r="CL117" s="91"/>
      <c r="CM117" s="38"/>
      <c r="CN117" s="38"/>
      <c r="CO117" s="38"/>
      <c r="CP117" s="38"/>
      <c r="CQ117" s="38"/>
      <c r="CR117" s="38"/>
      <c r="CS117" s="38"/>
      <c r="CT117" s="38"/>
    </row>
    <row r="118" spans="18:98" x14ac:dyDescent="0.2">
      <c r="R118" s="9"/>
      <c r="S118" s="9"/>
      <c r="T118" s="9"/>
      <c r="U118" s="9"/>
      <c r="V118" s="14"/>
      <c r="W118" s="9"/>
      <c r="X118" s="14"/>
      <c r="Y118" s="9"/>
      <c r="Z118" s="9"/>
      <c r="AA118" s="14"/>
      <c r="AB118" s="14"/>
      <c r="AC118" s="14"/>
      <c r="AD118" s="14"/>
      <c r="AE118" s="9"/>
      <c r="AF118" s="14"/>
      <c r="AH118" s="9"/>
      <c r="AI118" s="14"/>
      <c r="AK118" s="14"/>
      <c r="AM118" s="14"/>
      <c r="BM118" s="25"/>
      <c r="BN118" s="25"/>
      <c r="BO118" s="25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25"/>
      <c r="CD118" s="38"/>
      <c r="CE118" s="38"/>
      <c r="CF118" s="38"/>
      <c r="CG118" s="38"/>
      <c r="CH118" s="38"/>
      <c r="CI118" s="38"/>
      <c r="CJ118" s="38"/>
      <c r="CK118" s="38"/>
      <c r="CL118" s="91"/>
      <c r="CM118" s="38"/>
      <c r="CN118" s="38"/>
      <c r="CO118" s="38"/>
      <c r="CP118" s="38"/>
      <c r="CQ118" s="38"/>
      <c r="CR118" s="38"/>
      <c r="CS118" s="38"/>
      <c r="CT118" s="38"/>
    </row>
    <row r="119" spans="18:98" x14ac:dyDescent="0.2">
      <c r="R119" s="9"/>
      <c r="S119" s="9"/>
      <c r="T119" s="9"/>
      <c r="U119" s="9"/>
      <c r="V119" s="14"/>
      <c r="W119" s="9"/>
      <c r="X119" s="14"/>
      <c r="Y119" s="9"/>
      <c r="Z119" s="9"/>
      <c r="AA119" s="14"/>
      <c r="AB119" s="14"/>
      <c r="AC119" s="14"/>
      <c r="AD119" s="14"/>
      <c r="AE119" s="9"/>
      <c r="AF119" s="14"/>
      <c r="AH119" s="9"/>
      <c r="AI119" s="14"/>
      <c r="AK119" s="14"/>
      <c r="AM119" s="14"/>
      <c r="BM119" s="25"/>
      <c r="BN119" s="25"/>
      <c r="BO119" s="25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25"/>
      <c r="CD119" s="38"/>
      <c r="CE119" s="38"/>
      <c r="CF119" s="38"/>
      <c r="CG119" s="38"/>
      <c r="CH119" s="38"/>
      <c r="CI119" s="38"/>
      <c r="CJ119" s="38"/>
      <c r="CK119" s="38"/>
      <c r="CL119" s="91"/>
      <c r="CM119" s="38"/>
      <c r="CN119" s="38"/>
      <c r="CO119" s="38"/>
      <c r="CP119" s="38"/>
      <c r="CQ119" s="38"/>
      <c r="CR119" s="38"/>
      <c r="CS119" s="38"/>
      <c r="CT119" s="38"/>
    </row>
    <row r="120" spans="18:98" x14ac:dyDescent="0.2">
      <c r="R120" s="9"/>
      <c r="S120" s="9"/>
      <c r="T120" s="9"/>
      <c r="U120" s="9"/>
      <c r="V120" s="14"/>
      <c r="W120" s="9"/>
      <c r="X120" s="14"/>
      <c r="Y120" s="9"/>
      <c r="Z120" s="9"/>
      <c r="AA120" s="14"/>
      <c r="AB120" s="14"/>
      <c r="AC120" s="14"/>
      <c r="AD120" s="14"/>
      <c r="AE120" s="9"/>
      <c r="AF120" s="14"/>
      <c r="AH120" s="9"/>
      <c r="AI120" s="14"/>
      <c r="AK120" s="14"/>
      <c r="AM120" s="14"/>
      <c r="BM120" s="25"/>
      <c r="BN120" s="25"/>
      <c r="BO120" s="25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25"/>
      <c r="CD120" s="38"/>
      <c r="CE120" s="38"/>
      <c r="CF120" s="38"/>
      <c r="CG120" s="38"/>
      <c r="CH120" s="38"/>
      <c r="CI120" s="38"/>
      <c r="CJ120" s="38"/>
      <c r="CK120" s="38"/>
      <c r="CL120" s="91"/>
      <c r="CM120" s="38"/>
      <c r="CN120" s="38"/>
      <c r="CO120" s="38"/>
      <c r="CP120" s="38"/>
      <c r="CQ120" s="38"/>
      <c r="CR120" s="38"/>
      <c r="CS120" s="38"/>
      <c r="CT120" s="38"/>
    </row>
    <row r="121" spans="18:98" x14ac:dyDescent="0.2">
      <c r="R121" s="9"/>
      <c r="S121" s="9"/>
      <c r="T121" s="9"/>
      <c r="U121" s="9"/>
      <c r="V121" s="14"/>
      <c r="W121" s="9"/>
      <c r="X121" s="14"/>
      <c r="Y121" s="9"/>
      <c r="Z121" s="9"/>
      <c r="AA121" s="14"/>
      <c r="AB121" s="14"/>
      <c r="AC121" s="14"/>
      <c r="AD121" s="14"/>
      <c r="AE121" s="9"/>
      <c r="AF121" s="14"/>
      <c r="AH121" s="9"/>
      <c r="AI121" s="14"/>
      <c r="AK121" s="14"/>
      <c r="AM121" s="14"/>
      <c r="BM121" s="25"/>
      <c r="BN121" s="25"/>
      <c r="BO121" s="25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25"/>
      <c r="CD121" s="38"/>
      <c r="CE121" s="38"/>
      <c r="CF121" s="38"/>
      <c r="CG121" s="38"/>
      <c r="CH121" s="38"/>
      <c r="CI121" s="38"/>
      <c r="CJ121" s="38"/>
      <c r="CK121" s="38"/>
      <c r="CL121" s="91"/>
      <c r="CM121" s="38"/>
      <c r="CN121" s="38"/>
      <c r="CO121" s="38"/>
      <c r="CP121" s="38"/>
      <c r="CQ121" s="38"/>
      <c r="CR121" s="38"/>
      <c r="CS121" s="38"/>
      <c r="CT121" s="38"/>
    </row>
    <row r="122" spans="18:98" x14ac:dyDescent="0.2">
      <c r="R122" s="9"/>
      <c r="S122" s="9"/>
      <c r="T122" s="9"/>
      <c r="U122" s="9"/>
      <c r="V122" s="14"/>
      <c r="W122" s="9"/>
      <c r="X122" s="14"/>
      <c r="Y122" s="9"/>
      <c r="Z122" s="9"/>
      <c r="AA122" s="14"/>
      <c r="AB122" s="14"/>
      <c r="AC122" s="14"/>
      <c r="AD122" s="14"/>
      <c r="AE122" s="9"/>
      <c r="AF122" s="14"/>
      <c r="AH122" s="9"/>
      <c r="AI122" s="14"/>
      <c r="AK122" s="14"/>
      <c r="AM122" s="14"/>
      <c r="BM122" s="25"/>
      <c r="BN122" s="25"/>
      <c r="BO122" s="25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25"/>
      <c r="CD122" s="38"/>
      <c r="CE122" s="38"/>
      <c r="CF122" s="38"/>
      <c r="CG122" s="38"/>
      <c r="CH122" s="38"/>
      <c r="CI122" s="38"/>
      <c r="CJ122" s="38"/>
      <c r="CK122" s="38"/>
      <c r="CL122" s="91"/>
      <c r="CM122" s="38"/>
      <c r="CN122" s="38"/>
      <c r="CO122" s="38"/>
      <c r="CP122" s="38"/>
      <c r="CQ122" s="38"/>
      <c r="CR122" s="38"/>
      <c r="CS122" s="38"/>
      <c r="CT122" s="38"/>
    </row>
    <row r="123" spans="18:98" x14ac:dyDescent="0.2">
      <c r="R123" s="9"/>
      <c r="S123" s="9"/>
      <c r="T123" s="9"/>
      <c r="U123" s="9"/>
      <c r="V123" s="14"/>
      <c r="W123" s="9"/>
      <c r="X123" s="14"/>
      <c r="Y123" s="9"/>
      <c r="Z123" s="9"/>
      <c r="AA123" s="14"/>
      <c r="AB123" s="14"/>
      <c r="AC123" s="14"/>
      <c r="AD123" s="14"/>
      <c r="AE123" s="9"/>
      <c r="AF123" s="14"/>
      <c r="AH123" s="9"/>
      <c r="AI123" s="14"/>
      <c r="AK123" s="14"/>
      <c r="AM123" s="14"/>
      <c r="BM123" s="25"/>
      <c r="BN123" s="25"/>
      <c r="BO123" s="25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25"/>
      <c r="CD123" s="38"/>
      <c r="CE123" s="38"/>
      <c r="CF123" s="38"/>
      <c r="CG123" s="38"/>
      <c r="CH123" s="38"/>
      <c r="CI123" s="38"/>
      <c r="CJ123" s="38"/>
      <c r="CK123" s="38"/>
      <c r="CL123" s="91"/>
      <c r="CM123" s="38"/>
      <c r="CN123" s="38"/>
      <c r="CO123" s="38"/>
      <c r="CP123" s="38"/>
      <c r="CQ123" s="38"/>
      <c r="CR123" s="38"/>
      <c r="CS123" s="38"/>
      <c r="CT123" s="38"/>
    </row>
    <row r="124" spans="18:98" x14ac:dyDescent="0.2">
      <c r="R124" s="9"/>
      <c r="S124" s="9"/>
      <c r="T124" s="9"/>
      <c r="U124" s="9"/>
      <c r="V124" s="14"/>
      <c r="W124" s="9"/>
      <c r="X124" s="14"/>
      <c r="Y124" s="9"/>
      <c r="Z124" s="9"/>
      <c r="AA124" s="14"/>
      <c r="AB124" s="14"/>
      <c r="AC124" s="14"/>
      <c r="AD124" s="14"/>
      <c r="AE124" s="9"/>
      <c r="AF124" s="14"/>
      <c r="AH124" s="9"/>
      <c r="AI124" s="14"/>
      <c r="AK124" s="14"/>
      <c r="AM124" s="14"/>
      <c r="BM124" s="25"/>
      <c r="BN124" s="25"/>
      <c r="BO124" s="25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25"/>
      <c r="CD124" s="38"/>
      <c r="CE124" s="38"/>
      <c r="CF124" s="38"/>
      <c r="CG124" s="38"/>
      <c r="CH124" s="38"/>
      <c r="CI124" s="38"/>
      <c r="CJ124" s="38"/>
      <c r="CK124" s="38"/>
      <c r="CL124" s="91"/>
      <c r="CM124" s="38"/>
      <c r="CN124" s="38"/>
      <c r="CO124" s="38"/>
      <c r="CP124" s="38"/>
      <c r="CQ124" s="38"/>
      <c r="CR124" s="38"/>
      <c r="CS124" s="38"/>
      <c r="CT124" s="38"/>
    </row>
    <row r="125" spans="18:98" x14ac:dyDescent="0.2">
      <c r="R125" s="9"/>
      <c r="S125" s="9"/>
      <c r="T125" s="9"/>
      <c r="U125" s="9"/>
      <c r="V125" s="14"/>
      <c r="W125" s="9"/>
      <c r="X125" s="14"/>
      <c r="Y125" s="9"/>
      <c r="Z125" s="9"/>
      <c r="AA125" s="14"/>
      <c r="AB125" s="14"/>
      <c r="AC125" s="14"/>
      <c r="AD125" s="14"/>
      <c r="AE125" s="9"/>
      <c r="AF125" s="14"/>
      <c r="AH125" s="9"/>
      <c r="AI125" s="14"/>
      <c r="AK125" s="14"/>
      <c r="AM125" s="14"/>
      <c r="BM125" s="25"/>
      <c r="BN125" s="25"/>
      <c r="BO125" s="25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25"/>
      <c r="CD125" s="38"/>
      <c r="CE125" s="38"/>
      <c r="CF125" s="38"/>
      <c r="CG125" s="38"/>
      <c r="CH125" s="38"/>
      <c r="CI125" s="38"/>
      <c r="CJ125" s="38"/>
      <c r="CK125" s="38"/>
      <c r="CL125" s="91"/>
      <c r="CM125" s="38"/>
      <c r="CN125" s="38"/>
      <c r="CO125" s="38"/>
      <c r="CP125" s="38"/>
      <c r="CQ125" s="38"/>
      <c r="CR125" s="38"/>
      <c r="CS125" s="38"/>
      <c r="CT125" s="38"/>
    </row>
    <row r="126" spans="18:98" x14ac:dyDescent="0.2">
      <c r="R126" s="9"/>
      <c r="S126" s="9"/>
      <c r="T126" s="9"/>
      <c r="U126" s="9"/>
      <c r="V126" s="14"/>
      <c r="W126" s="9"/>
      <c r="X126" s="14"/>
      <c r="Y126" s="9"/>
      <c r="Z126" s="9"/>
      <c r="AA126" s="14"/>
      <c r="AB126" s="14"/>
      <c r="AC126" s="14"/>
      <c r="AD126" s="14"/>
      <c r="AE126" s="9"/>
      <c r="AF126" s="14"/>
      <c r="AH126" s="9"/>
      <c r="AI126" s="14"/>
      <c r="AK126" s="14"/>
      <c r="AM126" s="14"/>
      <c r="BM126" s="25"/>
      <c r="BN126" s="25"/>
      <c r="BO126" s="25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25"/>
      <c r="CD126" s="38"/>
      <c r="CE126" s="38"/>
      <c r="CF126" s="38"/>
      <c r="CG126" s="38"/>
      <c r="CH126" s="38"/>
      <c r="CI126" s="38"/>
      <c r="CJ126" s="38"/>
      <c r="CK126" s="38"/>
      <c r="CL126" s="91"/>
      <c r="CM126" s="38"/>
      <c r="CN126" s="38"/>
      <c r="CO126" s="38"/>
      <c r="CP126" s="38"/>
      <c r="CQ126" s="38"/>
      <c r="CR126" s="38"/>
      <c r="CS126" s="38"/>
      <c r="CT126" s="38"/>
    </row>
    <row r="127" spans="18:98" x14ac:dyDescent="0.2">
      <c r="R127" s="9"/>
      <c r="S127" s="9"/>
      <c r="T127" s="9"/>
      <c r="U127" s="9"/>
      <c r="V127" s="14"/>
      <c r="W127" s="9"/>
      <c r="X127" s="14"/>
      <c r="Y127" s="9"/>
      <c r="Z127" s="9"/>
      <c r="AA127" s="14"/>
      <c r="AB127" s="14"/>
      <c r="AC127" s="14"/>
      <c r="AD127" s="14"/>
      <c r="AE127" s="9"/>
      <c r="AF127" s="14"/>
      <c r="AH127" s="9"/>
      <c r="AI127" s="14"/>
      <c r="AK127" s="14"/>
      <c r="AM127" s="14"/>
      <c r="BM127" s="25"/>
      <c r="BN127" s="25"/>
      <c r="BO127" s="25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25"/>
      <c r="CD127" s="38"/>
      <c r="CE127" s="38"/>
      <c r="CF127" s="38"/>
      <c r="CG127" s="38"/>
      <c r="CH127" s="38"/>
      <c r="CI127" s="38"/>
      <c r="CJ127" s="38"/>
      <c r="CK127" s="38"/>
      <c r="CL127" s="91"/>
      <c r="CM127" s="38"/>
      <c r="CN127" s="38"/>
      <c r="CO127" s="38"/>
      <c r="CP127" s="38"/>
      <c r="CQ127" s="38"/>
      <c r="CR127" s="38"/>
      <c r="CS127" s="38"/>
      <c r="CT127" s="38"/>
    </row>
    <row r="128" spans="18:98" x14ac:dyDescent="0.2">
      <c r="R128" s="9"/>
      <c r="S128" s="9"/>
      <c r="T128" s="9"/>
      <c r="U128" s="9"/>
      <c r="V128" s="14"/>
      <c r="W128" s="9"/>
      <c r="X128" s="14"/>
      <c r="Y128" s="9"/>
      <c r="Z128" s="9"/>
      <c r="AA128" s="14"/>
      <c r="AB128" s="14"/>
      <c r="AC128" s="14"/>
      <c r="AD128" s="14"/>
      <c r="AE128" s="9"/>
      <c r="AF128" s="14"/>
      <c r="AH128" s="9"/>
      <c r="AI128" s="14"/>
      <c r="AK128" s="14"/>
      <c r="AM128" s="14"/>
      <c r="BM128" s="25"/>
      <c r="BN128" s="25"/>
      <c r="BO128" s="25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25"/>
      <c r="CD128" s="38"/>
      <c r="CE128" s="38"/>
      <c r="CF128" s="38"/>
      <c r="CG128" s="38"/>
      <c r="CH128" s="38"/>
      <c r="CI128" s="38"/>
      <c r="CJ128" s="38"/>
      <c r="CK128" s="38"/>
      <c r="CL128" s="91"/>
      <c r="CM128" s="38"/>
      <c r="CN128" s="38"/>
      <c r="CO128" s="38"/>
      <c r="CP128" s="38"/>
      <c r="CQ128" s="38"/>
      <c r="CR128" s="38"/>
      <c r="CS128" s="38"/>
      <c r="CT128" s="38"/>
    </row>
    <row r="129" spans="3:98" x14ac:dyDescent="0.2">
      <c r="R129" s="9"/>
      <c r="S129" s="9"/>
      <c r="T129" s="9"/>
      <c r="U129" s="9"/>
      <c r="V129" s="14"/>
      <c r="W129" s="9"/>
      <c r="X129" s="14"/>
      <c r="Y129" s="9"/>
      <c r="Z129" s="9"/>
      <c r="AA129" s="14"/>
      <c r="AB129" s="14"/>
      <c r="AC129" s="14"/>
      <c r="AD129" s="14"/>
      <c r="AE129" s="9"/>
      <c r="AF129" s="14"/>
      <c r="AH129" s="9"/>
      <c r="AI129" s="14"/>
      <c r="AK129" s="14"/>
      <c r="AM129" s="14"/>
      <c r="BM129" s="25"/>
      <c r="BN129" s="25"/>
      <c r="BO129" s="25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25"/>
      <c r="CD129" s="38"/>
      <c r="CE129" s="38"/>
      <c r="CF129" s="38"/>
      <c r="CG129" s="38"/>
      <c r="CH129" s="38"/>
      <c r="CI129" s="38"/>
      <c r="CJ129" s="38"/>
      <c r="CK129" s="38"/>
      <c r="CL129" s="91"/>
      <c r="CM129" s="38"/>
      <c r="CN129" s="38"/>
      <c r="CO129" s="38"/>
      <c r="CP129" s="38"/>
      <c r="CQ129" s="38"/>
      <c r="CR129" s="38"/>
      <c r="CS129" s="38"/>
      <c r="CT129" s="38"/>
    </row>
    <row r="130" spans="3:98" x14ac:dyDescent="0.2">
      <c r="C130" s="9"/>
      <c r="D130" s="9"/>
      <c r="E130" s="9"/>
      <c r="F130" s="9"/>
      <c r="G130" s="9"/>
      <c r="H130" s="14"/>
      <c r="I130" s="14"/>
      <c r="J130" s="9"/>
      <c r="K130" s="14"/>
      <c r="L130" s="14"/>
      <c r="M130" s="14"/>
      <c r="N130" s="14"/>
      <c r="O130" s="9"/>
      <c r="P130" s="14"/>
      <c r="Q130" s="14"/>
      <c r="R130" s="9"/>
      <c r="S130" s="9"/>
      <c r="T130" s="9"/>
      <c r="U130" s="9"/>
      <c r="V130" s="14"/>
      <c r="W130" s="9"/>
      <c r="X130" s="14"/>
      <c r="Y130" s="9"/>
      <c r="Z130" s="9"/>
      <c r="AA130" s="14"/>
      <c r="AB130" s="14"/>
      <c r="AC130" s="14"/>
      <c r="AD130" s="14"/>
      <c r="AE130" s="9"/>
      <c r="AF130" s="14"/>
      <c r="AH130" s="9"/>
      <c r="AI130" s="14"/>
      <c r="AK130" s="14"/>
      <c r="AM130" s="14"/>
      <c r="BM130" s="25"/>
      <c r="BN130" s="25"/>
      <c r="BO130" s="25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25"/>
      <c r="CD130" s="38"/>
      <c r="CE130" s="38"/>
      <c r="CF130" s="38"/>
      <c r="CG130" s="38"/>
      <c r="CH130" s="38"/>
      <c r="CI130" s="38"/>
      <c r="CJ130" s="38"/>
      <c r="CK130" s="38"/>
      <c r="CL130" s="91"/>
      <c r="CM130" s="38"/>
      <c r="CN130" s="38"/>
      <c r="CO130" s="38"/>
      <c r="CP130" s="38"/>
      <c r="CQ130" s="38"/>
      <c r="CR130" s="38"/>
      <c r="CS130" s="38"/>
      <c r="CT130" s="38"/>
    </row>
    <row r="131" spans="3:98" x14ac:dyDescent="0.2">
      <c r="C131" s="9"/>
      <c r="D131" s="9"/>
      <c r="E131" s="9"/>
      <c r="F131" s="9"/>
      <c r="G131" s="9"/>
      <c r="H131" s="14"/>
      <c r="I131" s="14"/>
      <c r="J131" s="9"/>
      <c r="K131" s="14"/>
      <c r="L131" s="14"/>
      <c r="M131" s="14"/>
      <c r="N131" s="14"/>
      <c r="O131" s="9"/>
      <c r="P131" s="14"/>
      <c r="Q131" s="14"/>
      <c r="R131" s="9"/>
      <c r="S131" s="9"/>
      <c r="T131" s="9"/>
      <c r="U131" s="9"/>
      <c r="V131" s="14"/>
      <c r="W131" s="9"/>
      <c r="X131" s="14"/>
      <c r="Y131" s="9"/>
      <c r="Z131" s="9"/>
      <c r="AA131" s="14"/>
      <c r="AB131" s="14"/>
      <c r="AC131" s="14"/>
      <c r="AD131" s="14"/>
      <c r="AE131" s="9"/>
      <c r="AF131" s="14"/>
      <c r="AH131" s="9"/>
      <c r="AI131" s="14"/>
      <c r="AK131" s="14"/>
      <c r="AM131" s="14"/>
      <c r="BM131" s="25"/>
      <c r="BN131" s="25"/>
      <c r="BO131" s="25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25"/>
      <c r="CD131" s="38"/>
      <c r="CE131" s="38"/>
      <c r="CF131" s="38"/>
      <c r="CG131" s="38"/>
      <c r="CH131" s="38"/>
      <c r="CI131" s="38"/>
      <c r="CJ131" s="38"/>
      <c r="CK131" s="38"/>
      <c r="CL131" s="91"/>
      <c r="CM131" s="38"/>
      <c r="CN131" s="38"/>
      <c r="CO131" s="38"/>
      <c r="CP131" s="38"/>
      <c r="CQ131" s="38"/>
      <c r="CR131" s="38"/>
      <c r="CS131" s="38"/>
      <c r="CT131" s="38"/>
    </row>
    <row r="132" spans="3:98" x14ac:dyDescent="0.2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14"/>
      <c r="N132" s="14"/>
      <c r="O132" s="9"/>
      <c r="P132" s="14"/>
      <c r="Q132" s="14"/>
      <c r="R132" s="9"/>
      <c r="S132" s="9"/>
      <c r="T132" s="9"/>
      <c r="U132" s="9"/>
      <c r="V132" s="14"/>
      <c r="W132" s="9"/>
      <c r="X132" s="14"/>
      <c r="Y132" s="9"/>
      <c r="Z132" s="9"/>
      <c r="AA132" s="14"/>
      <c r="AB132" s="14"/>
      <c r="AC132" s="14"/>
      <c r="AD132" s="14"/>
      <c r="AE132" s="9"/>
      <c r="AF132" s="14"/>
      <c r="AH132" s="9"/>
      <c r="AI132" s="14"/>
      <c r="AK132" s="14"/>
      <c r="AM132" s="14"/>
      <c r="BM132" s="25"/>
      <c r="BN132" s="25"/>
      <c r="BO132" s="25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25"/>
      <c r="CD132" s="38"/>
      <c r="CE132" s="38"/>
      <c r="CF132" s="38"/>
      <c r="CG132" s="38"/>
      <c r="CH132" s="38"/>
      <c r="CI132" s="38"/>
      <c r="CJ132" s="38"/>
      <c r="CK132" s="38"/>
      <c r="CL132" s="91"/>
      <c r="CM132" s="38"/>
      <c r="CN132" s="38"/>
      <c r="CO132" s="38"/>
      <c r="CP132" s="38"/>
      <c r="CQ132" s="38"/>
      <c r="CR132" s="38"/>
      <c r="CS132" s="38"/>
      <c r="CT132" s="38"/>
    </row>
    <row r="133" spans="3:98" x14ac:dyDescent="0.2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14"/>
      <c r="N133" s="14"/>
      <c r="O133" s="9"/>
      <c r="P133" s="14"/>
      <c r="Q133" s="14"/>
      <c r="R133" s="9"/>
      <c r="S133" s="9"/>
      <c r="T133" s="9"/>
      <c r="U133" s="9"/>
      <c r="V133" s="14"/>
      <c r="W133" s="9"/>
      <c r="X133" s="14"/>
      <c r="Y133" s="9"/>
      <c r="Z133" s="9"/>
      <c r="AA133" s="14"/>
      <c r="AB133" s="14"/>
      <c r="AC133" s="14"/>
      <c r="AD133" s="14"/>
      <c r="AE133" s="9"/>
      <c r="AF133" s="14"/>
      <c r="AH133" s="9"/>
      <c r="AI133" s="14"/>
      <c r="AK133" s="14"/>
      <c r="AM133" s="14"/>
      <c r="BM133" s="25"/>
      <c r="BN133" s="25"/>
      <c r="BO133" s="25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25"/>
      <c r="CD133" s="38"/>
      <c r="CE133" s="38"/>
      <c r="CF133" s="38"/>
      <c r="CG133" s="38"/>
      <c r="CH133" s="38"/>
      <c r="CI133" s="38"/>
      <c r="CJ133" s="38"/>
      <c r="CK133" s="38"/>
      <c r="CL133" s="91"/>
      <c r="CM133" s="38"/>
      <c r="CN133" s="38"/>
      <c r="CO133" s="38"/>
      <c r="CP133" s="38"/>
      <c r="CQ133" s="38"/>
      <c r="CR133" s="38"/>
      <c r="CS133" s="38"/>
      <c r="CT133" s="38"/>
    </row>
    <row r="134" spans="3:98" x14ac:dyDescent="0.2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4"/>
      <c r="N134" s="14"/>
      <c r="O134" s="9"/>
      <c r="P134" s="14"/>
      <c r="Q134" s="14"/>
      <c r="R134" s="9"/>
      <c r="S134" s="9"/>
      <c r="T134" s="9"/>
      <c r="U134" s="9"/>
      <c r="V134" s="14"/>
      <c r="W134" s="9"/>
      <c r="X134" s="14"/>
      <c r="Y134" s="9"/>
      <c r="Z134" s="9"/>
      <c r="AA134" s="14"/>
      <c r="AB134" s="14"/>
      <c r="AC134" s="14"/>
      <c r="AD134" s="14"/>
      <c r="AE134" s="9"/>
      <c r="AF134" s="14"/>
      <c r="AH134" s="9"/>
      <c r="AI134" s="14"/>
      <c r="AK134" s="14"/>
      <c r="AM134" s="14"/>
      <c r="BM134" s="25"/>
      <c r="BN134" s="25"/>
      <c r="BO134" s="25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25"/>
      <c r="CD134" s="38"/>
      <c r="CE134" s="38"/>
      <c r="CF134" s="38"/>
      <c r="CG134" s="38"/>
      <c r="CH134" s="38"/>
      <c r="CI134" s="38"/>
      <c r="CJ134" s="38"/>
      <c r="CK134" s="38"/>
      <c r="CL134" s="91"/>
      <c r="CM134" s="38"/>
      <c r="CN134" s="38"/>
      <c r="CO134" s="38"/>
      <c r="CP134" s="38"/>
      <c r="CQ134" s="38"/>
      <c r="CR134" s="38"/>
      <c r="CS134" s="38"/>
      <c r="CT134" s="38"/>
    </row>
    <row r="135" spans="3:98" x14ac:dyDescent="0.2">
      <c r="C135" s="9"/>
      <c r="D135" s="9"/>
      <c r="E135" s="9"/>
      <c r="F135" s="9"/>
      <c r="G135" s="9"/>
      <c r="H135" s="14"/>
      <c r="I135" s="14"/>
      <c r="J135" s="9"/>
      <c r="K135" s="14"/>
      <c r="L135" s="14"/>
      <c r="M135" s="14"/>
      <c r="N135" s="14"/>
      <c r="O135" s="9"/>
      <c r="P135" s="14"/>
      <c r="Q135" s="14"/>
      <c r="R135" s="9"/>
      <c r="S135" s="9"/>
      <c r="T135" s="9"/>
      <c r="U135" s="9"/>
      <c r="V135" s="14"/>
      <c r="W135" s="9"/>
      <c r="X135" s="14"/>
      <c r="Y135" s="9"/>
      <c r="Z135" s="9"/>
      <c r="AA135" s="14"/>
      <c r="AB135" s="14"/>
      <c r="AC135" s="14"/>
      <c r="AD135" s="14"/>
      <c r="AE135" s="9"/>
      <c r="AF135" s="14"/>
      <c r="AH135" s="9"/>
      <c r="AI135" s="14"/>
      <c r="AK135" s="14"/>
      <c r="AM135" s="14"/>
      <c r="BM135" s="25"/>
      <c r="BN135" s="25"/>
      <c r="BO135" s="25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25"/>
      <c r="CD135" s="38"/>
      <c r="CE135" s="38"/>
      <c r="CF135" s="38"/>
      <c r="CG135" s="38"/>
      <c r="CH135" s="38"/>
      <c r="CI135" s="38"/>
      <c r="CJ135" s="38"/>
      <c r="CK135" s="38"/>
      <c r="CL135" s="91"/>
      <c r="CM135" s="38"/>
      <c r="CN135" s="38"/>
      <c r="CO135" s="38"/>
      <c r="CP135" s="38"/>
      <c r="CQ135" s="38"/>
      <c r="CR135" s="38"/>
      <c r="CS135" s="38"/>
      <c r="CT135" s="38"/>
    </row>
    <row r="136" spans="3:98" x14ac:dyDescent="0.2">
      <c r="C136" s="9"/>
      <c r="D136" s="14"/>
      <c r="E136" s="14"/>
      <c r="F136" s="14"/>
      <c r="G136" s="9"/>
      <c r="H136" s="14"/>
      <c r="I136" s="14"/>
      <c r="J136" s="9"/>
      <c r="K136" s="14"/>
      <c r="L136" s="14"/>
      <c r="M136" s="14"/>
      <c r="N136" s="14"/>
      <c r="O136" s="9"/>
      <c r="P136" s="14"/>
      <c r="Q136" s="14"/>
      <c r="R136" s="9"/>
      <c r="S136" s="9"/>
      <c r="T136" s="9"/>
      <c r="U136" s="9"/>
      <c r="V136" s="14"/>
      <c r="W136" s="9"/>
      <c r="X136" s="14"/>
      <c r="Y136" s="9"/>
      <c r="Z136" s="9"/>
      <c r="AA136" s="14"/>
      <c r="AB136" s="14"/>
      <c r="AC136" s="14"/>
      <c r="AD136" s="14"/>
      <c r="AE136" s="9"/>
      <c r="AF136" s="14"/>
      <c r="AH136" s="9"/>
      <c r="AI136" s="14"/>
      <c r="AK136" s="14"/>
      <c r="AM136" s="14"/>
      <c r="BM136" s="25"/>
      <c r="BN136" s="25"/>
      <c r="BO136" s="25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25"/>
      <c r="CD136" s="38"/>
      <c r="CE136" s="38"/>
      <c r="CF136" s="38"/>
      <c r="CG136" s="38"/>
      <c r="CH136" s="38"/>
      <c r="CI136" s="38"/>
      <c r="CJ136" s="38"/>
      <c r="CK136" s="38"/>
      <c r="CL136" s="91"/>
      <c r="CM136" s="38"/>
      <c r="CN136" s="38"/>
      <c r="CO136" s="38"/>
      <c r="CP136" s="38"/>
      <c r="CQ136" s="38"/>
      <c r="CR136" s="38"/>
      <c r="CS136" s="38"/>
      <c r="CT136" s="38"/>
    </row>
    <row r="137" spans="3:98" x14ac:dyDescent="0.2">
      <c r="C137" s="9"/>
      <c r="D137" s="14"/>
      <c r="E137" s="14"/>
      <c r="F137" s="14"/>
      <c r="G137" s="9"/>
      <c r="H137" s="14"/>
      <c r="I137" s="14"/>
      <c r="J137" s="9"/>
      <c r="K137" s="14"/>
      <c r="L137" s="14"/>
      <c r="M137" s="14"/>
      <c r="N137" s="14"/>
      <c r="O137" s="9"/>
      <c r="P137" s="14"/>
      <c r="Q137" s="14"/>
      <c r="R137" s="9"/>
      <c r="S137" s="9"/>
      <c r="T137" s="9"/>
      <c r="U137" s="9"/>
      <c r="V137" s="14"/>
      <c r="W137" s="9"/>
      <c r="X137" s="14"/>
      <c r="Y137" s="9"/>
      <c r="Z137" s="9"/>
      <c r="AA137" s="14"/>
      <c r="AB137" s="14"/>
      <c r="AC137" s="14"/>
      <c r="AD137" s="14"/>
      <c r="AE137" s="9"/>
      <c r="AF137" s="14"/>
      <c r="AH137" s="9"/>
      <c r="AI137" s="14"/>
      <c r="AK137" s="14"/>
      <c r="AM137" s="14"/>
      <c r="BM137" s="25"/>
      <c r="BN137" s="25"/>
      <c r="BO137" s="25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25"/>
      <c r="CD137" s="38"/>
      <c r="CE137" s="38"/>
      <c r="CF137" s="38"/>
      <c r="CG137" s="38"/>
      <c r="CH137" s="38"/>
      <c r="CI137" s="38"/>
      <c r="CJ137" s="38"/>
      <c r="CK137" s="38"/>
      <c r="CL137" s="91"/>
      <c r="CM137" s="38"/>
      <c r="CN137" s="38"/>
      <c r="CO137" s="38"/>
      <c r="CP137" s="38"/>
      <c r="CQ137" s="38"/>
      <c r="CR137" s="38"/>
      <c r="CS137" s="38"/>
      <c r="CT137" s="38"/>
    </row>
    <row r="138" spans="3:98" x14ac:dyDescent="0.2">
      <c r="C138" s="9"/>
      <c r="D138" s="14"/>
      <c r="E138" s="14"/>
      <c r="F138" s="14"/>
      <c r="G138" s="9"/>
      <c r="H138" s="14"/>
      <c r="I138" s="14"/>
      <c r="J138" s="9"/>
      <c r="K138" s="14"/>
      <c r="L138" s="14"/>
      <c r="M138" s="14"/>
      <c r="N138" s="14"/>
      <c r="O138" s="9"/>
      <c r="P138" s="14"/>
      <c r="Q138" s="14"/>
      <c r="R138" s="9"/>
      <c r="S138" s="9"/>
      <c r="T138" s="9"/>
      <c r="U138" s="9"/>
      <c r="V138" s="14"/>
      <c r="W138" s="9"/>
      <c r="X138" s="14"/>
      <c r="Y138" s="9"/>
      <c r="Z138" s="9"/>
      <c r="AA138" s="14"/>
      <c r="AB138" s="14"/>
      <c r="AC138" s="14"/>
      <c r="AD138" s="14"/>
      <c r="AE138" s="9"/>
      <c r="AF138" s="14"/>
      <c r="AH138" s="9"/>
      <c r="AI138" s="14"/>
      <c r="AK138" s="14"/>
      <c r="AM138" s="14"/>
      <c r="BM138" s="25"/>
      <c r="BN138" s="25"/>
      <c r="BO138" s="25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25"/>
      <c r="CD138" s="38"/>
      <c r="CE138" s="38"/>
      <c r="CF138" s="38"/>
      <c r="CG138" s="38"/>
      <c r="CH138" s="38"/>
      <c r="CI138" s="38"/>
      <c r="CJ138" s="38"/>
      <c r="CK138" s="38"/>
      <c r="CL138" s="91"/>
      <c r="CM138" s="38"/>
      <c r="CN138" s="38"/>
      <c r="CO138" s="38"/>
      <c r="CP138" s="38"/>
      <c r="CQ138" s="38"/>
      <c r="CR138" s="38"/>
      <c r="CS138" s="38"/>
      <c r="CT138" s="38"/>
    </row>
    <row r="139" spans="3:98" x14ac:dyDescent="0.2">
      <c r="C139" s="9"/>
      <c r="D139" s="14"/>
      <c r="E139" s="14"/>
      <c r="F139" s="14"/>
      <c r="G139" s="9"/>
      <c r="H139" s="14"/>
      <c r="I139" s="14"/>
      <c r="J139" s="9"/>
      <c r="K139" s="14"/>
      <c r="L139" s="14"/>
      <c r="M139" s="14"/>
      <c r="N139" s="14"/>
      <c r="O139" s="9"/>
      <c r="P139" s="14"/>
      <c r="Q139" s="14"/>
      <c r="R139" s="9"/>
      <c r="S139" s="9"/>
      <c r="T139" s="9"/>
      <c r="U139" s="9"/>
      <c r="V139" s="14"/>
      <c r="W139" s="9"/>
      <c r="X139" s="14"/>
      <c r="Y139" s="9"/>
      <c r="Z139" s="9"/>
      <c r="AA139" s="14"/>
      <c r="AB139" s="14"/>
      <c r="AC139" s="14"/>
      <c r="AD139" s="14"/>
      <c r="AE139" s="9"/>
      <c r="AF139" s="14"/>
      <c r="AH139" s="9"/>
      <c r="AI139" s="14"/>
      <c r="AK139" s="14"/>
      <c r="AM139" s="14"/>
      <c r="BM139" s="25"/>
      <c r="BN139" s="25"/>
      <c r="BO139" s="25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25"/>
      <c r="CD139" s="38"/>
      <c r="CE139" s="38"/>
      <c r="CF139" s="38"/>
      <c r="CG139" s="38"/>
      <c r="CH139" s="38"/>
      <c r="CI139" s="38"/>
      <c r="CJ139" s="38"/>
      <c r="CK139" s="38"/>
      <c r="CL139" s="91"/>
      <c r="CM139" s="38"/>
      <c r="CN139" s="38"/>
      <c r="CO139" s="38"/>
      <c r="CP139" s="38"/>
      <c r="CQ139" s="38"/>
      <c r="CR139" s="38"/>
      <c r="CS139" s="38"/>
      <c r="CT139" s="38"/>
    </row>
    <row r="140" spans="3:98" x14ac:dyDescent="0.2">
      <c r="C140" s="9"/>
      <c r="D140" s="14"/>
      <c r="E140" s="14"/>
      <c r="F140" s="14"/>
      <c r="G140" s="9"/>
      <c r="H140" s="14"/>
      <c r="I140" s="14"/>
      <c r="J140" s="9"/>
      <c r="K140" s="14"/>
      <c r="L140" s="14"/>
      <c r="M140" s="14"/>
      <c r="N140" s="14"/>
      <c r="O140" s="9"/>
      <c r="P140" s="14"/>
      <c r="Q140" s="14"/>
      <c r="R140" s="9"/>
      <c r="S140" s="9"/>
      <c r="T140" s="9"/>
      <c r="U140" s="9"/>
      <c r="V140" s="14"/>
      <c r="W140" s="9"/>
      <c r="X140" s="14"/>
      <c r="Y140" s="9"/>
      <c r="Z140" s="9"/>
      <c r="AA140" s="14"/>
      <c r="AB140" s="14"/>
      <c r="AC140" s="14"/>
      <c r="AD140" s="14"/>
      <c r="AE140" s="9"/>
      <c r="AF140" s="14"/>
      <c r="AH140" s="9"/>
      <c r="AI140" s="14"/>
      <c r="AK140" s="14"/>
      <c r="AM140" s="14"/>
      <c r="BM140" s="25"/>
      <c r="BN140" s="25"/>
      <c r="BO140" s="25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25"/>
      <c r="CD140" s="38"/>
      <c r="CE140" s="38"/>
      <c r="CF140" s="38"/>
      <c r="CG140" s="38"/>
      <c r="CH140" s="38"/>
      <c r="CI140" s="38"/>
      <c r="CJ140" s="38"/>
      <c r="CK140" s="38"/>
      <c r="CL140" s="91"/>
      <c r="CM140" s="38"/>
      <c r="CN140" s="38"/>
      <c r="CO140" s="38"/>
      <c r="CP140" s="38"/>
      <c r="CQ140" s="38"/>
      <c r="CR140" s="38"/>
      <c r="CS140" s="38"/>
      <c r="CT140" s="38"/>
    </row>
    <row r="141" spans="3:98" x14ac:dyDescent="0.2">
      <c r="C141" s="9"/>
      <c r="D141" s="14"/>
      <c r="E141" s="14"/>
      <c r="F141" s="14"/>
      <c r="G141" s="9"/>
      <c r="H141" s="14"/>
      <c r="I141" s="14"/>
      <c r="J141" s="9"/>
      <c r="K141" s="14"/>
      <c r="L141" s="14"/>
      <c r="M141" s="14"/>
      <c r="N141" s="14"/>
      <c r="O141" s="9"/>
      <c r="P141" s="14"/>
      <c r="Q141" s="14"/>
      <c r="R141" s="9"/>
      <c r="S141" s="9"/>
      <c r="T141" s="9"/>
      <c r="U141" s="9"/>
      <c r="V141" s="14"/>
      <c r="W141" s="9"/>
      <c r="X141" s="14"/>
      <c r="Y141" s="9"/>
      <c r="Z141" s="9"/>
      <c r="AA141" s="14"/>
      <c r="AB141" s="14"/>
      <c r="AC141" s="14"/>
      <c r="AD141" s="14"/>
      <c r="AE141" s="9"/>
      <c r="AF141" s="14"/>
      <c r="AH141" s="9"/>
      <c r="AI141" s="14"/>
      <c r="AK141" s="14"/>
      <c r="AM141" s="14"/>
      <c r="BM141" s="25"/>
      <c r="BN141" s="25"/>
      <c r="BO141" s="25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25"/>
      <c r="CD141" s="38"/>
      <c r="CE141" s="38"/>
      <c r="CF141" s="38"/>
      <c r="CG141" s="38"/>
      <c r="CH141" s="38"/>
      <c r="CI141" s="38"/>
      <c r="CJ141" s="38"/>
      <c r="CK141" s="38"/>
      <c r="CL141" s="91"/>
      <c r="CM141" s="38"/>
      <c r="CN141" s="38"/>
      <c r="CO141" s="38"/>
      <c r="CP141" s="38"/>
      <c r="CQ141" s="38"/>
      <c r="CR141" s="38"/>
      <c r="CS141" s="38"/>
      <c r="CT141" s="38"/>
    </row>
    <row r="142" spans="3:98" x14ac:dyDescent="0.2">
      <c r="C142" s="9"/>
      <c r="D142" s="14"/>
      <c r="E142" s="14"/>
      <c r="F142" s="14"/>
      <c r="G142" s="9"/>
      <c r="H142" s="14"/>
      <c r="I142" s="14"/>
      <c r="J142" s="9"/>
      <c r="K142" s="14"/>
      <c r="L142" s="14"/>
      <c r="M142" s="14"/>
      <c r="N142" s="14"/>
      <c r="O142" s="9"/>
      <c r="P142" s="14"/>
      <c r="Q142" s="14"/>
      <c r="R142" s="9"/>
      <c r="S142" s="9"/>
      <c r="T142" s="9"/>
      <c r="U142" s="9"/>
      <c r="V142" s="14"/>
      <c r="W142" s="9"/>
      <c r="X142" s="14"/>
      <c r="Y142" s="9"/>
      <c r="Z142" s="9"/>
      <c r="AA142" s="14"/>
      <c r="AB142" s="14"/>
      <c r="AC142" s="14"/>
      <c r="AD142" s="14"/>
      <c r="AE142" s="9"/>
      <c r="AF142" s="14"/>
      <c r="AH142" s="9"/>
      <c r="AI142" s="14"/>
      <c r="AK142" s="14"/>
      <c r="AM142" s="14"/>
      <c r="BM142" s="25"/>
      <c r="BN142" s="25"/>
      <c r="BO142" s="25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25"/>
      <c r="CD142" s="38"/>
      <c r="CE142" s="38"/>
      <c r="CF142" s="38"/>
      <c r="CG142" s="38"/>
      <c r="CH142" s="38"/>
      <c r="CI142" s="38"/>
      <c r="CJ142" s="38"/>
      <c r="CK142" s="38"/>
      <c r="CL142" s="91"/>
      <c r="CM142" s="38"/>
      <c r="CN142" s="38"/>
      <c r="CO142" s="38"/>
      <c r="CP142" s="38"/>
      <c r="CQ142" s="38"/>
      <c r="CR142" s="38"/>
      <c r="CS142" s="38"/>
      <c r="CT142" s="38"/>
    </row>
    <row r="143" spans="3:98" x14ac:dyDescent="0.2">
      <c r="C143" s="9"/>
      <c r="D143" s="14"/>
      <c r="E143" s="14"/>
      <c r="F143" s="14"/>
      <c r="G143" s="9"/>
      <c r="H143" s="14"/>
      <c r="I143" s="14"/>
      <c r="J143" s="9"/>
      <c r="K143" s="14"/>
      <c r="L143" s="14"/>
      <c r="M143" s="14"/>
      <c r="N143" s="14"/>
      <c r="O143" s="9"/>
      <c r="P143" s="14"/>
      <c r="Q143" s="14"/>
      <c r="R143" s="9"/>
      <c r="S143" s="9"/>
      <c r="T143" s="9"/>
      <c r="U143" s="9"/>
      <c r="V143" s="14"/>
      <c r="W143" s="9"/>
      <c r="X143" s="14"/>
      <c r="Y143" s="9"/>
      <c r="Z143" s="9"/>
      <c r="AA143" s="14"/>
      <c r="AB143" s="14"/>
      <c r="AC143" s="14"/>
      <c r="AD143" s="14"/>
      <c r="AE143" s="9"/>
      <c r="AF143" s="14"/>
      <c r="AH143" s="9"/>
      <c r="AI143" s="14"/>
      <c r="AK143" s="14"/>
      <c r="AM143" s="14"/>
      <c r="BM143" s="25"/>
      <c r="BN143" s="25"/>
      <c r="BO143" s="25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25"/>
      <c r="CD143" s="38"/>
      <c r="CE143" s="38"/>
      <c r="CF143" s="38"/>
      <c r="CG143" s="38"/>
      <c r="CH143" s="38"/>
      <c r="CI143" s="38"/>
      <c r="CJ143" s="38"/>
      <c r="CK143" s="38"/>
      <c r="CL143" s="91"/>
      <c r="CM143" s="38"/>
      <c r="CN143" s="38"/>
      <c r="CO143" s="38"/>
      <c r="CP143" s="38"/>
      <c r="CQ143" s="38"/>
      <c r="CR143" s="38"/>
      <c r="CS143" s="38"/>
      <c r="CT143" s="38"/>
    </row>
    <row r="144" spans="3:98" x14ac:dyDescent="0.2">
      <c r="C144" s="9"/>
      <c r="D144" s="14"/>
      <c r="E144" s="14"/>
      <c r="F144" s="14"/>
      <c r="G144" s="9"/>
      <c r="H144" s="14"/>
      <c r="I144" s="14"/>
      <c r="J144" s="9"/>
      <c r="K144" s="14"/>
      <c r="L144" s="14"/>
      <c r="M144" s="14"/>
      <c r="N144" s="14"/>
      <c r="O144" s="9"/>
      <c r="P144" s="14"/>
      <c r="Q144" s="14"/>
      <c r="R144" s="9"/>
      <c r="S144" s="9"/>
      <c r="T144" s="9"/>
      <c r="U144" s="9"/>
      <c r="V144" s="14"/>
      <c r="W144" s="9"/>
      <c r="X144" s="14"/>
      <c r="Y144" s="9"/>
      <c r="Z144" s="9"/>
      <c r="AA144" s="14"/>
      <c r="AB144" s="14"/>
      <c r="AC144" s="14"/>
      <c r="AD144" s="14"/>
      <c r="AE144" s="9"/>
      <c r="AF144" s="14"/>
      <c r="AH144" s="9"/>
      <c r="AI144" s="14"/>
      <c r="AK144" s="14"/>
      <c r="AM144" s="14"/>
      <c r="BM144" s="25"/>
      <c r="BN144" s="25"/>
      <c r="BO144" s="25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25"/>
      <c r="CD144" s="38"/>
      <c r="CE144" s="38"/>
      <c r="CF144" s="38"/>
      <c r="CG144" s="38"/>
      <c r="CH144" s="38"/>
      <c r="CI144" s="38"/>
      <c r="CJ144" s="38"/>
      <c r="CK144" s="38"/>
      <c r="CL144" s="91"/>
      <c r="CM144" s="38"/>
      <c r="CN144" s="38"/>
      <c r="CO144" s="38"/>
      <c r="CP144" s="38"/>
      <c r="CQ144" s="38"/>
      <c r="CR144" s="38"/>
      <c r="CS144" s="38"/>
      <c r="CT144" s="38"/>
    </row>
    <row r="145" spans="3:98" x14ac:dyDescent="0.2">
      <c r="C145" s="9"/>
      <c r="D145" s="14"/>
      <c r="E145" s="14"/>
      <c r="F145" s="14"/>
      <c r="G145" s="9"/>
      <c r="H145" s="14"/>
      <c r="I145" s="14"/>
      <c r="J145" s="9"/>
      <c r="K145" s="14"/>
      <c r="L145" s="14"/>
      <c r="M145" s="14"/>
      <c r="N145" s="14"/>
      <c r="O145" s="9"/>
      <c r="P145" s="14"/>
      <c r="Q145" s="14"/>
      <c r="R145" s="9"/>
      <c r="S145" s="9"/>
      <c r="T145" s="9"/>
      <c r="U145" s="9"/>
      <c r="V145" s="14"/>
      <c r="W145" s="9"/>
      <c r="X145" s="14"/>
      <c r="Y145" s="9"/>
      <c r="Z145" s="9"/>
      <c r="AA145" s="14"/>
      <c r="AB145" s="14"/>
      <c r="AC145" s="14"/>
      <c r="AD145" s="14"/>
      <c r="AE145" s="9"/>
      <c r="AF145" s="14"/>
      <c r="AH145" s="9"/>
      <c r="AI145" s="14"/>
      <c r="AK145" s="14"/>
      <c r="AM145" s="14"/>
      <c r="BM145" s="25"/>
      <c r="BN145" s="25"/>
      <c r="BO145" s="25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25"/>
      <c r="CD145" s="38"/>
      <c r="CE145" s="38"/>
      <c r="CF145" s="38"/>
      <c r="CG145" s="38"/>
      <c r="CH145" s="38"/>
      <c r="CI145" s="38"/>
      <c r="CJ145" s="38"/>
      <c r="CK145" s="38"/>
      <c r="CL145" s="91"/>
      <c r="CM145" s="38"/>
      <c r="CN145" s="38"/>
      <c r="CO145" s="38"/>
      <c r="CP145" s="38"/>
      <c r="CQ145" s="38"/>
      <c r="CR145" s="38"/>
      <c r="CS145" s="38"/>
      <c r="CT145" s="38"/>
    </row>
    <row r="146" spans="3:98" x14ac:dyDescent="0.2">
      <c r="C146" s="9"/>
      <c r="D146" s="14"/>
      <c r="E146" s="14"/>
      <c r="F146" s="14"/>
      <c r="G146" s="9"/>
      <c r="H146" s="14"/>
      <c r="I146" s="14"/>
      <c r="J146" s="9"/>
      <c r="K146" s="14"/>
      <c r="L146" s="14"/>
      <c r="M146" s="14"/>
      <c r="N146" s="14"/>
      <c r="O146" s="9"/>
      <c r="P146" s="14"/>
      <c r="Q146" s="14"/>
      <c r="R146" s="9"/>
      <c r="S146" s="9"/>
      <c r="T146" s="9"/>
      <c r="U146" s="9"/>
      <c r="V146" s="14"/>
      <c r="W146" s="9"/>
      <c r="X146" s="14"/>
      <c r="Y146" s="9"/>
      <c r="Z146" s="9"/>
      <c r="AA146" s="14"/>
      <c r="AB146" s="14"/>
      <c r="AC146" s="14"/>
      <c r="AD146" s="14"/>
      <c r="AE146" s="9"/>
      <c r="AF146" s="14"/>
      <c r="AH146" s="9"/>
      <c r="AI146" s="14"/>
      <c r="AK146" s="14"/>
      <c r="AM146" s="14"/>
      <c r="BM146" s="25"/>
      <c r="BN146" s="25"/>
      <c r="BO146" s="25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25"/>
      <c r="CD146" s="38"/>
      <c r="CE146" s="38"/>
      <c r="CF146" s="38"/>
      <c r="CG146" s="38"/>
      <c r="CH146" s="38"/>
      <c r="CI146" s="38"/>
      <c r="CJ146" s="38"/>
      <c r="CK146" s="38"/>
      <c r="CL146" s="91"/>
      <c r="CM146" s="38"/>
      <c r="CN146" s="38"/>
      <c r="CO146" s="38"/>
      <c r="CP146" s="38"/>
      <c r="CQ146" s="38"/>
      <c r="CR146" s="38"/>
      <c r="CS146" s="38"/>
      <c r="CT146" s="38"/>
    </row>
    <row r="147" spans="3:98" x14ac:dyDescent="0.2">
      <c r="C147" s="9"/>
      <c r="D147" s="14"/>
      <c r="E147" s="14"/>
      <c r="F147" s="14"/>
      <c r="G147" s="9"/>
      <c r="H147" s="14"/>
      <c r="I147" s="14"/>
      <c r="J147" s="9"/>
      <c r="K147" s="14"/>
      <c r="L147" s="14"/>
      <c r="M147" s="14"/>
      <c r="N147" s="14"/>
      <c r="O147" s="9"/>
      <c r="P147" s="14"/>
      <c r="Q147" s="14"/>
      <c r="R147" s="9"/>
      <c r="S147" s="9"/>
      <c r="T147" s="9"/>
      <c r="U147" s="9"/>
      <c r="V147" s="14"/>
      <c r="W147" s="9"/>
      <c r="X147" s="14"/>
      <c r="Y147" s="9"/>
      <c r="Z147" s="9"/>
      <c r="AA147" s="14"/>
      <c r="AB147" s="14"/>
      <c r="AC147" s="14"/>
      <c r="AD147" s="14"/>
      <c r="AE147" s="9"/>
      <c r="AF147" s="14"/>
      <c r="AH147" s="9"/>
      <c r="AI147" s="14"/>
      <c r="AK147" s="14"/>
      <c r="AM147" s="14"/>
      <c r="BM147" s="25"/>
      <c r="BN147" s="25"/>
      <c r="BO147" s="25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25"/>
      <c r="CD147" s="38"/>
      <c r="CE147" s="38"/>
      <c r="CF147" s="38"/>
      <c r="CG147" s="38"/>
      <c r="CH147" s="38"/>
      <c r="CI147" s="38"/>
      <c r="CJ147" s="38"/>
      <c r="CK147" s="38"/>
      <c r="CL147" s="91"/>
      <c r="CM147" s="38"/>
      <c r="CN147" s="38"/>
      <c r="CO147" s="38"/>
      <c r="CP147" s="38"/>
      <c r="CQ147" s="38"/>
      <c r="CR147" s="38"/>
      <c r="CS147" s="38"/>
      <c r="CT147" s="38"/>
    </row>
    <row r="148" spans="3:98" x14ac:dyDescent="0.2">
      <c r="C148" s="9"/>
      <c r="D148" s="14"/>
      <c r="E148" s="14"/>
      <c r="F148" s="14"/>
      <c r="G148" s="9"/>
      <c r="H148" s="14"/>
      <c r="I148" s="14"/>
      <c r="J148" s="9"/>
      <c r="K148" s="14"/>
      <c r="L148" s="14"/>
      <c r="M148" s="14"/>
      <c r="N148" s="14"/>
      <c r="O148" s="9"/>
      <c r="P148" s="14"/>
      <c r="Q148" s="14"/>
      <c r="R148" s="9"/>
      <c r="S148" s="9"/>
      <c r="T148" s="9"/>
      <c r="U148" s="9"/>
      <c r="V148" s="14"/>
      <c r="W148" s="9"/>
      <c r="X148" s="14"/>
      <c r="Y148" s="9"/>
      <c r="Z148" s="9"/>
      <c r="AA148" s="14"/>
      <c r="AB148" s="14"/>
      <c r="AC148" s="14"/>
      <c r="AD148" s="14"/>
      <c r="AE148" s="9"/>
      <c r="AF148" s="14"/>
      <c r="AH148" s="9"/>
      <c r="AI148" s="14"/>
      <c r="AK148" s="14"/>
      <c r="AM148" s="14"/>
      <c r="BM148" s="25"/>
      <c r="BN148" s="25"/>
      <c r="BO148" s="25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25"/>
      <c r="CD148" s="38"/>
      <c r="CE148" s="38"/>
      <c r="CF148" s="38"/>
      <c r="CG148" s="38"/>
      <c r="CH148" s="38"/>
      <c r="CI148" s="38"/>
      <c r="CJ148" s="38"/>
      <c r="CK148" s="38"/>
      <c r="CL148" s="91"/>
      <c r="CM148" s="38"/>
      <c r="CN148" s="38"/>
      <c r="CO148" s="38"/>
      <c r="CP148" s="38"/>
      <c r="CQ148" s="38"/>
      <c r="CR148" s="38"/>
      <c r="CS148" s="38"/>
      <c r="CT148" s="38"/>
    </row>
    <row r="149" spans="3:98" x14ac:dyDescent="0.2">
      <c r="C149" s="9"/>
      <c r="D149" s="14"/>
      <c r="E149" s="14"/>
      <c r="F149" s="14"/>
      <c r="G149" s="9"/>
      <c r="H149" s="14"/>
      <c r="I149" s="14"/>
      <c r="J149" s="9"/>
      <c r="K149" s="14"/>
      <c r="L149" s="14"/>
      <c r="M149" s="14"/>
      <c r="N149" s="14"/>
      <c r="O149" s="9"/>
      <c r="P149" s="14"/>
      <c r="Q149" s="14"/>
      <c r="R149" s="9"/>
      <c r="S149" s="9"/>
      <c r="T149" s="9"/>
      <c r="U149" s="9"/>
      <c r="V149" s="14"/>
      <c r="W149" s="9"/>
      <c r="X149" s="14"/>
      <c r="Y149" s="9"/>
      <c r="Z149" s="9"/>
      <c r="AA149" s="14"/>
      <c r="AB149" s="14"/>
      <c r="AC149" s="14"/>
      <c r="AD149" s="14"/>
      <c r="AE149" s="9"/>
      <c r="AF149" s="14"/>
      <c r="AH149" s="9"/>
      <c r="AI149" s="14"/>
      <c r="AK149" s="14"/>
      <c r="AM149" s="14"/>
      <c r="BM149" s="25"/>
      <c r="BN149" s="25"/>
      <c r="BO149" s="25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25"/>
      <c r="CD149" s="38"/>
      <c r="CE149" s="38"/>
      <c r="CF149" s="38"/>
      <c r="CG149" s="38"/>
      <c r="CH149" s="38"/>
      <c r="CI149" s="38"/>
      <c r="CJ149" s="38"/>
      <c r="CK149" s="38"/>
      <c r="CL149" s="91"/>
      <c r="CM149" s="38"/>
      <c r="CN149" s="38"/>
      <c r="CO149" s="38"/>
      <c r="CP149" s="38"/>
      <c r="CQ149" s="38"/>
      <c r="CR149" s="38"/>
      <c r="CS149" s="38"/>
      <c r="CT149" s="38"/>
    </row>
    <row r="150" spans="3:98" x14ac:dyDescent="0.2">
      <c r="C150" s="9"/>
      <c r="D150" s="14"/>
      <c r="E150" s="14"/>
      <c r="F150" s="14"/>
      <c r="G150" s="9"/>
      <c r="H150" s="14"/>
      <c r="I150" s="14"/>
      <c r="J150" s="9"/>
      <c r="K150" s="14"/>
      <c r="L150" s="14"/>
      <c r="M150" s="14"/>
      <c r="N150" s="14"/>
      <c r="O150" s="9"/>
      <c r="P150" s="14"/>
      <c r="Q150" s="14"/>
      <c r="R150" s="9"/>
      <c r="S150" s="9"/>
      <c r="T150" s="9"/>
      <c r="U150" s="9"/>
      <c r="V150" s="14"/>
      <c r="W150" s="9"/>
      <c r="X150" s="14"/>
      <c r="Y150" s="9"/>
      <c r="Z150" s="9"/>
      <c r="AA150" s="14"/>
      <c r="AB150" s="14"/>
      <c r="AC150" s="14"/>
      <c r="AD150" s="14"/>
      <c r="AE150" s="9"/>
      <c r="AF150" s="14"/>
      <c r="AH150" s="9"/>
      <c r="AI150" s="14"/>
      <c r="AK150" s="14"/>
      <c r="AM150" s="14"/>
      <c r="BM150" s="25"/>
      <c r="BN150" s="25"/>
      <c r="BO150" s="25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25"/>
      <c r="CD150" s="38"/>
      <c r="CE150" s="38"/>
      <c r="CF150" s="38"/>
      <c r="CG150" s="38"/>
      <c r="CH150" s="38"/>
      <c r="CI150" s="38"/>
      <c r="CJ150" s="38"/>
      <c r="CK150" s="38"/>
      <c r="CL150" s="91"/>
      <c r="CM150" s="38"/>
      <c r="CN150" s="38"/>
      <c r="CO150" s="38"/>
      <c r="CP150" s="38"/>
      <c r="CQ150" s="38"/>
      <c r="CR150" s="38"/>
      <c r="CS150" s="38"/>
      <c r="CT150" s="38"/>
    </row>
    <row r="151" spans="3:98" x14ac:dyDescent="0.2">
      <c r="C151" s="9"/>
      <c r="D151" s="14"/>
      <c r="E151" s="14"/>
      <c r="F151" s="14"/>
      <c r="G151" s="9"/>
      <c r="H151" s="14"/>
      <c r="I151" s="14"/>
      <c r="J151" s="9"/>
      <c r="K151" s="14"/>
      <c r="L151" s="14"/>
      <c r="M151" s="14"/>
      <c r="N151" s="14"/>
      <c r="O151" s="9"/>
      <c r="P151" s="14"/>
      <c r="Q151" s="14"/>
      <c r="R151" s="9"/>
      <c r="S151" s="9"/>
      <c r="T151" s="9"/>
      <c r="U151" s="9"/>
      <c r="V151" s="14"/>
      <c r="W151" s="9"/>
      <c r="X151" s="14"/>
      <c r="Y151" s="9"/>
      <c r="Z151" s="9"/>
      <c r="AA151" s="14"/>
      <c r="AB151" s="14"/>
      <c r="AC151" s="14"/>
      <c r="AD151" s="14"/>
      <c r="AE151" s="9"/>
      <c r="AF151" s="14"/>
      <c r="AH151" s="9"/>
      <c r="AI151" s="14"/>
      <c r="AK151" s="14"/>
      <c r="AM151" s="14"/>
      <c r="BM151" s="25"/>
      <c r="BN151" s="25"/>
      <c r="BO151" s="25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25"/>
      <c r="CD151" s="38"/>
      <c r="CE151" s="38"/>
      <c r="CF151" s="38"/>
      <c r="CG151" s="38"/>
      <c r="CH151" s="38"/>
      <c r="CI151" s="38"/>
      <c r="CJ151" s="38"/>
      <c r="CK151" s="38"/>
      <c r="CL151" s="91"/>
      <c r="CM151" s="38"/>
      <c r="CN151" s="38"/>
      <c r="CO151" s="38"/>
      <c r="CP151" s="38"/>
      <c r="CQ151" s="38"/>
      <c r="CR151" s="38"/>
      <c r="CS151" s="38"/>
      <c r="CT151" s="38"/>
    </row>
    <row r="152" spans="3:98" x14ac:dyDescent="0.2">
      <c r="C152" s="9"/>
      <c r="D152" s="14"/>
      <c r="E152" s="14"/>
      <c r="F152" s="14"/>
      <c r="G152" s="9"/>
      <c r="H152" s="14"/>
      <c r="I152" s="14"/>
      <c r="J152" s="9"/>
      <c r="K152" s="14"/>
      <c r="L152" s="14"/>
      <c r="M152" s="14"/>
      <c r="N152" s="14"/>
      <c r="O152" s="9"/>
      <c r="P152" s="14"/>
      <c r="Q152" s="14"/>
      <c r="R152" s="9"/>
      <c r="S152" s="9"/>
      <c r="T152" s="9"/>
      <c r="U152" s="9"/>
      <c r="V152" s="14"/>
      <c r="W152" s="9"/>
      <c r="X152" s="14"/>
      <c r="Y152" s="9"/>
      <c r="Z152" s="9"/>
      <c r="AA152" s="14"/>
      <c r="AB152" s="14"/>
      <c r="AC152" s="14"/>
      <c r="AD152" s="14"/>
      <c r="AE152" s="9"/>
      <c r="AF152" s="14"/>
      <c r="AH152" s="9"/>
      <c r="AI152" s="14"/>
      <c r="AK152" s="14"/>
      <c r="AM152" s="14"/>
      <c r="BM152" s="25"/>
      <c r="BN152" s="25"/>
      <c r="BO152" s="25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25"/>
      <c r="CD152" s="38"/>
      <c r="CE152" s="38"/>
      <c r="CF152" s="38"/>
      <c r="CG152" s="38"/>
      <c r="CH152" s="38"/>
      <c r="CI152" s="38"/>
      <c r="CJ152" s="38"/>
      <c r="CK152" s="38"/>
      <c r="CL152" s="91"/>
      <c r="CM152" s="38"/>
      <c r="CN152" s="38"/>
      <c r="CO152" s="38"/>
      <c r="CP152" s="38"/>
      <c r="CQ152" s="38"/>
      <c r="CR152" s="38"/>
      <c r="CS152" s="38"/>
      <c r="CT152" s="38"/>
    </row>
    <row r="153" spans="3:98" x14ac:dyDescent="0.2">
      <c r="C153" s="9"/>
      <c r="D153" s="14"/>
      <c r="E153" s="14"/>
      <c r="F153" s="14"/>
      <c r="G153" s="9"/>
      <c r="H153" s="14"/>
      <c r="I153" s="14"/>
      <c r="J153" s="9"/>
      <c r="K153" s="14"/>
      <c r="L153" s="14"/>
      <c r="M153" s="14"/>
      <c r="N153" s="14"/>
      <c r="O153" s="9"/>
      <c r="P153" s="14"/>
      <c r="Q153" s="14"/>
      <c r="R153" s="9"/>
      <c r="S153" s="9"/>
      <c r="T153" s="9"/>
      <c r="U153" s="9"/>
      <c r="V153" s="14"/>
      <c r="W153" s="9"/>
      <c r="X153" s="14"/>
      <c r="Y153" s="9"/>
      <c r="Z153" s="9"/>
      <c r="AA153" s="14"/>
      <c r="AB153" s="14"/>
      <c r="AC153" s="14"/>
      <c r="AD153" s="14"/>
      <c r="AE153" s="9"/>
      <c r="AF153" s="14"/>
      <c r="AH153" s="9"/>
      <c r="AI153" s="14"/>
      <c r="AK153" s="14"/>
      <c r="AM153" s="14"/>
      <c r="BM153" s="25"/>
      <c r="BN153" s="25"/>
      <c r="BO153" s="25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25"/>
      <c r="CD153" s="38"/>
      <c r="CE153" s="38"/>
      <c r="CF153" s="38"/>
      <c r="CG153" s="38"/>
      <c r="CH153" s="38"/>
      <c r="CI153" s="38"/>
      <c r="CJ153" s="38"/>
      <c r="CK153" s="38"/>
      <c r="CL153" s="91"/>
      <c r="CM153" s="38"/>
      <c r="CN153" s="38"/>
      <c r="CO153" s="38"/>
      <c r="CP153" s="38"/>
      <c r="CQ153" s="38"/>
      <c r="CR153" s="38"/>
      <c r="CS153" s="38"/>
      <c r="CT153" s="38"/>
    </row>
    <row r="154" spans="3:98" x14ac:dyDescent="0.2">
      <c r="C154" s="9"/>
      <c r="D154" s="14"/>
      <c r="E154" s="14"/>
      <c r="F154" s="14"/>
      <c r="G154" s="9"/>
      <c r="H154" s="14"/>
      <c r="I154" s="14"/>
      <c r="J154" s="9"/>
      <c r="K154" s="14"/>
      <c r="L154" s="14"/>
      <c r="M154" s="14"/>
      <c r="N154" s="14"/>
      <c r="O154" s="9"/>
      <c r="P154" s="14"/>
      <c r="Q154" s="14"/>
      <c r="R154" s="9"/>
      <c r="S154" s="9"/>
      <c r="T154" s="9"/>
      <c r="U154" s="9"/>
      <c r="V154" s="14"/>
      <c r="W154" s="9"/>
      <c r="X154" s="14"/>
      <c r="Y154" s="9"/>
      <c r="Z154" s="9"/>
      <c r="AA154" s="14"/>
      <c r="AB154" s="14"/>
      <c r="AC154" s="14"/>
      <c r="AD154" s="14"/>
      <c r="AE154" s="9"/>
      <c r="AF154" s="14"/>
      <c r="AH154" s="9"/>
      <c r="AI154" s="14"/>
      <c r="AK154" s="14"/>
      <c r="AM154" s="14"/>
      <c r="BM154" s="25"/>
      <c r="BN154" s="25"/>
      <c r="BO154" s="25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25"/>
      <c r="CD154" s="38"/>
      <c r="CE154" s="38"/>
      <c r="CF154" s="38"/>
      <c r="CG154" s="38"/>
      <c r="CH154" s="38"/>
      <c r="CI154" s="38"/>
      <c r="CJ154" s="38"/>
      <c r="CK154" s="38"/>
      <c r="CL154" s="91"/>
      <c r="CM154" s="38"/>
      <c r="CN154" s="38"/>
      <c r="CO154" s="38"/>
      <c r="CP154" s="38"/>
      <c r="CQ154" s="38"/>
      <c r="CR154" s="38"/>
      <c r="CS154" s="38"/>
      <c r="CT154" s="38"/>
    </row>
    <row r="155" spans="3:98" x14ac:dyDescent="0.2">
      <c r="C155" s="9"/>
      <c r="D155" s="14"/>
      <c r="E155" s="14"/>
      <c r="F155" s="14"/>
      <c r="G155" s="9"/>
      <c r="H155" s="14"/>
      <c r="I155" s="14"/>
      <c r="J155" s="9"/>
      <c r="K155" s="14"/>
      <c r="L155" s="14"/>
      <c r="M155" s="14"/>
      <c r="N155" s="14"/>
      <c r="O155" s="9"/>
      <c r="P155" s="14"/>
      <c r="Q155" s="14"/>
      <c r="R155" s="9"/>
      <c r="S155" s="9"/>
      <c r="T155" s="9"/>
      <c r="U155" s="9"/>
      <c r="V155" s="14"/>
      <c r="W155" s="9"/>
      <c r="X155" s="14"/>
      <c r="Y155" s="9"/>
      <c r="Z155" s="9"/>
      <c r="AA155" s="14"/>
      <c r="AB155" s="14"/>
      <c r="AC155" s="14"/>
      <c r="AD155" s="14"/>
      <c r="AE155" s="9"/>
      <c r="AF155" s="14"/>
      <c r="AH155" s="9"/>
      <c r="AI155" s="14"/>
      <c r="AK155" s="14"/>
      <c r="AM155" s="14"/>
      <c r="BM155" s="25"/>
      <c r="BN155" s="25"/>
      <c r="BO155" s="25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25"/>
      <c r="CD155" s="38"/>
      <c r="CE155" s="38"/>
      <c r="CF155" s="38"/>
      <c r="CG155" s="38"/>
      <c r="CH155" s="38"/>
      <c r="CI155" s="38"/>
      <c r="CJ155" s="38"/>
      <c r="CK155" s="38"/>
      <c r="CL155" s="91"/>
      <c r="CM155" s="38"/>
      <c r="CN155" s="38"/>
      <c r="CO155" s="38"/>
      <c r="CP155" s="38"/>
      <c r="CQ155" s="38"/>
      <c r="CR155" s="38"/>
      <c r="CS155" s="38"/>
      <c r="CT155" s="38"/>
    </row>
    <row r="156" spans="3:98" x14ac:dyDescent="0.2">
      <c r="C156" s="9"/>
      <c r="D156" s="14"/>
      <c r="E156" s="14"/>
      <c r="F156" s="14"/>
      <c r="G156" s="9"/>
      <c r="H156" s="14"/>
      <c r="I156" s="14"/>
      <c r="J156" s="9"/>
      <c r="K156" s="14"/>
      <c r="L156" s="14"/>
      <c r="M156" s="14"/>
      <c r="N156" s="14"/>
      <c r="O156" s="9"/>
      <c r="P156" s="14"/>
      <c r="Q156" s="14"/>
      <c r="R156" s="9"/>
      <c r="S156" s="9"/>
      <c r="T156" s="9"/>
      <c r="U156" s="9"/>
      <c r="V156" s="14"/>
      <c r="W156" s="9"/>
      <c r="X156" s="14"/>
      <c r="Y156" s="9"/>
      <c r="Z156" s="9"/>
      <c r="AA156" s="14"/>
      <c r="AB156" s="14"/>
      <c r="AC156" s="14"/>
      <c r="AD156" s="14"/>
      <c r="AE156" s="9"/>
      <c r="AF156" s="14"/>
      <c r="AH156" s="9"/>
      <c r="AI156" s="14"/>
      <c r="AK156" s="14"/>
      <c r="AM156" s="14"/>
      <c r="BM156" s="25"/>
      <c r="BN156" s="25"/>
      <c r="BO156" s="25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25"/>
      <c r="CD156" s="38"/>
      <c r="CE156" s="38"/>
      <c r="CF156" s="38"/>
      <c r="CG156" s="38"/>
      <c r="CH156" s="38"/>
      <c r="CI156" s="38"/>
      <c r="CJ156" s="38"/>
      <c r="CK156" s="38"/>
      <c r="CL156" s="91"/>
      <c r="CM156" s="38"/>
      <c r="CN156" s="38"/>
      <c r="CO156" s="38"/>
      <c r="CP156" s="38"/>
      <c r="CQ156" s="38"/>
      <c r="CR156" s="38"/>
      <c r="CS156" s="38"/>
      <c r="CT156" s="38"/>
    </row>
    <row r="157" spans="3:98" x14ac:dyDescent="0.2">
      <c r="C157" s="9"/>
      <c r="D157" s="14"/>
      <c r="E157" s="14"/>
      <c r="F157" s="14"/>
      <c r="G157" s="9"/>
      <c r="H157" s="14"/>
      <c r="I157" s="14"/>
      <c r="J157" s="9"/>
      <c r="K157" s="14"/>
      <c r="L157" s="14"/>
      <c r="M157" s="14"/>
      <c r="N157" s="14"/>
      <c r="O157" s="9"/>
      <c r="P157" s="14"/>
      <c r="Q157" s="14"/>
      <c r="R157" s="9"/>
      <c r="S157" s="9"/>
      <c r="T157" s="9"/>
      <c r="U157" s="9"/>
      <c r="V157" s="14"/>
      <c r="W157" s="9"/>
      <c r="X157" s="14"/>
      <c r="Y157" s="9"/>
      <c r="Z157" s="9"/>
      <c r="AA157" s="14"/>
      <c r="AB157" s="14"/>
      <c r="AC157" s="14"/>
      <c r="AD157" s="14"/>
      <c r="AE157" s="9"/>
      <c r="AF157" s="14"/>
      <c r="AH157" s="9"/>
      <c r="AI157" s="14"/>
      <c r="AK157" s="14"/>
      <c r="AM157" s="14"/>
      <c r="BM157" s="25"/>
      <c r="BN157" s="25"/>
      <c r="BO157" s="25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25"/>
      <c r="CD157" s="38"/>
      <c r="CE157" s="38"/>
      <c r="CF157" s="38"/>
      <c r="CG157" s="38"/>
      <c r="CH157" s="38"/>
      <c r="CI157" s="38"/>
      <c r="CJ157" s="38"/>
      <c r="CK157" s="38"/>
      <c r="CL157" s="91"/>
      <c r="CM157" s="38"/>
      <c r="CN157" s="38"/>
      <c r="CO157" s="38"/>
      <c r="CP157" s="38"/>
      <c r="CQ157" s="38"/>
      <c r="CR157" s="38"/>
      <c r="CS157" s="38"/>
      <c r="CT157" s="38"/>
    </row>
    <row r="158" spans="3:98" x14ac:dyDescent="0.2">
      <c r="C158" s="9"/>
      <c r="D158" s="14"/>
      <c r="E158" s="14"/>
      <c r="F158" s="14"/>
      <c r="G158" s="9"/>
      <c r="H158" s="14"/>
      <c r="I158" s="14"/>
      <c r="J158" s="9"/>
      <c r="K158" s="14"/>
      <c r="L158" s="14"/>
      <c r="M158" s="14"/>
      <c r="N158" s="14"/>
      <c r="O158" s="9"/>
      <c r="P158" s="14"/>
      <c r="Q158" s="14"/>
      <c r="R158" s="9"/>
      <c r="S158" s="9"/>
      <c r="T158" s="9"/>
      <c r="U158" s="9"/>
      <c r="V158" s="14"/>
      <c r="W158" s="9"/>
      <c r="X158" s="14"/>
      <c r="Y158" s="9"/>
      <c r="Z158" s="9"/>
      <c r="AA158" s="14"/>
      <c r="AB158" s="14"/>
      <c r="AC158" s="14"/>
      <c r="AD158" s="14"/>
      <c r="AE158" s="9"/>
      <c r="AF158" s="14"/>
      <c r="AH158" s="9"/>
      <c r="AI158" s="14"/>
      <c r="AK158" s="14"/>
      <c r="AM158" s="14"/>
      <c r="BM158" s="25"/>
      <c r="BN158" s="25"/>
      <c r="BO158" s="25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25"/>
      <c r="CD158" s="38"/>
      <c r="CE158" s="38"/>
      <c r="CF158" s="38"/>
      <c r="CG158" s="38"/>
      <c r="CH158" s="38"/>
      <c r="CI158" s="38"/>
      <c r="CJ158" s="38"/>
      <c r="CK158" s="38"/>
      <c r="CL158" s="91"/>
      <c r="CM158" s="38"/>
      <c r="CN158" s="38"/>
      <c r="CO158" s="38"/>
      <c r="CP158" s="38"/>
      <c r="CQ158" s="38"/>
      <c r="CR158" s="38"/>
      <c r="CS158" s="38"/>
      <c r="CT158" s="38"/>
    </row>
    <row r="159" spans="3:98" x14ac:dyDescent="0.2">
      <c r="C159" s="9"/>
      <c r="D159" s="14"/>
      <c r="E159" s="14"/>
      <c r="F159" s="14"/>
      <c r="G159" s="9"/>
      <c r="H159" s="14"/>
      <c r="I159" s="14"/>
      <c r="J159" s="9"/>
      <c r="K159" s="14"/>
      <c r="L159" s="14"/>
      <c r="M159" s="14"/>
      <c r="N159" s="14"/>
      <c r="O159" s="9"/>
      <c r="P159" s="14"/>
      <c r="Q159" s="14"/>
      <c r="R159" s="9"/>
      <c r="S159" s="9"/>
      <c r="T159" s="9"/>
      <c r="U159" s="9"/>
      <c r="V159" s="14"/>
      <c r="W159" s="9"/>
      <c r="X159" s="14"/>
      <c r="Y159" s="9"/>
      <c r="Z159" s="9"/>
      <c r="AA159" s="14"/>
      <c r="AB159" s="14"/>
      <c r="AC159" s="14"/>
      <c r="AD159" s="14"/>
      <c r="AE159" s="9"/>
      <c r="AF159" s="14"/>
      <c r="AH159" s="9"/>
      <c r="AI159" s="14"/>
      <c r="AK159" s="14"/>
      <c r="AM159" s="14"/>
      <c r="BM159" s="25"/>
      <c r="BN159" s="25"/>
      <c r="BO159" s="25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25"/>
      <c r="CD159" s="38"/>
      <c r="CE159" s="38"/>
      <c r="CF159" s="38"/>
      <c r="CG159" s="38"/>
      <c r="CH159" s="38"/>
      <c r="CI159" s="38"/>
      <c r="CJ159" s="38"/>
      <c r="CK159" s="38"/>
      <c r="CL159" s="91"/>
      <c r="CM159" s="38"/>
      <c r="CN159" s="38"/>
      <c r="CO159" s="38"/>
      <c r="CP159" s="38"/>
      <c r="CQ159" s="38"/>
      <c r="CR159" s="38"/>
      <c r="CS159" s="38"/>
      <c r="CT159" s="38"/>
    </row>
    <row r="160" spans="3:98" x14ac:dyDescent="0.2">
      <c r="C160" s="9"/>
      <c r="D160" s="14"/>
      <c r="E160" s="14"/>
      <c r="F160" s="14"/>
      <c r="G160" s="9"/>
      <c r="H160" s="14"/>
      <c r="I160" s="14"/>
      <c r="J160" s="9"/>
      <c r="K160" s="14"/>
      <c r="L160" s="14"/>
      <c r="M160" s="14"/>
      <c r="N160" s="14"/>
      <c r="O160" s="9"/>
      <c r="P160" s="14"/>
      <c r="Q160" s="14"/>
      <c r="R160" s="9"/>
      <c r="S160" s="9"/>
      <c r="T160" s="9"/>
      <c r="U160" s="9"/>
      <c r="V160" s="14"/>
      <c r="W160" s="9"/>
      <c r="X160" s="14"/>
      <c r="Y160" s="9"/>
      <c r="Z160" s="9"/>
      <c r="AA160" s="14"/>
      <c r="AB160" s="14"/>
      <c r="AC160" s="14"/>
      <c r="AD160" s="14"/>
      <c r="AE160" s="9"/>
      <c r="AF160" s="14"/>
      <c r="AH160" s="9"/>
      <c r="AI160" s="14"/>
      <c r="AK160" s="14"/>
      <c r="AM160" s="14"/>
      <c r="BM160" s="25"/>
      <c r="BN160" s="25"/>
      <c r="BO160" s="25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25"/>
      <c r="CD160" s="38"/>
      <c r="CE160" s="38"/>
      <c r="CF160" s="38"/>
      <c r="CG160" s="38"/>
      <c r="CH160" s="38"/>
      <c r="CI160" s="38"/>
      <c r="CJ160" s="38"/>
      <c r="CK160" s="38"/>
      <c r="CL160" s="91"/>
      <c r="CM160" s="38"/>
      <c r="CN160" s="38"/>
      <c r="CO160" s="38"/>
      <c r="CP160" s="38"/>
      <c r="CQ160" s="38"/>
      <c r="CR160" s="38"/>
      <c r="CS160" s="38"/>
      <c r="CT160" s="38"/>
    </row>
    <row r="161" spans="3:98" x14ac:dyDescent="0.2">
      <c r="C161" s="9"/>
      <c r="D161" s="14"/>
      <c r="E161" s="14"/>
      <c r="F161" s="14"/>
      <c r="G161" s="9"/>
      <c r="H161" s="14"/>
      <c r="I161" s="14"/>
      <c r="J161" s="9"/>
      <c r="K161" s="14"/>
      <c r="L161" s="14"/>
      <c r="M161" s="14"/>
      <c r="N161" s="14"/>
      <c r="O161" s="9"/>
      <c r="P161" s="14"/>
      <c r="Q161" s="14"/>
      <c r="R161" s="9"/>
      <c r="S161" s="9"/>
      <c r="T161" s="9"/>
      <c r="U161" s="9"/>
      <c r="V161" s="14"/>
      <c r="W161" s="9"/>
      <c r="X161" s="14"/>
      <c r="Y161" s="9"/>
      <c r="Z161" s="9"/>
      <c r="AA161" s="14"/>
      <c r="AB161" s="14"/>
      <c r="AC161" s="14"/>
      <c r="AD161" s="14"/>
      <c r="AE161" s="9"/>
      <c r="AF161" s="14"/>
      <c r="AH161" s="9"/>
      <c r="AI161" s="14"/>
      <c r="AK161" s="14"/>
      <c r="AM161" s="14"/>
      <c r="BM161" s="25"/>
      <c r="BN161" s="25"/>
      <c r="BO161" s="25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25"/>
      <c r="CD161" s="38"/>
      <c r="CE161" s="38"/>
      <c r="CF161" s="38"/>
      <c r="CG161" s="38"/>
      <c r="CH161" s="38"/>
      <c r="CI161" s="38"/>
      <c r="CJ161" s="38"/>
      <c r="CK161" s="38"/>
      <c r="CL161" s="91"/>
      <c r="CM161" s="38"/>
      <c r="CN161" s="38"/>
      <c r="CO161" s="38"/>
      <c r="CP161" s="38"/>
      <c r="CQ161" s="38"/>
      <c r="CR161" s="38"/>
      <c r="CS161" s="38"/>
      <c r="CT161" s="38"/>
    </row>
    <row r="162" spans="3:98" x14ac:dyDescent="0.2">
      <c r="C162" s="9"/>
      <c r="D162" s="14"/>
      <c r="E162" s="14"/>
      <c r="F162" s="14"/>
      <c r="G162" s="9"/>
      <c r="H162" s="14"/>
      <c r="I162" s="14"/>
      <c r="J162" s="9"/>
      <c r="K162" s="14"/>
      <c r="L162" s="14"/>
      <c r="M162" s="14"/>
      <c r="N162" s="14"/>
      <c r="O162" s="9"/>
      <c r="P162" s="14"/>
      <c r="Q162" s="14"/>
      <c r="R162" s="9"/>
      <c r="S162" s="9"/>
      <c r="T162" s="9"/>
      <c r="U162" s="9"/>
      <c r="V162" s="14"/>
      <c r="W162" s="9"/>
      <c r="X162" s="14"/>
      <c r="Y162" s="9"/>
      <c r="Z162" s="9"/>
      <c r="AA162" s="14"/>
      <c r="AB162" s="14"/>
      <c r="AC162" s="14"/>
      <c r="AD162" s="14"/>
      <c r="AE162" s="9"/>
      <c r="AF162" s="14"/>
      <c r="AH162" s="9"/>
      <c r="AI162" s="14"/>
      <c r="AK162" s="14"/>
      <c r="AM162" s="14"/>
      <c r="BM162" s="25"/>
      <c r="BN162" s="25"/>
      <c r="BO162" s="25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25"/>
      <c r="CD162" s="38"/>
      <c r="CE162" s="38"/>
      <c r="CF162" s="38"/>
      <c r="CG162" s="38"/>
      <c r="CH162" s="38"/>
      <c r="CI162" s="38"/>
      <c r="CJ162" s="38"/>
      <c r="CK162" s="38"/>
      <c r="CL162" s="91"/>
      <c r="CM162" s="38"/>
      <c r="CN162" s="38"/>
      <c r="CO162" s="38"/>
      <c r="CP162" s="38"/>
      <c r="CQ162" s="38"/>
      <c r="CR162" s="38"/>
      <c r="CS162" s="38"/>
      <c r="CT162" s="38"/>
    </row>
    <row r="163" spans="3:98" x14ac:dyDescent="0.2">
      <c r="C163" s="9"/>
      <c r="D163" s="14"/>
      <c r="E163" s="14"/>
      <c r="F163" s="14"/>
      <c r="G163" s="9"/>
      <c r="H163" s="14"/>
      <c r="I163" s="14"/>
      <c r="J163" s="9"/>
      <c r="K163" s="14"/>
      <c r="L163" s="14"/>
      <c r="M163" s="14"/>
      <c r="N163" s="14"/>
      <c r="O163" s="9"/>
      <c r="P163" s="14"/>
      <c r="Q163" s="14"/>
      <c r="R163" s="9"/>
      <c r="S163" s="9"/>
      <c r="T163" s="9"/>
      <c r="U163" s="9"/>
      <c r="V163" s="14"/>
      <c r="W163" s="9"/>
      <c r="X163" s="14"/>
      <c r="Y163" s="9"/>
      <c r="Z163" s="9"/>
      <c r="AA163" s="14"/>
      <c r="AB163" s="14"/>
      <c r="AC163" s="14"/>
      <c r="AD163" s="14"/>
      <c r="AE163" s="9"/>
      <c r="AF163" s="14"/>
      <c r="AH163" s="9"/>
      <c r="AI163" s="14"/>
      <c r="AK163" s="14"/>
      <c r="AM163" s="14"/>
      <c r="BM163" s="25"/>
      <c r="BN163" s="25"/>
      <c r="BO163" s="25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25"/>
      <c r="CD163" s="38"/>
      <c r="CE163" s="38"/>
      <c r="CF163" s="38"/>
      <c r="CG163" s="38"/>
      <c r="CH163" s="38"/>
      <c r="CI163" s="38"/>
      <c r="CJ163" s="38"/>
      <c r="CK163" s="38"/>
      <c r="CL163" s="91"/>
      <c r="CM163" s="38"/>
      <c r="CN163" s="38"/>
      <c r="CO163" s="38"/>
      <c r="CP163" s="38"/>
      <c r="CQ163" s="38"/>
      <c r="CR163" s="38"/>
      <c r="CS163" s="38"/>
      <c r="CT163" s="38"/>
    </row>
    <row r="164" spans="3:98" x14ac:dyDescent="0.2">
      <c r="C164" s="9"/>
      <c r="D164" s="14"/>
      <c r="E164" s="14"/>
      <c r="F164" s="14"/>
      <c r="G164" s="9"/>
      <c r="H164" s="14"/>
      <c r="I164" s="14"/>
      <c r="J164" s="9"/>
      <c r="K164" s="14"/>
      <c r="L164" s="14"/>
      <c r="M164" s="14"/>
      <c r="N164" s="14"/>
      <c r="O164" s="9"/>
      <c r="P164" s="14"/>
      <c r="Q164" s="14"/>
      <c r="R164" s="9"/>
      <c r="S164" s="9"/>
      <c r="T164" s="9"/>
      <c r="U164" s="9"/>
      <c r="V164" s="14"/>
      <c r="W164" s="9"/>
      <c r="X164" s="14"/>
      <c r="Y164" s="9"/>
      <c r="Z164" s="9"/>
      <c r="AA164" s="14"/>
      <c r="AB164" s="14"/>
      <c r="AC164" s="14"/>
      <c r="AD164" s="14"/>
      <c r="AE164" s="9"/>
      <c r="AF164" s="14"/>
      <c r="AH164" s="9"/>
      <c r="AI164" s="14"/>
      <c r="AK164" s="14"/>
      <c r="AM164" s="14"/>
      <c r="BM164" s="25"/>
      <c r="BN164" s="25"/>
      <c r="BO164" s="25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25"/>
      <c r="CD164" s="38"/>
      <c r="CE164" s="38"/>
      <c r="CF164" s="38"/>
      <c r="CG164" s="38"/>
      <c r="CH164" s="38"/>
      <c r="CI164" s="38"/>
      <c r="CJ164" s="38"/>
      <c r="CK164" s="38"/>
      <c r="CL164" s="91"/>
      <c r="CM164" s="38"/>
      <c r="CN164" s="38"/>
      <c r="CO164" s="38"/>
      <c r="CP164" s="38"/>
      <c r="CQ164" s="38"/>
      <c r="CR164" s="38"/>
      <c r="CS164" s="38"/>
      <c r="CT164" s="38"/>
    </row>
    <row r="165" spans="3:98" x14ac:dyDescent="0.2">
      <c r="C165" s="9"/>
      <c r="D165" s="14"/>
      <c r="E165" s="14"/>
      <c r="F165" s="14"/>
      <c r="G165" s="9"/>
      <c r="H165" s="14"/>
      <c r="I165" s="14"/>
      <c r="J165" s="9"/>
      <c r="K165" s="14"/>
      <c r="L165" s="14"/>
      <c r="M165" s="14"/>
      <c r="N165" s="14"/>
      <c r="O165" s="9"/>
      <c r="P165" s="14"/>
      <c r="Q165" s="14"/>
      <c r="R165" s="9"/>
      <c r="S165" s="9"/>
      <c r="T165" s="9"/>
      <c r="U165" s="9"/>
      <c r="V165" s="14"/>
      <c r="W165" s="9"/>
      <c r="X165" s="14"/>
      <c r="Y165" s="9"/>
      <c r="Z165" s="9"/>
      <c r="AA165" s="14"/>
      <c r="AB165" s="14"/>
      <c r="AC165" s="14"/>
      <c r="AD165" s="14"/>
      <c r="AE165" s="9"/>
      <c r="AF165" s="14"/>
      <c r="AH165" s="9"/>
      <c r="AI165" s="14"/>
      <c r="AK165" s="14"/>
      <c r="AM165" s="14"/>
      <c r="BM165" s="25"/>
      <c r="BN165" s="25"/>
      <c r="BO165" s="25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25"/>
      <c r="CD165" s="38"/>
      <c r="CE165" s="38"/>
      <c r="CF165" s="38"/>
      <c r="CG165" s="38"/>
      <c r="CH165" s="38"/>
      <c r="CI165" s="38"/>
      <c r="CJ165" s="38"/>
      <c r="CK165" s="38"/>
      <c r="CL165" s="91"/>
      <c r="CM165" s="38"/>
      <c r="CN165" s="38"/>
      <c r="CO165" s="38"/>
      <c r="CP165" s="38"/>
      <c r="CQ165" s="38"/>
      <c r="CR165" s="38"/>
      <c r="CS165" s="38"/>
      <c r="CT165" s="38"/>
    </row>
    <row r="166" spans="3:98" x14ac:dyDescent="0.2">
      <c r="C166" s="9"/>
      <c r="D166" s="14"/>
      <c r="E166" s="14"/>
      <c r="F166" s="14"/>
      <c r="G166" s="9"/>
      <c r="H166" s="14"/>
      <c r="I166" s="14"/>
      <c r="J166" s="9"/>
      <c r="K166" s="14"/>
      <c r="L166" s="14"/>
      <c r="M166" s="14"/>
      <c r="N166" s="14"/>
      <c r="O166" s="9"/>
      <c r="P166" s="14"/>
      <c r="Q166" s="14"/>
      <c r="R166" s="9"/>
      <c r="S166" s="9"/>
      <c r="T166" s="9"/>
      <c r="U166" s="9"/>
      <c r="V166" s="14"/>
      <c r="W166" s="9"/>
      <c r="X166" s="14"/>
      <c r="Y166" s="9"/>
      <c r="Z166" s="9"/>
      <c r="AA166" s="14"/>
      <c r="AB166" s="14"/>
      <c r="AC166" s="14"/>
      <c r="AD166" s="14"/>
      <c r="AE166" s="9"/>
      <c r="AF166" s="14"/>
      <c r="AH166" s="9"/>
      <c r="AI166" s="14"/>
      <c r="AK166" s="14"/>
      <c r="AM166" s="14"/>
      <c r="BM166" s="25"/>
      <c r="BN166" s="25"/>
      <c r="BO166" s="25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25"/>
      <c r="CD166" s="38"/>
      <c r="CE166" s="38"/>
      <c r="CF166" s="38"/>
      <c r="CG166" s="38"/>
      <c r="CH166" s="38"/>
      <c r="CI166" s="38"/>
      <c r="CJ166" s="38"/>
      <c r="CK166" s="38"/>
      <c r="CL166" s="91"/>
      <c r="CM166" s="38"/>
      <c r="CN166" s="38"/>
      <c r="CO166" s="38"/>
      <c r="CP166" s="38"/>
      <c r="CQ166" s="38"/>
      <c r="CR166" s="38"/>
      <c r="CS166" s="38"/>
      <c r="CT166" s="38"/>
    </row>
    <row r="167" spans="3:98" x14ac:dyDescent="0.2">
      <c r="C167" s="9"/>
      <c r="D167" s="14"/>
      <c r="E167" s="14"/>
      <c r="F167" s="14"/>
      <c r="G167" s="9"/>
      <c r="H167" s="14"/>
      <c r="I167" s="14"/>
      <c r="J167" s="9"/>
      <c r="K167" s="14"/>
      <c r="L167" s="14"/>
      <c r="M167" s="14"/>
      <c r="N167" s="14"/>
      <c r="O167" s="9"/>
      <c r="P167" s="14"/>
      <c r="Q167" s="14"/>
      <c r="R167" s="9"/>
      <c r="S167" s="9"/>
      <c r="T167" s="9"/>
      <c r="U167" s="9"/>
      <c r="V167" s="14"/>
      <c r="W167" s="9"/>
      <c r="X167" s="14"/>
      <c r="Y167" s="9"/>
      <c r="Z167" s="9"/>
      <c r="AA167" s="14"/>
      <c r="AB167" s="14"/>
      <c r="AC167" s="14"/>
      <c r="AD167" s="14"/>
      <c r="AE167" s="9"/>
      <c r="AF167" s="14"/>
      <c r="AH167" s="9"/>
      <c r="AI167" s="14"/>
      <c r="AK167" s="14"/>
      <c r="AM167" s="14"/>
      <c r="BM167" s="25"/>
      <c r="BN167" s="25"/>
      <c r="BO167" s="25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25"/>
      <c r="CD167" s="38"/>
      <c r="CE167" s="38"/>
      <c r="CF167" s="38"/>
      <c r="CG167" s="38"/>
      <c r="CH167" s="38"/>
      <c r="CI167" s="38"/>
      <c r="CJ167" s="38"/>
      <c r="CK167" s="38"/>
      <c r="CL167" s="91"/>
      <c r="CM167" s="38"/>
      <c r="CN167" s="38"/>
      <c r="CO167" s="38"/>
      <c r="CP167" s="38"/>
      <c r="CQ167" s="38"/>
      <c r="CR167" s="38"/>
      <c r="CS167" s="38"/>
      <c r="CT167" s="38"/>
    </row>
    <row r="168" spans="3:98" x14ac:dyDescent="0.2">
      <c r="C168" s="9"/>
      <c r="D168" s="14"/>
      <c r="E168" s="14"/>
      <c r="F168" s="14"/>
      <c r="G168" s="9"/>
      <c r="H168" s="14"/>
      <c r="I168" s="14"/>
      <c r="J168" s="9"/>
      <c r="K168" s="14"/>
      <c r="L168" s="14"/>
      <c r="M168" s="14"/>
      <c r="N168" s="14"/>
      <c r="O168" s="9"/>
      <c r="P168" s="14"/>
      <c r="Q168" s="14"/>
      <c r="R168" s="9"/>
      <c r="S168" s="9"/>
      <c r="T168" s="9"/>
      <c r="U168" s="9"/>
      <c r="V168" s="14"/>
      <c r="W168" s="9"/>
      <c r="X168" s="14"/>
      <c r="Y168" s="9"/>
      <c r="Z168" s="9"/>
      <c r="AA168" s="14"/>
      <c r="AB168" s="14"/>
      <c r="AC168" s="14"/>
      <c r="AD168" s="14"/>
      <c r="AE168" s="9"/>
      <c r="AF168" s="14"/>
      <c r="AH168" s="9"/>
      <c r="AI168" s="14"/>
      <c r="AK168" s="14"/>
      <c r="AM168" s="14"/>
      <c r="BM168" s="25"/>
      <c r="BN168" s="25"/>
      <c r="BO168" s="25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25"/>
      <c r="CD168" s="38"/>
      <c r="CE168" s="38"/>
      <c r="CF168" s="38"/>
      <c r="CG168" s="38"/>
      <c r="CH168" s="38"/>
      <c r="CI168" s="38"/>
      <c r="CJ168" s="38"/>
      <c r="CK168" s="38"/>
      <c r="CL168" s="91"/>
      <c r="CM168" s="38"/>
      <c r="CN168" s="38"/>
      <c r="CO168" s="38"/>
      <c r="CP168" s="38"/>
      <c r="CQ168" s="38"/>
      <c r="CR168" s="38"/>
      <c r="CS168" s="38"/>
      <c r="CT168" s="38"/>
    </row>
    <row r="169" spans="3:98" x14ac:dyDescent="0.2">
      <c r="C169" s="9"/>
      <c r="D169" s="14"/>
      <c r="E169" s="14"/>
      <c r="F169" s="14"/>
      <c r="G169" s="9"/>
      <c r="H169" s="14"/>
      <c r="I169" s="14"/>
      <c r="J169" s="9"/>
      <c r="K169" s="14"/>
      <c r="L169" s="14"/>
      <c r="M169" s="14"/>
      <c r="N169" s="14"/>
      <c r="O169" s="9"/>
      <c r="P169" s="14"/>
      <c r="Q169" s="14"/>
      <c r="R169" s="9"/>
      <c r="S169" s="9"/>
      <c r="T169" s="9"/>
      <c r="U169" s="9"/>
      <c r="V169" s="14"/>
      <c r="W169" s="9"/>
      <c r="X169" s="14"/>
      <c r="Y169" s="9"/>
      <c r="Z169" s="9"/>
      <c r="AA169" s="14"/>
      <c r="AB169" s="14"/>
      <c r="AC169" s="14"/>
      <c r="AD169" s="14"/>
      <c r="AE169" s="9"/>
      <c r="AF169" s="14"/>
      <c r="AH169" s="9"/>
      <c r="AI169" s="14"/>
      <c r="AK169" s="14"/>
      <c r="AM169" s="14"/>
      <c r="BM169" s="25"/>
      <c r="BN169" s="25"/>
      <c r="BO169" s="25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25"/>
      <c r="CD169" s="38"/>
      <c r="CE169" s="38"/>
      <c r="CF169" s="38"/>
      <c r="CG169" s="38"/>
      <c r="CH169" s="38"/>
      <c r="CI169" s="38"/>
      <c r="CJ169" s="38"/>
      <c r="CK169" s="38"/>
      <c r="CL169" s="91"/>
      <c r="CM169" s="38"/>
      <c r="CN169" s="38"/>
      <c r="CO169" s="38"/>
      <c r="CP169" s="38"/>
      <c r="CQ169" s="38"/>
      <c r="CR169" s="38"/>
      <c r="CS169" s="38"/>
      <c r="CT169" s="38"/>
    </row>
    <row r="170" spans="3:98" x14ac:dyDescent="0.2">
      <c r="C170" s="9"/>
      <c r="D170" s="14"/>
      <c r="E170" s="14"/>
      <c r="F170" s="14"/>
      <c r="G170" s="9"/>
      <c r="H170" s="14"/>
      <c r="I170" s="14"/>
      <c r="J170" s="9"/>
      <c r="K170" s="14"/>
      <c r="L170" s="14"/>
      <c r="M170" s="14"/>
      <c r="N170" s="14"/>
      <c r="O170" s="9"/>
      <c r="P170" s="14"/>
      <c r="Q170" s="14"/>
      <c r="R170" s="9"/>
      <c r="S170" s="9"/>
      <c r="T170" s="9"/>
      <c r="U170" s="9"/>
      <c r="V170" s="14"/>
      <c r="W170" s="9"/>
      <c r="X170" s="14"/>
      <c r="Y170" s="9"/>
      <c r="Z170" s="9"/>
      <c r="AA170" s="14"/>
      <c r="AB170" s="14"/>
      <c r="AC170" s="14"/>
      <c r="AD170" s="14"/>
      <c r="AE170" s="9"/>
      <c r="AF170" s="14"/>
      <c r="AH170" s="9"/>
      <c r="AI170" s="14"/>
      <c r="AK170" s="14"/>
      <c r="AM170" s="14"/>
      <c r="BP170" s="91"/>
      <c r="BQ170" s="91"/>
      <c r="BR170" s="91"/>
      <c r="BS170" s="91"/>
      <c r="BT170" s="91"/>
      <c r="BU170" s="91"/>
      <c r="BV170" s="91"/>
      <c r="BW170" s="91"/>
      <c r="BX170" s="91"/>
      <c r="BY170" s="91"/>
      <c r="BZ170" s="91"/>
      <c r="CA170" s="91"/>
      <c r="CB170" s="91"/>
      <c r="CC170" s="95"/>
      <c r="CD170" s="91"/>
      <c r="CE170" s="91"/>
      <c r="CF170" s="91"/>
      <c r="CG170" s="91"/>
      <c r="CH170" s="91"/>
      <c r="CI170" s="91"/>
      <c r="CJ170" s="91"/>
      <c r="CK170" s="91"/>
      <c r="CL170" s="91"/>
      <c r="CM170" s="91"/>
      <c r="CN170" s="91"/>
      <c r="CO170" s="91"/>
      <c r="CP170" s="91"/>
      <c r="CQ170" s="38"/>
      <c r="CR170" s="38"/>
      <c r="CS170" s="38"/>
      <c r="CT170" s="38"/>
    </row>
    <row r="171" spans="3:98" x14ac:dyDescent="0.2">
      <c r="C171" s="9"/>
      <c r="D171" s="14"/>
      <c r="E171" s="14"/>
      <c r="F171" s="14"/>
      <c r="G171" s="9"/>
      <c r="H171" s="14"/>
      <c r="I171" s="14"/>
      <c r="J171" s="9"/>
      <c r="K171" s="14"/>
      <c r="L171" s="14"/>
      <c r="M171" s="14"/>
      <c r="N171" s="14"/>
      <c r="O171" s="9"/>
      <c r="P171" s="14"/>
      <c r="Q171" s="14"/>
      <c r="R171" s="9"/>
      <c r="S171" s="9"/>
      <c r="T171" s="9"/>
      <c r="U171" s="9"/>
      <c r="V171" s="14"/>
      <c r="W171" s="9"/>
      <c r="X171" s="14"/>
      <c r="Y171" s="9"/>
      <c r="Z171" s="9"/>
      <c r="AA171" s="14"/>
      <c r="AB171" s="14"/>
      <c r="AC171" s="14"/>
      <c r="AD171" s="14"/>
      <c r="AE171" s="9"/>
      <c r="AF171" s="14"/>
      <c r="AH171" s="9"/>
      <c r="AI171" s="14"/>
      <c r="AK171" s="14"/>
      <c r="AM171" s="14"/>
      <c r="BP171" s="91"/>
      <c r="BQ171" s="91"/>
      <c r="BR171" s="91"/>
      <c r="BS171" s="91"/>
      <c r="BT171" s="91"/>
      <c r="BU171" s="91"/>
      <c r="BV171" s="91"/>
      <c r="BW171" s="91"/>
      <c r="BX171" s="91"/>
      <c r="BY171" s="91"/>
      <c r="BZ171" s="91"/>
      <c r="CA171" s="91"/>
      <c r="CB171" s="91"/>
      <c r="CC171" s="95"/>
      <c r="CD171" s="91"/>
      <c r="CE171" s="91"/>
      <c r="CF171" s="91"/>
      <c r="CG171" s="91"/>
      <c r="CH171" s="91"/>
      <c r="CI171" s="91"/>
      <c r="CJ171" s="91"/>
      <c r="CK171" s="91"/>
      <c r="CL171" s="91"/>
      <c r="CM171" s="91"/>
      <c r="CN171" s="91"/>
      <c r="CO171" s="91"/>
      <c r="CP171" s="91"/>
      <c r="CQ171" s="38"/>
      <c r="CR171" s="38"/>
      <c r="CS171" s="38"/>
      <c r="CT171" s="38"/>
    </row>
    <row r="172" spans="3:98" x14ac:dyDescent="0.2">
      <c r="C172" s="9"/>
      <c r="D172" s="14"/>
      <c r="E172" s="14"/>
      <c r="F172" s="14"/>
      <c r="G172" s="9"/>
      <c r="H172" s="14"/>
      <c r="I172" s="14"/>
      <c r="J172" s="9"/>
      <c r="K172" s="14"/>
      <c r="L172" s="14"/>
      <c r="M172" s="14"/>
      <c r="N172" s="14"/>
      <c r="O172" s="9"/>
      <c r="P172" s="14"/>
      <c r="Q172" s="14"/>
      <c r="R172" s="9"/>
      <c r="S172" s="9"/>
      <c r="T172" s="9"/>
      <c r="U172" s="9"/>
      <c r="V172" s="14"/>
      <c r="W172" s="9"/>
      <c r="X172" s="14"/>
      <c r="Y172" s="9"/>
      <c r="Z172" s="9"/>
      <c r="AA172" s="14"/>
      <c r="AB172" s="14"/>
      <c r="AC172" s="14"/>
      <c r="AD172" s="14"/>
      <c r="AE172" s="9"/>
      <c r="AF172" s="14"/>
      <c r="AH172" s="9"/>
      <c r="AI172" s="14"/>
      <c r="AK172" s="14"/>
      <c r="AM172" s="14"/>
      <c r="BP172" s="91"/>
      <c r="BQ172" s="91"/>
      <c r="BR172" s="91"/>
      <c r="BS172" s="91"/>
      <c r="BT172" s="91"/>
      <c r="BU172" s="91"/>
      <c r="BV172" s="91"/>
      <c r="BW172" s="91"/>
      <c r="BX172" s="91"/>
      <c r="BY172" s="91"/>
      <c r="BZ172" s="91"/>
      <c r="CA172" s="91"/>
      <c r="CB172" s="91"/>
      <c r="CC172" s="95"/>
      <c r="CD172" s="91"/>
      <c r="CE172" s="91"/>
      <c r="CF172" s="91"/>
      <c r="CG172" s="91"/>
      <c r="CH172" s="91"/>
      <c r="CI172" s="91"/>
      <c r="CJ172" s="91"/>
      <c r="CK172" s="91"/>
      <c r="CL172" s="91"/>
      <c r="CM172" s="91"/>
      <c r="CN172" s="91"/>
      <c r="CO172" s="91"/>
      <c r="CP172" s="91"/>
      <c r="CQ172" s="38"/>
      <c r="CR172" s="38"/>
      <c r="CS172" s="38"/>
      <c r="CT172" s="38"/>
    </row>
    <row r="173" spans="3:98" x14ac:dyDescent="0.2">
      <c r="C173" s="9"/>
      <c r="D173" s="14"/>
      <c r="E173" s="14"/>
      <c r="F173" s="14"/>
      <c r="G173" s="9"/>
      <c r="H173" s="14"/>
      <c r="I173" s="14"/>
      <c r="J173" s="9"/>
      <c r="K173" s="14"/>
      <c r="L173" s="14"/>
      <c r="M173" s="14"/>
      <c r="N173" s="14"/>
      <c r="O173" s="9"/>
      <c r="P173" s="14"/>
      <c r="Q173" s="14"/>
      <c r="R173" s="9"/>
      <c r="S173" s="9"/>
      <c r="T173" s="9"/>
      <c r="U173" s="9"/>
      <c r="V173" s="14"/>
      <c r="W173" s="9"/>
      <c r="X173" s="14"/>
      <c r="Y173" s="9"/>
      <c r="Z173" s="9"/>
      <c r="AA173" s="14"/>
      <c r="AB173" s="14"/>
      <c r="AC173" s="14"/>
      <c r="AD173" s="14"/>
      <c r="AE173" s="9"/>
      <c r="AF173" s="14"/>
      <c r="AH173" s="9"/>
      <c r="AI173" s="14"/>
      <c r="AK173" s="14"/>
      <c r="AM173" s="14"/>
      <c r="BP173" s="91"/>
      <c r="BQ173" s="91"/>
      <c r="BR173" s="91"/>
      <c r="BS173" s="91"/>
      <c r="BT173" s="91"/>
      <c r="BU173" s="91"/>
      <c r="BV173" s="91"/>
      <c r="BW173" s="91"/>
      <c r="BX173" s="91"/>
      <c r="BY173" s="91"/>
      <c r="BZ173" s="91"/>
      <c r="CA173" s="91"/>
      <c r="CB173" s="91"/>
      <c r="CC173" s="95"/>
      <c r="CD173" s="91"/>
      <c r="CE173" s="91"/>
      <c r="CF173" s="91"/>
      <c r="CG173" s="91"/>
      <c r="CH173" s="91"/>
      <c r="CI173" s="91"/>
      <c r="CJ173" s="91"/>
      <c r="CK173" s="91"/>
      <c r="CL173" s="91"/>
      <c r="CM173" s="91"/>
      <c r="CN173" s="91"/>
      <c r="CO173" s="91"/>
      <c r="CP173" s="91"/>
      <c r="CQ173" s="38"/>
      <c r="CR173" s="38"/>
      <c r="CS173" s="38"/>
      <c r="CT173" s="38"/>
    </row>
    <row r="174" spans="3:98" x14ac:dyDescent="0.2">
      <c r="C174" s="9"/>
      <c r="D174" s="14"/>
      <c r="E174" s="14"/>
      <c r="F174" s="14"/>
      <c r="G174" s="9"/>
      <c r="H174" s="14"/>
      <c r="I174" s="14"/>
      <c r="J174" s="9"/>
      <c r="K174" s="14"/>
      <c r="L174" s="14"/>
      <c r="M174" s="14"/>
      <c r="N174" s="14"/>
      <c r="O174" s="9"/>
      <c r="P174" s="14"/>
      <c r="Q174" s="14"/>
      <c r="R174" s="9"/>
      <c r="S174" s="9"/>
      <c r="T174" s="9"/>
      <c r="U174" s="9"/>
      <c r="V174" s="14"/>
      <c r="W174" s="9"/>
      <c r="X174" s="14"/>
      <c r="Y174" s="9"/>
      <c r="Z174" s="9"/>
      <c r="AA174" s="14"/>
      <c r="AB174" s="14"/>
      <c r="AC174" s="14"/>
      <c r="AD174" s="14"/>
      <c r="AE174" s="9"/>
      <c r="AF174" s="14"/>
      <c r="AH174" s="9"/>
      <c r="AI174" s="14"/>
      <c r="AK174" s="14"/>
      <c r="AM174" s="14"/>
      <c r="BP174" s="91"/>
      <c r="BQ174" s="91"/>
      <c r="BR174" s="91"/>
      <c r="BS174" s="91"/>
      <c r="BT174" s="91"/>
      <c r="BU174" s="91"/>
      <c r="BV174" s="91"/>
      <c r="BW174" s="91"/>
      <c r="BX174" s="91"/>
      <c r="BY174" s="91"/>
      <c r="BZ174" s="91"/>
      <c r="CA174" s="91"/>
      <c r="CB174" s="91"/>
      <c r="CC174" s="95"/>
      <c r="CD174" s="91"/>
      <c r="CE174" s="91"/>
      <c r="CF174" s="91"/>
      <c r="CG174" s="91"/>
      <c r="CH174" s="91"/>
      <c r="CI174" s="91"/>
      <c r="CJ174" s="91"/>
      <c r="CK174" s="91"/>
      <c r="CL174" s="91"/>
      <c r="CM174" s="91"/>
      <c r="CN174" s="91"/>
      <c r="CO174" s="91"/>
      <c r="CP174" s="91"/>
      <c r="CQ174" s="38"/>
      <c r="CR174" s="38"/>
      <c r="CS174" s="38"/>
      <c r="CT174" s="38"/>
    </row>
    <row r="175" spans="3:98" x14ac:dyDescent="0.2">
      <c r="C175" s="9"/>
      <c r="D175" s="14"/>
      <c r="E175" s="14"/>
      <c r="F175" s="14"/>
      <c r="G175" s="9"/>
      <c r="H175" s="14"/>
      <c r="I175" s="14"/>
      <c r="J175" s="9"/>
      <c r="K175" s="14"/>
      <c r="L175" s="14"/>
      <c r="M175" s="14"/>
      <c r="N175" s="14"/>
      <c r="O175" s="9"/>
      <c r="P175" s="14"/>
      <c r="Q175" s="14"/>
      <c r="R175" s="9"/>
      <c r="S175" s="9"/>
      <c r="T175" s="9"/>
      <c r="U175" s="9"/>
      <c r="V175" s="14"/>
      <c r="W175" s="9"/>
      <c r="X175" s="14"/>
      <c r="Y175" s="9"/>
      <c r="Z175" s="9"/>
      <c r="AA175" s="14"/>
      <c r="AB175" s="14"/>
      <c r="AC175" s="14"/>
      <c r="AD175" s="14"/>
      <c r="AE175" s="9"/>
      <c r="AF175" s="14"/>
      <c r="AH175" s="9"/>
      <c r="AI175" s="14"/>
      <c r="AK175" s="14"/>
      <c r="AM175" s="14"/>
      <c r="BP175" s="91"/>
      <c r="BQ175" s="91"/>
      <c r="BR175" s="91"/>
      <c r="BS175" s="91"/>
      <c r="BT175" s="91"/>
      <c r="BU175" s="91"/>
      <c r="BV175" s="91"/>
      <c r="BW175" s="91"/>
      <c r="BX175" s="91"/>
      <c r="BY175" s="91"/>
      <c r="BZ175" s="91"/>
      <c r="CA175" s="91"/>
      <c r="CB175" s="91"/>
      <c r="CC175" s="95"/>
      <c r="CD175" s="91"/>
      <c r="CE175" s="91"/>
      <c r="CF175" s="91"/>
      <c r="CG175" s="91"/>
      <c r="CH175" s="91"/>
      <c r="CI175" s="91"/>
      <c r="CJ175" s="91"/>
      <c r="CK175" s="91"/>
      <c r="CL175" s="91"/>
      <c r="CM175" s="91"/>
      <c r="CN175" s="91"/>
      <c r="CO175" s="91"/>
      <c r="CP175" s="91"/>
      <c r="CQ175" s="38"/>
      <c r="CR175" s="38"/>
      <c r="CS175" s="38"/>
      <c r="CT175" s="38"/>
    </row>
    <row r="176" spans="3:98" x14ac:dyDescent="0.2">
      <c r="C176" s="9"/>
      <c r="D176" s="14"/>
      <c r="E176" s="14"/>
      <c r="G176" s="9"/>
      <c r="H176" s="14"/>
      <c r="I176" s="14"/>
      <c r="J176" s="9"/>
      <c r="K176" s="14"/>
      <c r="L176" s="14"/>
      <c r="M176" s="14"/>
      <c r="N176" s="14"/>
      <c r="O176" s="9"/>
      <c r="P176" s="14"/>
      <c r="Q176" s="14"/>
      <c r="R176" s="9"/>
      <c r="S176" s="9"/>
      <c r="T176" s="9"/>
      <c r="U176" s="9"/>
      <c r="V176" s="14"/>
      <c r="W176" s="9"/>
      <c r="X176" s="14"/>
      <c r="Y176" s="9"/>
      <c r="Z176" s="9"/>
      <c r="AA176" s="14"/>
      <c r="AB176" s="14"/>
      <c r="AC176" s="14"/>
      <c r="AD176" s="14"/>
      <c r="AE176" s="9"/>
      <c r="AF176" s="14"/>
      <c r="AH176" s="9"/>
      <c r="AI176" s="14"/>
      <c r="AK176" s="14"/>
      <c r="AM176" s="14"/>
      <c r="BP176" s="91"/>
      <c r="BQ176" s="91"/>
      <c r="BR176" s="91"/>
      <c r="BS176" s="91"/>
      <c r="BT176" s="91"/>
      <c r="BU176" s="91"/>
      <c r="BV176" s="91"/>
      <c r="BW176" s="91"/>
      <c r="BX176" s="91"/>
      <c r="BY176" s="91"/>
      <c r="BZ176" s="91"/>
      <c r="CA176" s="91"/>
      <c r="CB176" s="91"/>
      <c r="CC176" s="95"/>
      <c r="CD176" s="91"/>
      <c r="CE176" s="91"/>
      <c r="CF176" s="91"/>
      <c r="CG176" s="91"/>
      <c r="CH176" s="91"/>
      <c r="CI176" s="91"/>
      <c r="CJ176" s="91"/>
      <c r="CK176" s="91"/>
      <c r="CL176" s="91"/>
      <c r="CM176" s="91"/>
      <c r="CN176" s="91"/>
      <c r="CO176" s="91"/>
      <c r="CP176" s="91"/>
      <c r="CQ176" s="38"/>
      <c r="CR176" s="38"/>
      <c r="CS176" s="38"/>
      <c r="CT176" s="38"/>
    </row>
    <row r="177" spans="3:98" x14ac:dyDescent="0.2">
      <c r="C177" s="9"/>
      <c r="D177" s="14"/>
      <c r="E177" s="14"/>
      <c r="G177" s="9"/>
      <c r="H177" s="14"/>
      <c r="I177" s="14"/>
      <c r="J177" s="9"/>
      <c r="K177" s="14"/>
      <c r="L177" s="14"/>
      <c r="M177" s="14"/>
      <c r="N177" s="14"/>
      <c r="O177" s="9"/>
      <c r="P177" s="14"/>
      <c r="Q177" s="14"/>
      <c r="R177" s="9"/>
      <c r="S177" s="9"/>
      <c r="T177" s="9"/>
      <c r="U177" s="9"/>
      <c r="V177" s="14"/>
      <c r="W177" s="9"/>
      <c r="X177" s="14"/>
      <c r="Y177" s="9"/>
      <c r="Z177" s="9"/>
      <c r="AA177" s="14"/>
      <c r="AB177" s="14"/>
      <c r="AC177" s="14"/>
      <c r="AD177" s="14"/>
      <c r="AE177" s="9"/>
      <c r="AF177" s="14"/>
      <c r="AH177" s="9"/>
      <c r="AI177" s="14"/>
      <c r="AK177" s="14"/>
      <c r="AM177" s="14"/>
      <c r="BP177" s="91"/>
      <c r="BQ177" s="91"/>
      <c r="BR177" s="91"/>
      <c r="BS177" s="91"/>
      <c r="BT177" s="91"/>
      <c r="BU177" s="91"/>
      <c r="BV177" s="91"/>
      <c r="BW177" s="91"/>
      <c r="BX177" s="91"/>
      <c r="BY177" s="91"/>
      <c r="BZ177" s="91"/>
      <c r="CA177" s="91"/>
      <c r="CB177" s="91"/>
      <c r="CC177" s="95"/>
      <c r="CD177" s="91"/>
      <c r="CE177" s="91"/>
      <c r="CF177" s="91"/>
      <c r="CG177" s="91"/>
      <c r="CH177" s="91"/>
      <c r="CI177" s="91"/>
      <c r="CJ177" s="91"/>
      <c r="CK177" s="91"/>
      <c r="CL177" s="91"/>
      <c r="CM177" s="91"/>
      <c r="CN177" s="91"/>
      <c r="CO177" s="91"/>
      <c r="CP177" s="91"/>
      <c r="CQ177" s="38"/>
      <c r="CR177" s="38"/>
      <c r="CS177" s="38"/>
      <c r="CT177" s="38"/>
    </row>
    <row r="178" spans="3:98" x14ac:dyDescent="0.2">
      <c r="C178" s="9"/>
      <c r="D178" s="14"/>
      <c r="E178" s="14"/>
      <c r="G178" s="9"/>
      <c r="H178" s="14"/>
      <c r="I178" s="14"/>
      <c r="J178" s="9"/>
      <c r="K178" s="14"/>
      <c r="L178" s="14"/>
      <c r="M178" s="14"/>
      <c r="N178" s="14"/>
      <c r="O178" s="9"/>
      <c r="P178" s="14"/>
      <c r="Q178" s="14"/>
      <c r="R178" s="9"/>
      <c r="S178" s="9"/>
      <c r="T178" s="9"/>
      <c r="U178" s="9"/>
      <c r="V178" s="14"/>
      <c r="W178" s="9"/>
      <c r="X178" s="14"/>
      <c r="Y178" s="9"/>
      <c r="Z178" s="9"/>
      <c r="AA178" s="14"/>
      <c r="AB178" s="14"/>
      <c r="AC178" s="14"/>
      <c r="AD178" s="14"/>
      <c r="AE178" s="9"/>
      <c r="AF178" s="14"/>
      <c r="AH178" s="9"/>
      <c r="AI178" s="14"/>
      <c r="AK178" s="14"/>
      <c r="AM178" s="14"/>
      <c r="BP178" s="91"/>
      <c r="BQ178" s="91"/>
      <c r="BR178" s="91"/>
      <c r="BS178" s="91"/>
      <c r="BT178" s="91"/>
      <c r="BU178" s="91"/>
      <c r="BV178" s="91"/>
      <c r="BW178" s="91"/>
      <c r="BX178" s="91"/>
      <c r="BY178" s="91"/>
      <c r="BZ178" s="91"/>
      <c r="CA178" s="91"/>
      <c r="CB178" s="91"/>
      <c r="CC178" s="95"/>
      <c r="CD178" s="91"/>
      <c r="CE178" s="91"/>
      <c r="CF178" s="91"/>
      <c r="CG178" s="91"/>
      <c r="CH178" s="91"/>
      <c r="CI178" s="91"/>
      <c r="CJ178" s="91"/>
      <c r="CK178" s="91"/>
      <c r="CL178" s="91"/>
      <c r="CM178" s="91"/>
      <c r="CN178" s="91"/>
      <c r="CO178" s="91"/>
      <c r="CP178" s="91"/>
      <c r="CQ178" s="38"/>
      <c r="CR178" s="38"/>
      <c r="CS178" s="38"/>
      <c r="CT178" s="38"/>
    </row>
    <row r="179" spans="3:98" x14ac:dyDescent="0.2">
      <c r="C179" s="9"/>
      <c r="D179" s="14"/>
      <c r="E179" s="14"/>
      <c r="G179" s="9"/>
      <c r="H179" s="14"/>
      <c r="I179" s="14"/>
      <c r="J179" s="9"/>
      <c r="K179" s="14"/>
      <c r="L179" s="14"/>
      <c r="M179" s="14"/>
      <c r="N179" s="14"/>
      <c r="O179" s="9"/>
      <c r="P179" s="14"/>
      <c r="Q179" s="14"/>
      <c r="R179" s="9"/>
      <c r="S179" s="9"/>
      <c r="T179" s="9"/>
      <c r="U179" s="9"/>
      <c r="V179" s="14"/>
      <c r="W179" s="9"/>
      <c r="X179" s="14"/>
      <c r="Y179" s="9"/>
      <c r="Z179" s="9"/>
      <c r="AA179" s="14"/>
      <c r="AB179" s="14"/>
      <c r="AC179" s="14"/>
      <c r="AD179" s="14"/>
      <c r="AE179" s="9"/>
      <c r="AF179" s="14"/>
      <c r="AH179" s="9"/>
      <c r="AI179" s="14"/>
      <c r="AK179" s="14"/>
      <c r="AM179" s="14"/>
      <c r="BP179" s="91"/>
      <c r="BQ179" s="91"/>
      <c r="BR179" s="91"/>
      <c r="BS179" s="91"/>
      <c r="BT179" s="91"/>
      <c r="BU179" s="91"/>
      <c r="BV179" s="91"/>
      <c r="BW179" s="91"/>
      <c r="BX179" s="91"/>
      <c r="BY179" s="91"/>
      <c r="BZ179" s="91"/>
      <c r="CA179" s="91"/>
      <c r="CB179" s="91"/>
      <c r="CC179" s="95"/>
      <c r="CD179" s="91"/>
      <c r="CE179" s="91"/>
      <c r="CF179" s="91"/>
      <c r="CG179" s="91"/>
      <c r="CH179" s="91"/>
      <c r="CI179" s="91"/>
      <c r="CJ179" s="91"/>
      <c r="CK179" s="91"/>
      <c r="CL179" s="91"/>
      <c r="CM179" s="91"/>
      <c r="CN179" s="91"/>
      <c r="CO179" s="91"/>
      <c r="CP179" s="91"/>
      <c r="CQ179" s="38"/>
      <c r="CR179" s="38"/>
      <c r="CS179" s="38"/>
      <c r="CT179" s="38"/>
    </row>
    <row r="180" spans="3:98" x14ac:dyDescent="0.2">
      <c r="C180" s="9"/>
      <c r="D180" s="14"/>
      <c r="E180" s="14"/>
      <c r="G180" s="9"/>
      <c r="H180" s="14"/>
      <c r="I180" s="14"/>
      <c r="J180" s="9"/>
      <c r="K180" s="14"/>
      <c r="L180" s="14"/>
      <c r="M180" s="14"/>
      <c r="N180" s="14"/>
      <c r="O180" s="9"/>
      <c r="P180" s="14"/>
      <c r="Q180" s="14"/>
      <c r="R180" s="9"/>
      <c r="S180" s="9"/>
      <c r="T180" s="9"/>
      <c r="U180" s="9"/>
      <c r="V180" s="14"/>
      <c r="W180" s="9"/>
      <c r="X180" s="14"/>
      <c r="Y180" s="9"/>
      <c r="Z180" s="9"/>
      <c r="AA180" s="14"/>
      <c r="AB180" s="14"/>
      <c r="AC180" s="14"/>
      <c r="AD180" s="14"/>
      <c r="AE180" s="9"/>
      <c r="AF180" s="14"/>
      <c r="AH180" s="9"/>
      <c r="AI180" s="14"/>
      <c r="AK180" s="14"/>
      <c r="AM180" s="14"/>
      <c r="BP180" s="91"/>
      <c r="BQ180" s="91"/>
      <c r="BR180" s="91"/>
      <c r="BS180" s="91"/>
      <c r="BT180" s="91"/>
      <c r="BU180" s="91"/>
      <c r="BV180" s="91"/>
      <c r="BW180" s="91"/>
      <c r="BX180" s="91"/>
      <c r="BY180" s="91"/>
      <c r="BZ180" s="91"/>
      <c r="CA180" s="91"/>
      <c r="CB180" s="91"/>
      <c r="CC180" s="95"/>
      <c r="CD180" s="91"/>
      <c r="CE180" s="91"/>
      <c r="CF180" s="91"/>
      <c r="CG180" s="91"/>
      <c r="CH180" s="91"/>
      <c r="CI180" s="91"/>
      <c r="CJ180" s="91"/>
      <c r="CK180" s="91"/>
      <c r="CL180" s="91"/>
      <c r="CM180" s="91"/>
      <c r="CN180" s="91"/>
      <c r="CO180" s="91"/>
      <c r="CP180" s="91"/>
      <c r="CQ180" s="38"/>
      <c r="CR180" s="38"/>
      <c r="CS180" s="38"/>
      <c r="CT180" s="38"/>
    </row>
  </sheetData>
  <sortState columnSort="1" ref="D2:CR175">
    <sortCondition ref="D2:CR2"/>
  </sortState>
  <mergeCells count="14">
    <mergeCell ref="A2:B2"/>
    <mergeCell ref="A49:B49"/>
    <mergeCell ref="A46:A48"/>
    <mergeCell ref="A3:A5"/>
    <mergeCell ref="A6:A9"/>
    <mergeCell ref="A10:A11"/>
    <mergeCell ref="A12:A14"/>
    <mergeCell ref="A15:A20"/>
    <mergeCell ref="A21:A24"/>
    <mergeCell ref="A25:A28"/>
    <mergeCell ref="A29:A33"/>
    <mergeCell ref="A34:A37"/>
    <mergeCell ref="A38:A42"/>
    <mergeCell ref="A43:A45"/>
  </mergeCells>
  <conditionalFormatting sqref="BP3:IC42">
    <cfRule type="cellIs" dxfId="7" priority="8" operator="equal">
      <formula>1</formula>
    </cfRule>
  </conditionalFormatting>
  <conditionalFormatting sqref="BP27:FU54">
    <cfRule type="cellIs" dxfId="6" priority="7" operator="equal">
      <formula>1</formula>
    </cfRule>
  </conditionalFormatting>
  <conditionalFormatting sqref="D3:BL49">
    <cfRule type="cellIs" dxfId="5" priority="6" operator="greaterThan">
      <formula>0</formula>
    </cfRule>
  </conditionalFormatting>
  <conditionalFormatting sqref="BN3:BO49">
    <cfRule type="cellIs" dxfId="4" priority="5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B19" sqref="B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B3" sqref="B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B3" sqref="B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80"/>
  <sheetViews>
    <sheetView tabSelected="1" topLeftCell="A16" workbookViewId="0">
      <selection activeCell="I44" sqref="I44"/>
    </sheetView>
  </sheetViews>
  <sheetFormatPr baseColWidth="10" defaultRowHeight="15" x14ac:dyDescent="0.25"/>
  <cols>
    <col min="1" max="1" width="5.140625" customWidth="1"/>
    <col min="2" max="2" width="29.28515625" customWidth="1"/>
  </cols>
  <sheetData>
    <row r="1" spans="2:17" ht="15.75" thickBot="1" x14ac:dyDescent="0.3"/>
    <row r="2" spans="2:17" ht="15.75" thickBot="1" x14ac:dyDescent="0.3">
      <c r="B2" s="83" t="s">
        <v>48</v>
      </c>
      <c r="C2" s="79" t="s">
        <v>11</v>
      </c>
      <c r="D2" s="62" t="s">
        <v>12</v>
      </c>
      <c r="E2" s="63" t="s">
        <v>86</v>
      </c>
      <c r="F2" s="64" t="s">
        <v>87</v>
      </c>
      <c r="G2" s="9"/>
      <c r="H2" s="14"/>
      <c r="I2" s="14"/>
      <c r="J2" s="9"/>
      <c r="K2" s="14"/>
      <c r="L2" s="14"/>
      <c r="M2" s="14"/>
      <c r="N2" s="14"/>
      <c r="O2" s="9"/>
      <c r="P2" s="14"/>
      <c r="Q2" s="14"/>
    </row>
    <row r="3" spans="2:17" x14ac:dyDescent="0.25">
      <c r="B3" s="84" t="s">
        <v>44</v>
      </c>
      <c r="C3" s="80">
        <f>'Datos brutos'!C10</f>
        <v>91</v>
      </c>
      <c r="D3" s="55">
        <f>'Datos brutos'!C11</f>
        <v>2</v>
      </c>
      <c r="E3" s="59">
        <f>C3/SUM($C3:$D3)</f>
        <v>0.978494623655914</v>
      </c>
      <c r="F3" s="65">
        <f>D3/SUM($C3:$D3)</f>
        <v>2.1505376344086023E-2</v>
      </c>
      <c r="G3" s="9"/>
      <c r="H3" s="14"/>
      <c r="I3" s="14"/>
      <c r="J3" s="9"/>
      <c r="K3" s="14"/>
      <c r="L3" s="14"/>
      <c r="M3" s="14"/>
      <c r="N3" s="14"/>
      <c r="O3" s="9"/>
      <c r="P3" s="14"/>
      <c r="Q3" s="14"/>
    </row>
    <row r="4" spans="2:17" x14ac:dyDescent="0.25">
      <c r="B4" s="85" t="s">
        <v>45</v>
      </c>
      <c r="C4" s="103"/>
      <c r="D4" s="105"/>
      <c r="E4" s="106">
        <v>50</v>
      </c>
      <c r="F4" s="108"/>
      <c r="G4" s="9"/>
      <c r="H4" s="14"/>
      <c r="I4" s="14"/>
      <c r="J4" s="9"/>
      <c r="K4" s="14"/>
      <c r="L4" s="14"/>
      <c r="M4" s="14"/>
      <c r="N4" s="14"/>
      <c r="O4" s="9"/>
      <c r="P4" s="14"/>
      <c r="Q4" s="14"/>
    </row>
    <row r="5" spans="2:17" x14ac:dyDescent="0.25">
      <c r="B5" s="85" t="s">
        <v>7</v>
      </c>
      <c r="C5" s="81">
        <v>73</v>
      </c>
      <c r="D5" s="56">
        <f>'Datos brutos'!C6-C5</f>
        <v>2</v>
      </c>
      <c r="E5" s="60">
        <f t="shared" ref="E5:F7" si="0">C5/SUM($C5:$D5)</f>
        <v>0.97333333333333338</v>
      </c>
      <c r="F5" s="66">
        <f t="shared" si="0"/>
        <v>2.6666666666666668E-2</v>
      </c>
      <c r="G5" s="9"/>
      <c r="H5" s="14"/>
      <c r="I5" s="14"/>
      <c r="J5" s="9"/>
      <c r="K5" s="14"/>
      <c r="L5" s="14"/>
      <c r="M5" s="14"/>
      <c r="N5" s="14"/>
      <c r="O5" s="9"/>
      <c r="P5" s="14"/>
      <c r="Q5" s="14"/>
    </row>
    <row r="6" spans="2:17" x14ac:dyDescent="0.25">
      <c r="B6" s="85" t="s">
        <v>9</v>
      </c>
      <c r="C6" s="81">
        <v>9</v>
      </c>
      <c r="D6" s="56">
        <f>'Datos brutos'!C8-C6</f>
        <v>0</v>
      </c>
      <c r="E6" s="60">
        <f t="shared" si="0"/>
        <v>1</v>
      </c>
      <c r="F6" s="66">
        <f t="shared" si="0"/>
        <v>0</v>
      </c>
      <c r="G6" s="9"/>
      <c r="H6" s="14"/>
      <c r="I6" s="14"/>
      <c r="J6" s="9"/>
      <c r="K6" s="14"/>
      <c r="L6" s="14"/>
      <c r="M6" s="14"/>
      <c r="N6" s="14"/>
      <c r="O6" s="9"/>
      <c r="P6" s="14"/>
      <c r="Q6" s="14"/>
    </row>
    <row r="7" spans="2:17" x14ac:dyDescent="0.25">
      <c r="B7" s="85" t="s">
        <v>10</v>
      </c>
      <c r="C7" s="81">
        <v>8</v>
      </c>
      <c r="D7" s="56">
        <f>'Datos brutos'!C9-C7</f>
        <v>0</v>
      </c>
      <c r="E7" s="60">
        <f t="shared" si="0"/>
        <v>1</v>
      </c>
      <c r="F7" s="66">
        <f t="shared" si="0"/>
        <v>0</v>
      </c>
      <c r="G7" s="9"/>
      <c r="H7" s="25"/>
      <c r="I7" s="14"/>
      <c r="J7" s="9"/>
      <c r="K7" s="14"/>
      <c r="L7" s="14"/>
      <c r="M7" s="14"/>
      <c r="N7" s="14"/>
      <c r="O7" s="9"/>
      <c r="P7" s="14"/>
      <c r="Q7" s="14"/>
    </row>
    <row r="8" spans="2:17" x14ac:dyDescent="0.25">
      <c r="B8" s="85" t="s">
        <v>46</v>
      </c>
      <c r="C8" s="103"/>
      <c r="D8" s="105"/>
      <c r="E8" s="106">
        <v>50</v>
      </c>
      <c r="F8" s="108"/>
      <c r="G8" s="9"/>
      <c r="H8" s="14"/>
      <c r="I8" s="14"/>
      <c r="J8" s="9"/>
      <c r="K8" s="14"/>
      <c r="L8" s="14"/>
      <c r="M8" s="14"/>
      <c r="N8" s="14"/>
      <c r="O8" s="9"/>
      <c r="P8" s="14"/>
      <c r="Q8" s="14"/>
    </row>
    <row r="9" spans="2:17" x14ac:dyDescent="0.25">
      <c r="B9" s="85" t="s">
        <v>5</v>
      </c>
      <c r="C9" s="81">
        <v>64</v>
      </c>
      <c r="D9" s="56">
        <f>'Datos brutos'!C4-C9</f>
        <v>2</v>
      </c>
      <c r="E9" s="60">
        <f t="shared" ref="E9:F11" si="1">C9/SUM($C9:$D9)</f>
        <v>0.96969696969696972</v>
      </c>
      <c r="F9" s="66">
        <f t="shared" si="1"/>
        <v>3.0303030303030304E-2</v>
      </c>
      <c r="G9" s="9"/>
      <c r="H9" s="14"/>
      <c r="I9" s="14"/>
      <c r="J9" s="9"/>
      <c r="K9" s="14"/>
      <c r="L9" s="14"/>
      <c r="M9" s="14"/>
      <c r="N9" s="14"/>
      <c r="O9" s="9"/>
      <c r="P9" s="14"/>
      <c r="Q9" s="14"/>
    </row>
    <row r="10" spans="2:17" x14ac:dyDescent="0.25">
      <c r="B10" s="85" t="s">
        <v>4</v>
      </c>
      <c r="C10" s="81">
        <v>25</v>
      </c>
      <c r="D10" s="56">
        <f>'Datos brutos'!C3-C10</f>
        <v>0</v>
      </c>
      <c r="E10" s="60">
        <f t="shared" si="1"/>
        <v>1</v>
      </c>
      <c r="F10" s="66">
        <f t="shared" si="1"/>
        <v>0</v>
      </c>
      <c r="G10" s="9"/>
      <c r="H10" s="14"/>
      <c r="I10" s="25"/>
      <c r="J10" s="9"/>
      <c r="K10" s="14"/>
      <c r="L10" s="14"/>
      <c r="M10" s="14"/>
      <c r="N10" s="14"/>
      <c r="O10" s="9"/>
      <c r="P10" s="14"/>
      <c r="Q10" s="14"/>
    </row>
    <row r="11" spans="2:17" x14ac:dyDescent="0.25">
      <c r="B11" s="85" t="s">
        <v>6</v>
      </c>
      <c r="C11" s="81">
        <v>2</v>
      </c>
      <c r="D11" s="56">
        <f>'Datos brutos'!C5-C11</f>
        <v>0</v>
      </c>
      <c r="E11" s="60">
        <f t="shared" si="1"/>
        <v>1</v>
      </c>
      <c r="F11" s="66">
        <f t="shared" si="1"/>
        <v>0</v>
      </c>
      <c r="G11" s="9"/>
      <c r="H11" s="14"/>
      <c r="I11" s="14"/>
      <c r="J11" s="9"/>
      <c r="K11" s="14"/>
      <c r="L11" s="14"/>
      <c r="M11" s="14"/>
      <c r="N11" s="14"/>
      <c r="O11" s="9"/>
      <c r="P11" s="14"/>
      <c r="Q11" s="14"/>
    </row>
    <row r="12" spans="2:17" x14ac:dyDescent="0.25">
      <c r="B12" s="85" t="s">
        <v>47</v>
      </c>
      <c r="C12" s="103"/>
      <c r="D12" s="105"/>
      <c r="E12" s="106">
        <v>50</v>
      </c>
      <c r="F12" s="108"/>
      <c r="G12" s="9"/>
      <c r="H12" s="14"/>
      <c r="I12" s="14"/>
      <c r="J12" s="9"/>
      <c r="K12" s="14"/>
      <c r="L12" s="14"/>
      <c r="M12" s="14"/>
      <c r="N12" s="14"/>
      <c r="O12" s="9"/>
      <c r="P12" s="14"/>
      <c r="Q12" s="14"/>
    </row>
    <row r="13" spans="2:17" x14ac:dyDescent="0.25">
      <c r="B13" s="86" t="s">
        <v>50</v>
      </c>
      <c r="C13" s="81">
        <f ca="1">COUNTIFS('Datos brutos'!D1:CT1,"&lt;=20",'Datos brutos'!D10:CT10,"1")</f>
        <v>78</v>
      </c>
      <c r="D13" s="56">
        <f ca="1">COUNTIFS('Datos brutos'!D1:CT1,"&lt;=20",'Datos brutos'!D11:CT11,"1")</f>
        <v>2</v>
      </c>
      <c r="E13" s="60">
        <f ca="1">C13/SUM($C13:$D13)</f>
        <v>0.97499999999999998</v>
      </c>
      <c r="F13" s="66">
        <f ca="1">D13/SUM($C13:$D13)</f>
        <v>2.5000000000000001E-2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2:17" ht="15.75" thickBot="1" x14ac:dyDescent="0.3">
      <c r="B14" s="87" t="s">
        <v>51</v>
      </c>
      <c r="C14" s="82">
        <f ca="1">COUNTIFS('Datos brutos'!D1:CT1,"&gt;20",'Datos brutos'!D10:CT10,"1")</f>
        <v>13</v>
      </c>
      <c r="D14" s="54">
        <f ca="1">COUNTIFS('Datos brutos'!D1:CT1,"&gt;20",'Datos brutos'!D11:CT11,"1")</f>
        <v>0</v>
      </c>
      <c r="E14" s="67">
        <f ca="1">C14/SUM($C14:$D14)</f>
        <v>1</v>
      </c>
      <c r="F14" s="68">
        <f ca="1">D14/SUM($C14:$D14)</f>
        <v>0</v>
      </c>
      <c r="G14" s="9"/>
      <c r="H14" s="14"/>
      <c r="I14" s="14"/>
      <c r="J14" s="14"/>
      <c r="K14" s="14"/>
      <c r="L14" s="14"/>
      <c r="M14" s="14"/>
      <c r="N14" s="14"/>
      <c r="O14" s="9"/>
      <c r="P14" s="14"/>
      <c r="Q14" s="14"/>
    </row>
    <row r="15" spans="2:17" ht="15.75" thickBot="1" x14ac:dyDescent="0.3">
      <c r="B15" s="9"/>
      <c r="C15" s="25"/>
      <c r="D15" s="14"/>
      <c r="E15" s="14"/>
      <c r="F15" s="14"/>
      <c r="G15" s="9"/>
      <c r="H15" s="14"/>
      <c r="I15" s="14"/>
      <c r="J15" s="9"/>
      <c r="K15" s="14"/>
      <c r="L15" s="14"/>
      <c r="M15" s="14"/>
      <c r="N15" s="14"/>
      <c r="O15" s="9"/>
      <c r="P15" s="14"/>
      <c r="Q15" s="14"/>
    </row>
    <row r="16" spans="2:17" ht="15.75" thickBot="1" x14ac:dyDescent="0.3">
      <c r="B16" s="83" t="s">
        <v>52</v>
      </c>
      <c r="C16" s="79" t="s">
        <v>11</v>
      </c>
      <c r="D16" s="61" t="s">
        <v>12</v>
      </c>
      <c r="E16" s="62" t="s">
        <v>53</v>
      </c>
      <c r="F16" s="63" t="s">
        <v>86</v>
      </c>
      <c r="G16" s="61" t="s">
        <v>87</v>
      </c>
      <c r="H16" s="69" t="s">
        <v>88</v>
      </c>
      <c r="I16" s="14"/>
      <c r="J16" s="14"/>
      <c r="K16" s="14"/>
      <c r="L16" s="14"/>
      <c r="M16" s="14"/>
      <c r="N16" s="14"/>
      <c r="O16" s="14"/>
      <c r="P16" s="14"/>
      <c r="Q16" s="14"/>
    </row>
    <row r="17" spans="2:17" x14ac:dyDescent="0.25">
      <c r="B17" s="84" t="s">
        <v>44</v>
      </c>
      <c r="C17" s="80">
        <f>'Datos brutos'!C12</f>
        <v>41</v>
      </c>
      <c r="D17" s="47">
        <f>'Datos brutos'!C13</f>
        <v>30</v>
      </c>
      <c r="E17" s="55">
        <f>'Datos brutos'!C14</f>
        <v>22</v>
      </c>
      <c r="F17" s="59">
        <f>C17/SUM($C17:$E17)</f>
        <v>0.44086021505376344</v>
      </c>
      <c r="G17" s="51">
        <f>D17/SUM($C17:$E17)</f>
        <v>0.32258064516129031</v>
      </c>
      <c r="H17" s="65">
        <f>E17/SUM($C17:$E17)</f>
        <v>0.23655913978494625</v>
      </c>
      <c r="I17" s="14"/>
      <c r="J17" s="14"/>
      <c r="K17" s="14"/>
      <c r="L17" s="14"/>
      <c r="M17" s="14"/>
      <c r="N17" s="14"/>
      <c r="O17" s="14"/>
      <c r="P17" s="14"/>
      <c r="Q17" s="14"/>
    </row>
    <row r="18" spans="2:17" x14ac:dyDescent="0.25">
      <c r="B18" s="85" t="s">
        <v>46</v>
      </c>
      <c r="C18" s="103"/>
      <c r="D18" s="104"/>
      <c r="E18" s="105"/>
      <c r="F18" s="106">
        <v>50</v>
      </c>
      <c r="G18" s="107"/>
      <c r="H18" s="108"/>
      <c r="I18" s="14"/>
      <c r="J18" s="9"/>
      <c r="K18" s="14"/>
      <c r="L18" s="14"/>
      <c r="M18" s="14"/>
      <c r="N18" s="14"/>
      <c r="O18" s="9"/>
      <c r="P18" s="14"/>
      <c r="Q18" s="14"/>
    </row>
    <row r="19" spans="2:17" x14ac:dyDescent="0.25">
      <c r="B19" s="85" t="s">
        <v>4</v>
      </c>
      <c r="C19" s="81">
        <f>COUNTIFS('Datos brutos'!$D$12:$CT$12,"1",'Datos brutos'!$D$3:$CT$3,"1")</f>
        <v>14</v>
      </c>
      <c r="D19" s="46">
        <f>COUNTIFS('Datos brutos'!$D$13:$CT$13,"1",'Datos brutos'!$D$3:$CT$3,"1")</f>
        <v>5</v>
      </c>
      <c r="E19" s="56">
        <f>COUNTIFS('Datos brutos'!$D$14:$CT$14,"1",'Datos brutos'!$D$3:$CT$3,"1")</f>
        <v>6</v>
      </c>
      <c r="F19" s="60">
        <f t="shared" ref="F19:H21" si="2">C19/SUM($C19:$E19)</f>
        <v>0.56000000000000005</v>
      </c>
      <c r="G19" s="50">
        <f t="shared" si="2"/>
        <v>0.2</v>
      </c>
      <c r="H19" s="66">
        <f t="shared" si="2"/>
        <v>0.24</v>
      </c>
      <c r="I19" s="14"/>
      <c r="J19" s="9"/>
      <c r="K19" s="14"/>
      <c r="L19" s="14"/>
      <c r="M19" s="14"/>
      <c r="N19" s="14"/>
      <c r="O19" s="9"/>
      <c r="P19" s="14"/>
      <c r="Q19" s="14"/>
    </row>
    <row r="20" spans="2:17" x14ac:dyDescent="0.25">
      <c r="B20" s="85" t="s">
        <v>5</v>
      </c>
      <c r="C20" s="81">
        <f>COUNTIFS('Datos brutos'!$D$12:$CT$12,"1",'Datos brutos'!$D$4:$CT$4,"1")</f>
        <v>27</v>
      </c>
      <c r="D20" s="46">
        <f>COUNTIFS('Datos brutos'!$D$13:$CT$13,"1",'Datos brutos'!$D$4:$CT$4,"1")</f>
        <v>24</v>
      </c>
      <c r="E20" s="56">
        <f>COUNTIFS('Datos brutos'!$D$14:$CT$14,"1",'Datos brutos'!$D$4:$CT$4,"1")</f>
        <v>15</v>
      </c>
      <c r="F20" s="60">
        <f t="shared" si="2"/>
        <v>0.40909090909090912</v>
      </c>
      <c r="G20" s="50">
        <f t="shared" si="2"/>
        <v>0.36363636363636365</v>
      </c>
      <c r="H20" s="66">
        <f t="shared" si="2"/>
        <v>0.22727272727272727</v>
      </c>
      <c r="I20" s="14"/>
      <c r="J20" s="9"/>
      <c r="K20" s="14"/>
      <c r="L20" s="14"/>
      <c r="M20" s="14"/>
      <c r="N20" s="14"/>
      <c r="O20" s="9"/>
      <c r="P20" s="14"/>
      <c r="Q20" s="14"/>
    </row>
    <row r="21" spans="2:17" x14ac:dyDescent="0.25">
      <c r="B21" s="85" t="s">
        <v>6</v>
      </c>
      <c r="C21" s="81">
        <f>COUNTIFS('Datos brutos'!$D$12:$CT$12,"1",'Datos brutos'!$D$5:$CT$5,"1")</f>
        <v>0</v>
      </c>
      <c r="D21" s="46">
        <f>COUNTIFS('Datos brutos'!$D$13:$CT$13,"1",'Datos brutos'!$D$5:$CT$5,"1")</f>
        <v>1</v>
      </c>
      <c r="E21" s="56">
        <f>COUNTIFS('Datos brutos'!$D$14:$CT$14,"1",'Datos brutos'!$D$5:$CT$5,"1")</f>
        <v>1</v>
      </c>
      <c r="F21" s="60">
        <f t="shared" si="2"/>
        <v>0</v>
      </c>
      <c r="G21" s="50">
        <f t="shared" si="2"/>
        <v>0.5</v>
      </c>
      <c r="H21" s="66">
        <f t="shared" si="2"/>
        <v>0.5</v>
      </c>
      <c r="I21" s="14"/>
      <c r="J21" s="9"/>
      <c r="K21" s="14"/>
      <c r="L21" s="14"/>
      <c r="M21" s="14"/>
      <c r="N21" s="14"/>
      <c r="O21" s="9"/>
      <c r="P21" s="14"/>
      <c r="Q21" s="14"/>
    </row>
    <row r="22" spans="2:17" x14ac:dyDescent="0.25">
      <c r="B22" s="85" t="s">
        <v>47</v>
      </c>
      <c r="C22" s="103"/>
      <c r="D22" s="104"/>
      <c r="E22" s="105"/>
      <c r="F22" s="106">
        <v>50</v>
      </c>
      <c r="G22" s="107"/>
      <c r="H22" s="108"/>
      <c r="I22" s="14"/>
      <c r="J22" s="9"/>
      <c r="K22" s="14"/>
      <c r="L22" s="14"/>
      <c r="M22" s="14"/>
      <c r="N22" s="14"/>
      <c r="O22" s="9"/>
      <c r="P22" s="14"/>
      <c r="Q22" s="14"/>
    </row>
    <row r="23" spans="2:17" x14ac:dyDescent="0.25">
      <c r="B23" s="86" t="s">
        <v>50</v>
      </c>
      <c r="C23" s="81">
        <f ca="1">COUNTIFS('Datos brutos'!$D$1:$CT$1,"&lt;=20",'Datos brutos'!$D$12:$CT$12,"1")</f>
        <v>36</v>
      </c>
      <c r="D23" s="46">
        <f ca="1">COUNTIFS('Datos brutos'!$D$1:$CT$1,"&lt;=20",'Datos brutos'!$D$13:$CT$13,"1")</f>
        <v>26</v>
      </c>
      <c r="E23" s="56">
        <f ca="1">COUNTIFS('Datos brutos'!$D$1:$CT$1,"&lt;=20",'Datos brutos'!$D$14:$CT$14,"1")</f>
        <v>18</v>
      </c>
      <c r="F23" s="60">
        <f t="shared" ref="F23:H24" ca="1" si="3">C23/SUM($C23:$E23)</f>
        <v>0.45</v>
      </c>
      <c r="G23" s="50">
        <f t="shared" ca="1" si="3"/>
        <v>0.32500000000000001</v>
      </c>
      <c r="H23" s="66">
        <f t="shared" ca="1" si="3"/>
        <v>0.22500000000000001</v>
      </c>
      <c r="I23" s="14"/>
      <c r="J23" s="9"/>
      <c r="K23" s="14"/>
      <c r="L23" s="14"/>
      <c r="M23" s="14"/>
      <c r="N23" s="14"/>
      <c r="O23" s="9"/>
      <c r="P23" s="14"/>
      <c r="Q23" s="14"/>
    </row>
    <row r="24" spans="2:17" ht="15.75" thickBot="1" x14ac:dyDescent="0.3">
      <c r="B24" s="87" t="s">
        <v>51</v>
      </c>
      <c r="C24" s="82">
        <f ca="1">COUNTIFS('Datos brutos'!$D$1:$CT$1,"&gt;20",'Datos brutos'!$D$12:$CT$12,"1")</f>
        <v>5</v>
      </c>
      <c r="D24" s="48">
        <f ca="1">COUNTIFS('Datos brutos'!$D$1:$CT$1,"&gt;20",'Datos brutos'!$D$13:$CT$13,"1")</f>
        <v>4</v>
      </c>
      <c r="E24" s="54">
        <f ca="1">COUNTIFS('Datos brutos'!$D$1:$CT$1,"&gt;20",'Datos brutos'!$D$14:$CT$14,"1")</f>
        <v>4</v>
      </c>
      <c r="F24" s="67">
        <f t="shared" ca="1" si="3"/>
        <v>0.38461538461538464</v>
      </c>
      <c r="G24" s="70">
        <f t="shared" ca="1" si="3"/>
        <v>0.30769230769230771</v>
      </c>
      <c r="H24" s="68">
        <f t="shared" ca="1" si="3"/>
        <v>0.30769230769230771</v>
      </c>
      <c r="I24" s="14"/>
      <c r="J24" s="9"/>
      <c r="K24" s="14"/>
      <c r="L24" s="14"/>
      <c r="M24" s="14"/>
      <c r="N24" s="14"/>
      <c r="O24" s="9"/>
      <c r="P24" s="14"/>
      <c r="Q24" s="14"/>
    </row>
    <row r="25" spans="2:17" ht="15.75" thickBot="1" x14ac:dyDescent="0.3">
      <c r="B25" s="9"/>
      <c r="C25" s="9"/>
      <c r="D25" s="14"/>
      <c r="E25" s="14"/>
      <c r="F25" s="14"/>
      <c r="G25" s="9"/>
      <c r="H25" s="14"/>
      <c r="I25" s="14"/>
      <c r="J25" s="9"/>
      <c r="K25" s="14"/>
      <c r="L25" s="14"/>
      <c r="M25" s="14"/>
      <c r="N25" s="14"/>
      <c r="O25" s="9"/>
      <c r="P25" s="14"/>
      <c r="Q25" s="14"/>
    </row>
    <row r="26" spans="2:17" ht="15.75" thickBot="1" x14ac:dyDescent="0.3">
      <c r="B26" s="83" t="s">
        <v>54</v>
      </c>
      <c r="C26" s="79" t="s">
        <v>55</v>
      </c>
      <c r="D26" s="61" t="s">
        <v>15</v>
      </c>
      <c r="E26" s="61" t="s">
        <v>16</v>
      </c>
      <c r="F26" s="61" t="s">
        <v>56</v>
      </c>
      <c r="G26" s="61" t="s">
        <v>18</v>
      </c>
      <c r="H26" s="62" t="s">
        <v>62</v>
      </c>
      <c r="I26" s="63" t="s">
        <v>89</v>
      </c>
      <c r="J26" s="61" t="s">
        <v>90</v>
      </c>
      <c r="K26" s="61" t="s">
        <v>91</v>
      </c>
      <c r="L26" s="61" t="s">
        <v>110</v>
      </c>
      <c r="M26" s="61" t="s">
        <v>92</v>
      </c>
      <c r="N26" s="64" t="s">
        <v>93</v>
      </c>
      <c r="O26" s="9"/>
      <c r="P26" s="14"/>
      <c r="Q26" s="14"/>
    </row>
    <row r="27" spans="2:17" x14ac:dyDescent="0.25">
      <c r="B27" s="84" t="s">
        <v>44</v>
      </c>
      <c r="C27" s="80">
        <f>'Datos brutos'!$C$15</f>
        <v>25</v>
      </c>
      <c r="D27" s="47">
        <f>'Datos brutos'!$C$16</f>
        <v>25</v>
      </c>
      <c r="E27" s="47">
        <f>'Datos brutos'!$C$17</f>
        <v>12</v>
      </c>
      <c r="F27" s="47">
        <f>'Datos brutos'!$C$18</f>
        <v>2</v>
      </c>
      <c r="G27" s="47">
        <f>'Datos brutos'!$C$19</f>
        <v>0</v>
      </c>
      <c r="H27" s="55">
        <v>1</v>
      </c>
      <c r="I27" s="57">
        <f t="shared" ref="I27:N27" si="4">C27/SUM($C27:$H27)</f>
        <v>0.38461538461538464</v>
      </c>
      <c r="J27" s="53">
        <f t="shared" si="4"/>
        <v>0.38461538461538464</v>
      </c>
      <c r="K27" s="53">
        <f t="shared" si="4"/>
        <v>0.18461538461538463</v>
      </c>
      <c r="L27" s="53">
        <f t="shared" si="4"/>
        <v>3.0769230769230771E-2</v>
      </c>
      <c r="M27" s="53">
        <f t="shared" si="4"/>
        <v>0</v>
      </c>
      <c r="N27" s="71">
        <f t="shared" si="4"/>
        <v>1.5384615384615385E-2</v>
      </c>
      <c r="O27" s="9"/>
      <c r="P27" s="14"/>
      <c r="Q27" s="14"/>
    </row>
    <row r="28" spans="2:17" x14ac:dyDescent="0.25">
      <c r="B28" s="85" t="s">
        <v>46</v>
      </c>
      <c r="C28" s="103"/>
      <c r="D28" s="104"/>
      <c r="E28" s="104"/>
      <c r="F28" s="104"/>
      <c r="G28" s="104"/>
      <c r="H28" s="105"/>
      <c r="I28" s="106">
        <v>50</v>
      </c>
      <c r="J28" s="107"/>
      <c r="K28" s="107"/>
      <c r="L28" s="107"/>
      <c r="M28" s="107"/>
      <c r="N28" s="108"/>
      <c r="O28" s="9"/>
      <c r="P28" s="14"/>
      <c r="Q28" s="14"/>
    </row>
    <row r="29" spans="2:17" x14ac:dyDescent="0.25">
      <c r="B29" s="85" t="s">
        <v>4</v>
      </c>
      <c r="C29" s="81">
        <f>COUNTIFS('Datos brutos'!$D$15:$CT$15,"1",'Datos brutos'!$D$3:$CT$3,"1")</f>
        <v>3</v>
      </c>
      <c r="D29" s="46">
        <f>COUNTIFS('Datos brutos'!$D$16:$CT$16,"1",'Datos brutos'!$D$3:$CT$3,"1")</f>
        <v>10</v>
      </c>
      <c r="E29" s="46">
        <f>COUNTIFS('Datos brutos'!$D$17:$CT$17,"1",'Datos brutos'!$D$3:$CT$3,"1")</f>
        <v>8</v>
      </c>
      <c r="F29" s="46">
        <f>COUNTIFS('Datos brutos'!$D$18:$CT$18,"1",'Datos brutos'!$D$3:$CT$3,"1")</f>
        <v>0</v>
      </c>
      <c r="G29" s="46">
        <f>COUNTIFS('Datos brutos'!$D$19:$CT$19,"1",'Datos brutos'!$D$3:$CT$3,"1")</f>
        <v>0</v>
      </c>
      <c r="H29" s="56">
        <v>1</v>
      </c>
      <c r="I29" s="58">
        <f t="shared" ref="I29:N31" si="5">C29/SUM($C29:$H29)</f>
        <v>0.13636363636363635</v>
      </c>
      <c r="J29" s="52">
        <f t="shared" si="5"/>
        <v>0.45454545454545453</v>
      </c>
      <c r="K29" s="52">
        <f t="shared" si="5"/>
        <v>0.36363636363636365</v>
      </c>
      <c r="L29" s="52">
        <f t="shared" si="5"/>
        <v>0</v>
      </c>
      <c r="M29" s="52">
        <f t="shared" si="5"/>
        <v>0</v>
      </c>
      <c r="N29" s="72">
        <f t="shared" si="5"/>
        <v>4.5454545454545456E-2</v>
      </c>
      <c r="O29" s="9"/>
      <c r="P29" s="14"/>
      <c r="Q29" s="14"/>
    </row>
    <row r="30" spans="2:17" x14ac:dyDescent="0.25">
      <c r="B30" s="85" t="s">
        <v>5</v>
      </c>
      <c r="C30" s="81">
        <f>COUNTIFS('Datos brutos'!$D$15:$CT$15,"1",'Datos brutos'!$D$4:$CT$4,"1")</f>
        <v>22</v>
      </c>
      <c r="D30" s="46">
        <f>COUNTIFS('Datos brutos'!$D$16:$CT$16,"1",'Datos brutos'!$D$4:$CT$4,"1")</f>
        <v>14</v>
      </c>
      <c r="E30" s="46">
        <f>COUNTIFS('Datos brutos'!$D$17:$CT$17,"1",'Datos brutos'!$D$4:$CT$4,"1")</f>
        <v>4</v>
      </c>
      <c r="F30" s="46">
        <f>COUNTIFS('Datos brutos'!$D$18:$CT$18,"1",'Datos brutos'!$D$4:$CT$4,"1")</f>
        <v>2</v>
      </c>
      <c r="G30" s="46">
        <f>COUNTIFS('Datos brutos'!$D$19:$CT$19,"1",'Datos brutos'!$D$4:$CT$4,"1")</f>
        <v>0</v>
      </c>
      <c r="H30" s="56">
        <v>0</v>
      </c>
      <c r="I30" s="58">
        <f t="shared" si="5"/>
        <v>0.52380952380952384</v>
      </c>
      <c r="J30" s="52">
        <f t="shared" si="5"/>
        <v>0.33333333333333331</v>
      </c>
      <c r="K30" s="52">
        <f t="shared" si="5"/>
        <v>9.5238095238095233E-2</v>
      </c>
      <c r="L30" s="52">
        <f t="shared" si="5"/>
        <v>4.7619047619047616E-2</v>
      </c>
      <c r="M30" s="52">
        <f t="shared" si="5"/>
        <v>0</v>
      </c>
      <c r="N30" s="72">
        <f t="shared" si="5"/>
        <v>0</v>
      </c>
      <c r="O30" s="9"/>
      <c r="P30" s="14"/>
      <c r="Q30" s="14"/>
    </row>
    <row r="31" spans="2:17" x14ac:dyDescent="0.25">
      <c r="B31" s="85" t="s">
        <v>6</v>
      </c>
      <c r="C31" s="81">
        <f>COUNTIFS('Datos brutos'!$D$15:$CT$15,"1",'Datos brutos'!$D$5:$CT$5,"1")</f>
        <v>0</v>
      </c>
      <c r="D31" s="46">
        <f>COUNTIFS('Datos brutos'!$D$16:$CT$16,"1",'Datos brutos'!$D$5:$CT$5,"1")</f>
        <v>1</v>
      </c>
      <c r="E31" s="46">
        <f>COUNTIFS('Datos brutos'!$D$17:$CT$17,"1",'Datos brutos'!$D$5:$CT$5,"1")</f>
        <v>0</v>
      </c>
      <c r="F31" s="46">
        <f>COUNTIFS('Datos brutos'!$D$18:$CT$18,"1",'Datos brutos'!$D$5:$CT$5,"1")</f>
        <v>0</v>
      </c>
      <c r="G31" s="46">
        <f>COUNTIFS('Datos brutos'!$D$19:$CT$19,"1",'Datos brutos'!$D$5:$CT$5,"1")</f>
        <v>0</v>
      </c>
      <c r="H31" s="56">
        <v>0</v>
      </c>
      <c r="I31" s="58">
        <f t="shared" si="5"/>
        <v>0</v>
      </c>
      <c r="J31" s="52">
        <f t="shared" si="5"/>
        <v>1</v>
      </c>
      <c r="K31" s="52">
        <f t="shared" si="5"/>
        <v>0</v>
      </c>
      <c r="L31" s="52">
        <f t="shared" si="5"/>
        <v>0</v>
      </c>
      <c r="M31" s="52">
        <f t="shared" si="5"/>
        <v>0</v>
      </c>
      <c r="N31" s="72">
        <f t="shared" si="5"/>
        <v>0</v>
      </c>
      <c r="O31" s="9"/>
      <c r="P31" s="14"/>
      <c r="Q31" s="14"/>
    </row>
    <row r="32" spans="2:17" x14ac:dyDescent="0.25">
      <c r="B32" s="85" t="s">
        <v>47</v>
      </c>
      <c r="C32" s="103"/>
      <c r="D32" s="104"/>
      <c r="E32" s="104"/>
      <c r="F32" s="104"/>
      <c r="G32" s="104"/>
      <c r="H32" s="105"/>
      <c r="I32" s="106">
        <v>50</v>
      </c>
      <c r="J32" s="107"/>
      <c r="K32" s="107"/>
      <c r="L32" s="107"/>
      <c r="M32" s="107"/>
      <c r="N32" s="108"/>
      <c r="O32" s="9"/>
      <c r="P32" s="14"/>
      <c r="Q32" s="14"/>
    </row>
    <row r="33" spans="2:17" x14ac:dyDescent="0.25">
      <c r="B33" s="86" t="s">
        <v>50</v>
      </c>
      <c r="C33" s="81">
        <f ca="1">COUNTIFS('Datos brutos'!$D$1:$CT$1,"&lt;=20",'Datos brutos'!$D$15:$CT$15,"1")</f>
        <v>20</v>
      </c>
      <c r="D33" s="46">
        <f ca="1">COUNTIFS('Datos brutos'!$D$1:$CT$1,"&lt;=20",'Datos brutos'!$D$16:$CT$16,"1")</f>
        <v>22</v>
      </c>
      <c r="E33" s="46">
        <f ca="1">COUNTIFS('Datos brutos'!$D$1:$CT$1,"&lt;=20",'Datos brutos'!$D$17:$CT$17,"1")</f>
        <v>10</v>
      </c>
      <c r="F33" s="46">
        <f ca="1">COUNTIFS('Datos brutos'!$D$1:$CT$1,"&lt;=20",'Datos brutos'!$D$18:$CT$18,"1")</f>
        <v>1</v>
      </c>
      <c r="G33" s="46">
        <f ca="1">COUNTIFS('Datos brutos'!$D$1:$CT$1,"&lt;=20",'Datos brutos'!$D$19:$CT$19,"1")</f>
        <v>0</v>
      </c>
      <c r="H33" s="56">
        <v>1</v>
      </c>
      <c r="I33" s="58">
        <f t="shared" ref="I33:N35" ca="1" si="6">C33/SUM($C33:$H33)</f>
        <v>0.37037037037037035</v>
      </c>
      <c r="J33" s="52">
        <f t="shared" ca="1" si="6"/>
        <v>0.40740740740740738</v>
      </c>
      <c r="K33" s="52">
        <f t="shared" ca="1" si="6"/>
        <v>0.18518518518518517</v>
      </c>
      <c r="L33" s="52">
        <f t="shared" ca="1" si="6"/>
        <v>1.8518518518518517E-2</v>
      </c>
      <c r="M33" s="52">
        <f t="shared" ca="1" si="6"/>
        <v>0</v>
      </c>
      <c r="N33" s="72">
        <f t="shared" ca="1" si="6"/>
        <v>1.8518518518518517E-2</v>
      </c>
      <c r="O33" s="9"/>
      <c r="P33" s="14"/>
      <c r="Q33" s="14"/>
    </row>
    <row r="34" spans="2:17" x14ac:dyDescent="0.25">
      <c r="B34" s="86" t="s">
        <v>51</v>
      </c>
      <c r="C34" s="81">
        <f ca="1">COUNTIFS('Datos brutos'!$D$1:$CT$1,"&gt;20",'Datos brutos'!$D$15:$CT$15,"1")</f>
        <v>5</v>
      </c>
      <c r="D34" s="46">
        <f ca="1">COUNTIFS('Datos brutos'!$D$1:$CT$1,"&gt;20",'Datos brutos'!$D$16:$CT$16,"1")</f>
        <v>3</v>
      </c>
      <c r="E34" s="46">
        <f ca="1">COUNTIFS('Datos brutos'!$D$1:$CT$1,"&gt;20",'Datos brutos'!$D$17:$CT$17,"1")</f>
        <v>2</v>
      </c>
      <c r="F34" s="46">
        <f ca="1">COUNTIFS('Datos brutos'!$D$1:$CT$1,"&gt;20",'Datos brutos'!$D$18:$CT$18,"1")</f>
        <v>1</v>
      </c>
      <c r="G34" s="46">
        <f ca="1">COUNTIFS('Datos brutos'!$D$1:$CT$1,"&gt;20",'Datos brutos'!$D$19:$CT$19,"1")</f>
        <v>0</v>
      </c>
      <c r="H34" s="56">
        <v>0</v>
      </c>
      <c r="I34" s="58">
        <f t="shared" ca="1" si="6"/>
        <v>0.45454545454545453</v>
      </c>
      <c r="J34" s="52">
        <f t="shared" ca="1" si="6"/>
        <v>0.27272727272727271</v>
      </c>
      <c r="K34" s="52">
        <f t="shared" ca="1" si="6"/>
        <v>0.18181818181818182</v>
      </c>
      <c r="L34" s="52">
        <f t="shared" ca="1" si="6"/>
        <v>9.0909090909090912E-2</v>
      </c>
      <c r="M34" s="52">
        <f t="shared" ca="1" si="6"/>
        <v>0</v>
      </c>
      <c r="N34" s="72">
        <f t="shared" ca="1" si="6"/>
        <v>0</v>
      </c>
      <c r="O34" s="9"/>
      <c r="P34" s="14"/>
      <c r="Q34" s="14"/>
    </row>
    <row r="35" spans="2:17" ht="15.75" thickBot="1" x14ac:dyDescent="0.3">
      <c r="B35" s="87" t="s">
        <v>57</v>
      </c>
      <c r="C35" s="82">
        <f>COUNTIFS('Datos brutos'!$D$12:$CT$12,"1",'Datos brutos'!$D$15:$CT$15,"1")</f>
        <v>19</v>
      </c>
      <c r="D35" s="48">
        <f>COUNTIFS('Datos brutos'!$D$12:$CT$12,"1",'Datos brutos'!$D$16:$CT$16,"1")</f>
        <v>21</v>
      </c>
      <c r="E35" s="48">
        <f>COUNTIFS('Datos brutos'!$D$12:$CT$12,"1",'Datos brutos'!$D$17:$CT$17,"1")</f>
        <v>9</v>
      </c>
      <c r="F35" s="48">
        <f>COUNTIFS('Datos brutos'!$D$12:$CT$12,"1",'Datos brutos'!$D$18:$CT$18,"1")</f>
        <v>2</v>
      </c>
      <c r="G35" s="48">
        <f>COUNTIFS('Datos brutos'!$D$12:$CT$12,"1",'Datos brutos'!$D$19:$CT$19,"1")</f>
        <v>0</v>
      </c>
      <c r="H35" s="54">
        <v>1</v>
      </c>
      <c r="I35" s="73">
        <f t="shared" si="6"/>
        <v>0.36538461538461536</v>
      </c>
      <c r="J35" s="74">
        <f t="shared" si="6"/>
        <v>0.40384615384615385</v>
      </c>
      <c r="K35" s="74">
        <f t="shared" si="6"/>
        <v>0.17307692307692307</v>
      </c>
      <c r="L35" s="74">
        <f t="shared" si="6"/>
        <v>3.8461538461538464E-2</v>
      </c>
      <c r="M35" s="74">
        <f t="shared" si="6"/>
        <v>0</v>
      </c>
      <c r="N35" s="75">
        <f t="shared" si="6"/>
        <v>1.9230769230769232E-2</v>
      </c>
      <c r="O35" s="9"/>
      <c r="P35" s="14"/>
      <c r="Q35" s="14"/>
    </row>
    <row r="36" spans="2:17" ht="15.75" thickBot="1" x14ac:dyDescent="0.3">
      <c r="B36" s="9"/>
      <c r="C36" s="9"/>
      <c r="D36" s="14"/>
      <c r="E36" s="14"/>
      <c r="F36" s="14"/>
      <c r="G36" s="9"/>
      <c r="H36" s="38"/>
      <c r="I36" s="14"/>
      <c r="J36" s="9"/>
      <c r="K36" s="14"/>
      <c r="L36" s="14"/>
      <c r="M36" s="14"/>
      <c r="N36" s="14"/>
      <c r="O36" s="9"/>
      <c r="P36" s="14"/>
      <c r="Q36" s="14"/>
    </row>
    <row r="37" spans="2:17" ht="15.75" thickBot="1" x14ac:dyDescent="0.3">
      <c r="B37" s="83" t="s">
        <v>58</v>
      </c>
      <c r="C37" s="79" t="s">
        <v>60</v>
      </c>
      <c r="D37" s="61" t="s">
        <v>59</v>
      </c>
      <c r="E37" s="61" t="s">
        <v>61</v>
      </c>
      <c r="F37" s="62" t="s">
        <v>23</v>
      </c>
      <c r="G37" s="63" t="s">
        <v>94</v>
      </c>
      <c r="H37" s="61" t="s">
        <v>95</v>
      </c>
      <c r="I37" s="61" t="s">
        <v>111</v>
      </c>
      <c r="J37" s="64" t="s">
        <v>87</v>
      </c>
      <c r="K37" s="14"/>
      <c r="L37" s="14"/>
      <c r="M37" s="14"/>
      <c r="N37" s="14"/>
      <c r="O37" s="9"/>
      <c r="P37" s="14"/>
      <c r="Q37" s="14"/>
    </row>
    <row r="38" spans="2:17" x14ac:dyDescent="0.25">
      <c r="B38" s="84" t="s">
        <v>44</v>
      </c>
      <c r="C38" s="80">
        <f>'Datos brutos'!$C$21</f>
        <v>13</v>
      </c>
      <c r="D38" s="47">
        <f>'Datos brutos'!$C$22</f>
        <v>4</v>
      </c>
      <c r="E38" s="47">
        <f>'Datos brutos'!$C$23</f>
        <v>40</v>
      </c>
      <c r="F38" s="55">
        <f>'Datos brutos'!$C$24</f>
        <v>36</v>
      </c>
      <c r="G38" s="57">
        <f>C38/SUM($C38:$F38)</f>
        <v>0.13978494623655913</v>
      </c>
      <c r="H38" s="53">
        <f>D38/SUM($C38:$F38)</f>
        <v>4.3010752688172046E-2</v>
      </c>
      <c r="I38" s="53">
        <f>E38/SUM($C38:$F38)</f>
        <v>0.43010752688172044</v>
      </c>
      <c r="J38" s="71">
        <f>F38/SUM($C38:$F38)</f>
        <v>0.38709677419354838</v>
      </c>
      <c r="K38" s="14"/>
      <c r="L38" s="14"/>
      <c r="M38" s="14"/>
      <c r="N38" s="14"/>
      <c r="O38" s="9"/>
      <c r="P38" s="14"/>
      <c r="Q38" s="14"/>
    </row>
    <row r="39" spans="2:17" x14ac:dyDescent="0.25">
      <c r="B39" s="85" t="s">
        <v>46</v>
      </c>
      <c r="C39" s="103"/>
      <c r="D39" s="104"/>
      <c r="E39" s="104"/>
      <c r="F39" s="105"/>
      <c r="G39" s="106">
        <v>50</v>
      </c>
      <c r="H39" s="107"/>
      <c r="I39" s="107"/>
      <c r="J39" s="108"/>
      <c r="K39" s="14"/>
      <c r="L39" s="14"/>
      <c r="M39" s="14"/>
      <c r="N39" s="14"/>
      <c r="O39" s="9"/>
      <c r="P39" s="14"/>
      <c r="Q39" s="14"/>
    </row>
    <row r="40" spans="2:17" x14ac:dyDescent="0.25">
      <c r="B40" s="85" t="s">
        <v>4</v>
      </c>
      <c r="C40" s="81">
        <f>COUNTIFS('Datos brutos'!$D$21:$CT$21,"1",'Datos brutos'!$D$3:$CT$3,"1")</f>
        <v>3</v>
      </c>
      <c r="D40" s="46">
        <f>COUNTIFS('Datos brutos'!$D$22:$CT$22,"1",'Datos brutos'!$D$3:$CT$3,"1")</f>
        <v>1</v>
      </c>
      <c r="E40" s="46">
        <f>COUNTIFS('Datos brutos'!$D$23:$CT$23,"1",'Datos brutos'!$D$3:$CT$3,"1")</f>
        <v>5</v>
      </c>
      <c r="F40" s="56">
        <f>COUNTIFS('Datos brutos'!$D$24:$CT$24,"1",'Datos brutos'!$D$3:$CT$3,"1")</f>
        <v>16</v>
      </c>
      <c r="G40" s="58">
        <f t="shared" ref="G40:J44" si="7">C40/SUM($C40:$F40)</f>
        <v>0.12</v>
      </c>
      <c r="H40" s="52">
        <f t="shared" si="7"/>
        <v>0.04</v>
      </c>
      <c r="I40" s="52">
        <f t="shared" si="7"/>
        <v>0.2</v>
      </c>
      <c r="J40" s="72">
        <f t="shared" si="7"/>
        <v>0.64</v>
      </c>
      <c r="K40" s="14"/>
      <c r="L40" s="14"/>
      <c r="M40" s="9"/>
      <c r="N40" s="14"/>
      <c r="O40" s="9"/>
      <c r="P40" s="14"/>
      <c r="Q40" s="14"/>
    </row>
    <row r="41" spans="2:17" x14ac:dyDescent="0.25">
      <c r="B41" s="85" t="s">
        <v>5</v>
      </c>
      <c r="C41" s="81">
        <f>COUNTIFS('Datos brutos'!$D$21:$CT$21,"1",'Datos brutos'!$D$4:$CT$4,"1")</f>
        <v>10</v>
      </c>
      <c r="D41" s="46">
        <f>COUNTIFS('Datos brutos'!$D$22:$CT$22,"1",'Datos brutos'!$D$4:$CT$4,"1")</f>
        <v>3</v>
      </c>
      <c r="E41" s="46">
        <f>COUNTIFS('Datos brutos'!$D$23:$CT$23,"1",'Datos brutos'!$D$4:$CT$4,"1")</f>
        <v>34</v>
      </c>
      <c r="F41" s="56">
        <f>COUNTIFS('Datos brutos'!$D$24:$CT$24,"1",'Datos brutos'!$D$4:$CT$4,"1")</f>
        <v>19</v>
      </c>
      <c r="G41" s="58">
        <f t="shared" si="7"/>
        <v>0.15151515151515152</v>
      </c>
      <c r="H41" s="52">
        <f t="shared" si="7"/>
        <v>4.5454545454545456E-2</v>
      </c>
      <c r="I41" s="52">
        <f t="shared" si="7"/>
        <v>0.51515151515151514</v>
      </c>
      <c r="J41" s="72">
        <f t="shared" si="7"/>
        <v>0.2878787878787879</v>
      </c>
      <c r="K41" s="14"/>
      <c r="L41" s="14"/>
      <c r="M41" s="9"/>
      <c r="N41" s="14"/>
      <c r="O41" s="9"/>
      <c r="P41" s="14"/>
      <c r="Q41" s="14"/>
    </row>
    <row r="42" spans="2:17" x14ac:dyDescent="0.25">
      <c r="B42" s="85" t="s">
        <v>6</v>
      </c>
      <c r="C42" s="81">
        <f>COUNTIFS('Datos brutos'!$D$21:$CT$21,"1",'Datos brutos'!$D$5:$CT$5,"1")</f>
        <v>0</v>
      </c>
      <c r="D42" s="46">
        <f>COUNTIFS('Datos brutos'!$D$22:$CT$22,"1",'Datos brutos'!$D$5:$CT$5,"1")</f>
        <v>0</v>
      </c>
      <c r="E42" s="46">
        <f>COUNTIFS('Datos brutos'!$D$23:$CT$23,"1",'Datos brutos'!$D$5:$CT$5,"1")</f>
        <v>1</v>
      </c>
      <c r="F42" s="56">
        <f>COUNTIFS('Datos brutos'!$D$24:$CT$24,"1",'Datos brutos'!$D$5:$CT$5,"1")</f>
        <v>1</v>
      </c>
      <c r="G42" s="58">
        <f t="shared" si="7"/>
        <v>0</v>
      </c>
      <c r="H42" s="52">
        <f t="shared" si="7"/>
        <v>0</v>
      </c>
      <c r="I42" s="52">
        <f t="shared" si="7"/>
        <v>0.5</v>
      </c>
      <c r="J42" s="72">
        <f t="shared" si="7"/>
        <v>0.5</v>
      </c>
      <c r="K42" s="14"/>
      <c r="L42" s="14"/>
      <c r="M42" s="9"/>
      <c r="N42" s="14"/>
      <c r="O42" s="9"/>
      <c r="P42" s="14"/>
      <c r="Q42" s="14"/>
    </row>
    <row r="43" spans="2:17" x14ac:dyDescent="0.25">
      <c r="B43" s="86" t="s">
        <v>63</v>
      </c>
      <c r="C43" s="81">
        <f>COUNTIFS('Datos brutos'!$D$21:$CT$21,"1",'Datos brutos'!$D$10:$CT$10,"1")</f>
        <v>13</v>
      </c>
      <c r="D43" s="46">
        <f>COUNTIFS('Datos brutos'!$D$22:$CT$22,"1",'Datos brutos'!$D$10:$CT$10,"1")</f>
        <v>4</v>
      </c>
      <c r="E43" s="46"/>
      <c r="F43" s="56"/>
      <c r="G43" s="58">
        <f>C43/C38</f>
        <v>1</v>
      </c>
      <c r="H43" s="52">
        <f>D43/D38</f>
        <v>1</v>
      </c>
      <c r="I43" s="52"/>
      <c r="J43" s="92"/>
      <c r="K43" s="111" t="s">
        <v>64</v>
      </c>
      <c r="L43" s="112"/>
      <c r="M43" s="112"/>
      <c r="N43" s="112"/>
      <c r="O43" s="112"/>
      <c r="P43" s="112"/>
      <c r="Q43" s="94"/>
    </row>
    <row r="44" spans="2:17" ht="15.75" thickBot="1" x14ac:dyDescent="0.3">
      <c r="B44" s="87" t="s">
        <v>65</v>
      </c>
      <c r="C44" s="82"/>
      <c r="D44" s="48"/>
      <c r="E44" s="48">
        <f>COUNTIFS('Datos brutos'!$D$23:$CT$23,"1",'Datos brutos'!$D$15:$CT$15,"1")</f>
        <v>11</v>
      </c>
      <c r="F44" s="54">
        <f>COUNTIFS('Datos brutos'!$D$24:$CT$24,"1",'Datos brutos'!$D$15:$CT$15,"1")</f>
        <v>4</v>
      </c>
      <c r="G44" s="73"/>
      <c r="H44" s="74"/>
      <c r="I44" s="74">
        <f>E44/E38</f>
        <v>0.27500000000000002</v>
      </c>
      <c r="J44" s="93">
        <f>F44/F38</f>
        <v>0.1111111111111111</v>
      </c>
      <c r="K44" s="111" t="s">
        <v>66</v>
      </c>
      <c r="L44" s="112"/>
      <c r="M44" s="112"/>
      <c r="N44" s="112"/>
      <c r="O44" s="112"/>
      <c r="P44" s="112"/>
      <c r="Q44" s="94"/>
    </row>
    <row r="45" spans="2:17" ht="15.75" thickBot="1" x14ac:dyDescent="0.3">
      <c r="B45" s="9"/>
      <c r="C45" s="9"/>
      <c r="D45" s="14"/>
      <c r="E45" s="14"/>
      <c r="F45" s="14"/>
      <c r="G45" s="9"/>
      <c r="H45" s="14"/>
      <c r="I45" s="9"/>
      <c r="J45" s="14"/>
      <c r="K45" s="14"/>
      <c r="L45" s="14"/>
      <c r="M45" s="14"/>
      <c r="N45" s="9"/>
      <c r="O45" s="14"/>
      <c r="P45" s="14"/>
      <c r="Q45" s="9"/>
    </row>
    <row r="46" spans="2:17" ht="15.75" thickBot="1" x14ac:dyDescent="0.3">
      <c r="B46" s="83" t="s">
        <v>67</v>
      </c>
      <c r="C46" s="79" t="s">
        <v>68</v>
      </c>
      <c r="D46" s="61" t="s">
        <v>69</v>
      </c>
      <c r="E46" s="61" t="s">
        <v>61</v>
      </c>
      <c r="F46" s="62" t="s">
        <v>23</v>
      </c>
      <c r="G46" s="63" t="s">
        <v>96</v>
      </c>
      <c r="H46" s="61" t="s">
        <v>97</v>
      </c>
      <c r="I46" s="61" t="s">
        <v>109</v>
      </c>
      <c r="J46" s="64" t="s">
        <v>87</v>
      </c>
      <c r="K46" s="14"/>
      <c r="L46" s="14"/>
      <c r="M46" s="14"/>
      <c r="N46" s="9"/>
      <c r="O46" s="14"/>
      <c r="P46" s="14"/>
      <c r="Q46" s="9"/>
    </row>
    <row r="47" spans="2:17" x14ac:dyDescent="0.25">
      <c r="B47" s="84" t="s">
        <v>44</v>
      </c>
      <c r="C47" s="80">
        <f>'Datos brutos'!$C$25</f>
        <v>4</v>
      </c>
      <c r="D47" s="47">
        <f>'Datos brutos'!$C$26</f>
        <v>13</v>
      </c>
      <c r="E47" s="47">
        <f>'Datos brutos'!$C$27</f>
        <v>33</v>
      </c>
      <c r="F47" s="55">
        <f>'Datos brutos'!$C$28</f>
        <v>43</v>
      </c>
      <c r="G47" s="57">
        <f>C47/SUM($C47:$F47)</f>
        <v>4.3010752688172046E-2</v>
      </c>
      <c r="H47" s="53">
        <f>D47/SUM($C47:$F47)</f>
        <v>0.13978494623655913</v>
      </c>
      <c r="I47" s="53">
        <f>E47/SUM($C47:$F47)</f>
        <v>0.35483870967741937</v>
      </c>
      <c r="J47" s="71">
        <f>F47/SUM($C47:$F47)</f>
        <v>0.46236559139784944</v>
      </c>
      <c r="K47" s="14"/>
      <c r="L47" s="14"/>
      <c r="M47" s="14"/>
      <c r="N47" s="9"/>
      <c r="O47" s="14"/>
      <c r="P47" s="14"/>
      <c r="Q47" s="9"/>
    </row>
    <row r="48" spans="2:17" x14ac:dyDescent="0.25">
      <c r="B48" s="85" t="s">
        <v>46</v>
      </c>
      <c r="C48" s="103"/>
      <c r="D48" s="104"/>
      <c r="E48" s="104"/>
      <c r="F48" s="105"/>
      <c r="G48" s="106">
        <v>50</v>
      </c>
      <c r="H48" s="107"/>
      <c r="I48" s="107"/>
      <c r="J48" s="108"/>
      <c r="K48" s="14"/>
      <c r="L48" s="14"/>
      <c r="M48" s="14"/>
      <c r="N48" s="9"/>
      <c r="O48" s="14"/>
      <c r="P48" s="14"/>
      <c r="Q48" s="9"/>
    </row>
    <row r="49" spans="2:17" x14ac:dyDescent="0.25">
      <c r="B49" s="85" t="s">
        <v>4</v>
      </c>
      <c r="C49" s="81">
        <f>COUNTIFS('Datos brutos'!$D$25:$CT$25,"1",'Datos brutos'!$D$3:$CT$3,"1")</f>
        <v>3</v>
      </c>
      <c r="D49" s="46">
        <f>COUNTIFS('Datos brutos'!$D$26:$CT$26,"1",'Datos brutos'!$D$3:$CT$3,"1")</f>
        <v>4</v>
      </c>
      <c r="E49" s="46">
        <f>COUNTIFS('Datos brutos'!$D$27:$CT$27,"1",'Datos brutos'!$D$3:$CT$3,"1")</f>
        <v>8</v>
      </c>
      <c r="F49" s="56">
        <f>COUNTIFS('Datos brutos'!$D$28:$CT$28,"1",'Datos brutos'!$D$3:$CT$3,"1")</f>
        <v>10</v>
      </c>
      <c r="G49" s="58">
        <f t="shared" ref="G49:J54" si="8">C49/SUM($C49:$F49)</f>
        <v>0.12</v>
      </c>
      <c r="H49" s="52">
        <f t="shared" si="8"/>
        <v>0.16</v>
      </c>
      <c r="I49" s="52">
        <f t="shared" si="8"/>
        <v>0.32</v>
      </c>
      <c r="J49" s="72">
        <f t="shared" si="8"/>
        <v>0.4</v>
      </c>
      <c r="K49" s="14"/>
      <c r="L49" s="14"/>
      <c r="M49" s="14"/>
      <c r="N49" s="9"/>
      <c r="O49" s="14"/>
      <c r="P49" s="14"/>
      <c r="Q49" s="9"/>
    </row>
    <row r="50" spans="2:17" x14ac:dyDescent="0.25">
      <c r="B50" s="85" t="s">
        <v>5</v>
      </c>
      <c r="C50" s="81">
        <f>COUNTIFS('Datos brutos'!$D$25:$CT$25,"1",'Datos brutos'!$D$4:$CT$4,"1")</f>
        <v>1</v>
      </c>
      <c r="D50" s="46">
        <f>COUNTIFS('Datos brutos'!$D$26:$CT$26,"1",'Datos brutos'!$D$4:$CT$4,"1")</f>
        <v>8</v>
      </c>
      <c r="E50" s="46">
        <f>COUNTIFS('Datos brutos'!$D$27:$CT$27,"1",'Datos brutos'!$D$4:$CT$4,"1")</f>
        <v>25</v>
      </c>
      <c r="F50" s="56">
        <f>COUNTIFS('Datos brutos'!$D$28:$CT$28,"1",'Datos brutos'!$D$4:$CT$4,"1")</f>
        <v>32</v>
      </c>
      <c r="G50" s="58">
        <f t="shared" si="8"/>
        <v>1.5151515151515152E-2</v>
      </c>
      <c r="H50" s="52">
        <f t="shared" si="8"/>
        <v>0.12121212121212122</v>
      </c>
      <c r="I50" s="52">
        <f t="shared" si="8"/>
        <v>0.37878787878787878</v>
      </c>
      <c r="J50" s="72">
        <f t="shared" si="8"/>
        <v>0.48484848484848486</v>
      </c>
      <c r="K50" s="14"/>
      <c r="L50" s="14"/>
      <c r="M50" s="14"/>
      <c r="N50" s="9"/>
      <c r="O50" s="14"/>
      <c r="P50" s="14"/>
      <c r="Q50" s="9"/>
    </row>
    <row r="51" spans="2:17" x14ac:dyDescent="0.25">
      <c r="B51" s="85" t="s">
        <v>6</v>
      </c>
      <c r="C51" s="81">
        <f>COUNTIFS('Datos brutos'!$D$25:$CT$25,"1",'Datos brutos'!$D$5:$CT$5,"1")</f>
        <v>0</v>
      </c>
      <c r="D51" s="46">
        <f>COUNTIFS('Datos brutos'!$D$26:$CT$26,"1",'Datos brutos'!$D$5:$CT$5,"1")</f>
        <v>1</v>
      </c>
      <c r="E51" s="46">
        <f>COUNTIFS('Datos brutos'!$D$27:$CT$27,"1",'Datos brutos'!$D$5:$CT$5,"1")</f>
        <v>0</v>
      </c>
      <c r="F51" s="56">
        <f>COUNTIFS('Datos brutos'!$D$28:$CT$28,"1",'Datos brutos'!$D$5:$CT$5,"1")</f>
        <v>1</v>
      </c>
      <c r="G51" s="58">
        <f t="shared" si="8"/>
        <v>0</v>
      </c>
      <c r="H51" s="52">
        <f t="shared" si="8"/>
        <v>0.5</v>
      </c>
      <c r="I51" s="52">
        <f t="shared" si="8"/>
        <v>0</v>
      </c>
      <c r="J51" s="72">
        <f t="shared" si="8"/>
        <v>0.5</v>
      </c>
      <c r="K51" s="14"/>
      <c r="L51" s="14"/>
      <c r="M51" s="14"/>
      <c r="N51" s="14"/>
      <c r="O51" s="9"/>
      <c r="P51" s="14"/>
      <c r="Q51" s="14"/>
    </row>
    <row r="52" spans="2:17" x14ac:dyDescent="0.25">
      <c r="B52" s="86" t="s">
        <v>70</v>
      </c>
      <c r="C52" s="81">
        <f>COUNTIFS('Datos brutos'!$D$25:$CT$25,"1",'Datos brutos'!$D$21:$CT$21,"1") + COUNTIFS('Datos brutos'!$D$25:$CT$25,"1",'Datos brutos'!$D$22:$CT$22,"1")</f>
        <v>2</v>
      </c>
      <c r="D52" s="46">
        <f>COUNTIFS('Datos brutos'!$D$26:$CT$26,"1",'Datos brutos'!$D$21:$CT$21,"1") + COUNTIFS('Datos brutos'!$D$26:$CT$26,"1",'Datos brutos'!$D$22:$CT$22,"1")</f>
        <v>3</v>
      </c>
      <c r="E52" s="46"/>
      <c r="F52" s="56"/>
      <c r="G52" s="58">
        <f>$C52/C47</f>
        <v>0.5</v>
      </c>
      <c r="H52" s="52">
        <f>$D52/$D$47</f>
        <v>0.23076923076923078</v>
      </c>
      <c r="I52" s="52"/>
      <c r="J52" s="92"/>
      <c r="K52" s="109" t="s">
        <v>74</v>
      </c>
      <c r="L52" s="110"/>
      <c r="M52" s="110"/>
      <c r="N52" s="110"/>
      <c r="O52" s="110"/>
      <c r="P52" s="110"/>
      <c r="Q52" s="14"/>
    </row>
    <row r="53" spans="2:17" x14ac:dyDescent="0.25">
      <c r="B53" s="86" t="s">
        <v>72</v>
      </c>
      <c r="C53" s="81">
        <f>COUNTIFS('Datos brutos'!$D$25:$CT$25,"1",'Datos brutos'!$D$16:$CT$16,"1",'Datos brutos'!$D$17:$CT$17,"") + COUNTIFS('Datos brutos'!$D$25:$CT$25,"1",'Datos brutos'!$D$16:$CT$16,"",'Datos brutos'!$D$17:$CT$17,"1")+ COUNTIFS('Datos brutos'!$D$25:$CT$25,"1",'Datos brutos'!$D$16:$CT$16,"1",'Datos brutos'!$D$17:$CT$17,"1")</f>
        <v>4</v>
      </c>
      <c r="D53" s="46">
        <f>COUNTIFS('Datos brutos'!$D$26:$CT$26,"1",'Datos brutos'!$D$16:$CT$16,"1",'Datos brutos'!$D$17:$CT$17,"") + COUNTIFS('Datos brutos'!$D$26:$CT$26,"1",'Datos brutos'!$D$16:$CT$16,"",'Datos brutos'!$D$17:$CT$17,"1")+ COUNTIFS('Datos brutos'!$D$26:$CT$26,"1",'Datos brutos'!$D$16:$CT$16,"1",'Datos brutos'!$D$17:$CT$17,"1")</f>
        <v>9</v>
      </c>
      <c r="E53" s="46"/>
      <c r="F53" s="56"/>
      <c r="G53" s="58">
        <f>$C53/$C$47</f>
        <v>1</v>
      </c>
      <c r="H53" s="52">
        <f>$D53/$D$47</f>
        <v>0.69230769230769229</v>
      </c>
      <c r="I53" s="52"/>
      <c r="J53" s="92"/>
      <c r="K53" s="109" t="s">
        <v>71</v>
      </c>
      <c r="L53" s="110"/>
      <c r="M53" s="110"/>
      <c r="N53" s="110"/>
      <c r="O53" s="110"/>
      <c r="P53" s="110"/>
      <c r="Q53" s="14"/>
    </row>
    <row r="54" spans="2:17" ht="15.75" thickBot="1" x14ac:dyDescent="0.3">
      <c r="B54" s="87" t="s">
        <v>65</v>
      </c>
      <c r="C54" s="82">
        <f>COUNTIFS('Datos brutos'!$D$25:$CT$25,"1",'Datos brutos'!$D$15:$CT$15,"1",'Datos brutos'!$D$17:$CT$17,"")</f>
        <v>0</v>
      </c>
      <c r="D54" s="48">
        <f>COUNTIFS('Datos brutos'!$D$26:$CT$26,"1",'Datos brutos'!$D$15:$CT$15,"1",'Datos brutos'!$D$17:$CT$17,"")</f>
        <v>1</v>
      </c>
      <c r="E54" s="48"/>
      <c r="F54" s="54"/>
      <c r="G54" s="73">
        <f>$C54/$C$47</f>
        <v>0</v>
      </c>
      <c r="H54" s="74">
        <f>$D54/$D$47</f>
        <v>7.6923076923076927E-2</v>
      </c>
      <c r="I54" s="74"/>
      <c r="J54" s="93"/>
      <c r="K54" s="109" t="s">
        <v>73</v>
      </c>
      <c r="L54" s="110"/>
      <c r="M54" s="110"/>
      <c r="N54" s="110"/>
      <c r="O54" s="110"/>
      <c r="P54" s="110"/>
      <c r="Q54" s="14"/>
    </row>
    <row r="55" spans="2:17" ht="15.75" thickBot="1" x14ac:dyDescent="0.3">
      <c r="B55" s="9"/>
      <c r="C55" s="9"/>
      <c r="D55" s="14"/>
      <c r="E55" s="14"/>
      <c r="F55" s="14"/>
      <c r="G55" s="9"/>
      <c r="H55" s="14"/>
      <c r="I55" s="14"/>
      <c r="J55" s="9"/>
      <c r="K55" s="14"/>
      <c r="L55" s="14"/>
      <c r="M55" s="14"/>
      <c r="N55" s="14"/>
      <c r="O55" s="9"/>
      <c r="P55" s="14"/>
      <c r="Q55" s="14"/>
    </row>
    <row r="56" spans="2:17" ht="15.75" thickBot="1" x14ac:dyDescent="0.3">
      <c r="B56" s="83" t="s">
        <v>82</v>
      </c>
      <c r="C56" s="79" t="s">
        <v>83</v>
      </c>
      <c r="D56" s="61" t="s">
        <v>84</v>
      </c>
      <c r="E56" s="61" t="s">
        <v>85</v>
      </c>
      <c r="F56" s="61" t="s">
        <v>31</v>
      </c>
      <c r="G56" s="62" t="s">
        <v>62</v>
      </c>
      <c r="H56" s="63" t="s">
        <v>98</v>
      </c>
      <c r="I56" s="61" t="s">
        <v>99</v>
      </c>
      <c r="J56" s="61" t="s">
        <v>100</v>
      </c>
      <c r="K56" s="61" t="s">
        <v>101</v>
      </c>
      <c r="L56" s="64" t="s">
        <v>93</v>
      </c>
      <c r="M56" s="14"/>
      <c r="N56" s="14"/>
      <c r="O56" s="9"/>
      <c r="P56" s="14"/>
      <c r="Q56" s="14"/>
    </row>
    <row r="57" spans="2:17" x14ac:dyDescent="0.25">
      <c r="B57" s="84" t="s">
        <v>44</v>
      </c>
      <c r="C57" s="80">
        <f>'Datos brutos'!$C$29</f>
        <v>6</v>
      </c>
      <c r="D57" s="47">
        <f>'Datos brutos'!$C$30</f>
        <v>17</v>
      </c>
      <c r="E57" s="47">
        <f>'Datos brutos'!$C$31</f>
        <v>11</v>
      </c>
      <c r="F57" s="47">
        <f>'Datos brutos'!$C$32</f>
        <v>5</v>
      </c>
      <c r="G57" s="55">
        <f>'Datos brutos'!$C$33</f>
        <v>1</v>
      </c>
      <c r="H57" s="57">
        <f>C57/SUM($C57:$G57)</f>
        <v>0.15</v>
      </c>
      <c r="I57" s="53">
        <f>D57/SUM($C57:$G57)</f>
        <v>0.42499999999999999</v>
      </c>
      <c r="J57" s="53">
        <f>E57/SUM($C57:$G57)</f>
        <v>0.27500000000000002</v>
      </c>
      <c r="K57" s="53">
        <f>F57/SUM($C57:$G57)</f>
        <v>0.125</v>
      </c>
      <c r="L57" s="71">
        <f>G57/SUM($C57:$G57)</f>
        <v>2.5000000000000001E-2</v>
      </c>
      <c r="M57" s="14"/>
      <c r="N57" s="14"/>
      <c r="O57" s="9"/>
      <c r="P57" s="14"/>
      <c r="Q57" s="14"/>
    </row>
    <row r="58" spans="2:17" x14ac:dyDescent="0.25">
      <c r="B58" s="85" t="s">
        <v>46</v>
      </c>
      <c r="C58" s="103"/>
      <c r="D58" s="104"/>
      <c r="E58" s="104"/>
      <c r="F58" s="104"/>
      <c r="G58" s="105"/>
      <c r="H58" s="106">
        <v>50</v>
      </c>
      <c r="I58" s="107"/>
      <c r="J58" s="107"/>
      <c r="K58" s="107"/>
      <c r="L58" s="108"/>
      <c r="M58" s="14"/>
      <c r="N58" s="14"/>
      <c r="O58" s="9"/>
      <c r="P58" s="14"/>
      <c r="Q58" s="14"/>
    </row>
    <row r="59" spans="2:17" x14ac:dyDescent="0.25">
      <c r="B59" s="85" t="s">
        <v>4</v>
      </c>
      <c r="C59" s="81">
        <f>COUNTIFS('Datos brutos'!$D$29:$CT$29,"1",'Datos brutos'!$D$3:$CT$3,"1")</f>
        <v>2</v>
      </c>
      <c r="D59" s="46">
        <f>COUNTIFS('Datos brutos'!$D$30:$CT$30,"1",'Datos brutos'!$D$3:$CT$3,"1")</f>
        <v>7</v>
      </c>
      <c r="E59" s="46">
        <f>COUNTIFS('Datos brutos'!$D$31:$CT$31,"1",'Datos brutos'!$D$3:$CT$3,"1")</f>
        <v>7</v>
      </c>
      <c r="F59" s="46">
        <f>COUNTIFS('Datos brutos'!$D$32:$CT$32,"1",'Datos brutos'!$D$3:$CT$3,"1")</f>
        <v>3</v>
      </c>
      <c r="G59" s="56">
        <f>COUNTIFS('Datos brutos'!$D$33:$CT$33,"1",'Datos brutos'!$D$3:$CT$3,"1")</f>
        <v>1</v>
      </c>
      <c r="H59" s="58">
        <f t="shared" ref="H59:L61" si="9">C59/SUM($C59:$G59)</f>
        <v>0.1</v>
      </c>
      <c r="I59" s="52">
        <f t="shared" si="9"/>
        <v>0.35</v>
      </c>
      <c r="J59" s="52">
        <f t="shared" si="9"/>
        <v>0.35</v>
      </c>
      <c r="K59" s="52">
        <f t="shared" si="9"/>
        <v>0.15</v>
      </c>
      <c r="L59" s="72">
        <f t="shared" si="9"/>
        <v>0.05</v>
      </c>
      <c r="M59" s="14"/>
      <c r="N59" s="14"/>
      <c r="O59" s="9"/>
      <c r="P59" s="14"/>
      <c r="Q59" s="14"/>
    </row>
    <row r="60" spans="2:17" x14ac:dyDescent="0.25">
      <c r="B60" s="85" t="s">
        <v>5</v>
      </c>
      <c r="C60" s="81">
        <f>COUNTIFS('Datos brutos'!$D$29:$CT$29,"1",'Datos brutos'!$D$4:$CT$4,"1")</f>
        <v>3</v>
      </c>
      <c r="D60" s="46">
        <f>COUNTIFS('Datos brutos'!$D$30:$CT$30,"1",'Datos brutos'!$D$4:$CT$4,"1")</f>
        <v>9</v>
      </c>
      <c r="E60" s="46">
        <f>COUNTIFS('Datos brutos'!$D$31:$CT$31,"1",'Datos brutos'!$D$4:$CT$4,"1")</f>
        <v>4</v>
      </c>
      <c r="F60" s="46">
        <f>COUNTIFS('Datos brutos'!$D$32:$CT$32,"1",'Datos brutos'!$D$4:$CT$4,"1")</f>
        <v>2</v>
      </c>
      <c r="G60" s="56">
        <f>COUNTIFS('Datos brutos'!$D$33:$CT$33,"1",'Datos brutos'!$D$4:$CT$4,"1")</f>
        <v>0</v>
      </c>
      <c r="H60" s="58">
        <f t="shared" si="9"/>
        <v>0.16666666666666666</v>
      </c>
      <c r="I60" s="52">
        <f t="shared" si="9"/>
        <v>0.5</v>
      </c>
      <c r="J60" s="52">
        <f t="shared" si="9"/>
        <v>0.22222222222222221</v>
      </c>
      <c r="K60" s="52">
        <f t="shared" si="9"/>
        <v>0.1111111111111111</v>
      </c>
      <c r="L60" s="72">
        <f t="shared" si="9"/>
        <v>0</v>
      </c>
      <c r="M60" s="14"/>
      <c r="N60" s="14"/>
      <c r="O60" s="9"/>
      <c r="P60" s="14"/>
      <c r="Q60" s="14"/>
    </row>
    <row r="61" spans="2:17" ht="15.75" thickBot="1" x14ac:dyDescent="0.3">
      <c r="B61" s="88" t="s">
        <v>6</v>
      </c>
      <c r="C61" s="82">
        <f>COUNTIFS('Datos brutos'!$D$29:$CT$29,"1",'Datos brutos'!$D$5:$CT$5,"1")</f>
        <v>1</v>
      </c>
      <c r="D61" s="48">
        <f>COUNTIFS('Datos brutos'!$D$30:$CT$30,"1",'Datos brutos'!$D$5:$CT$5,"1")</f>
        <v>1</v>
      </c>
      <c r="E61" s="48">
        <f>COUNTIFS('Datos brutos'!$D$31:$CT$31,"1",'Datos brutos'!$D$5:$CT$5,"1")</f>
        <v>0</v>
      </c>
      <c r="F61" s="48">
        <f>COUNTIFS('Datos brutos'!$D$32:$CT$32,"1",'Datos brutos'!$D$5:$CT$5,"1")</f>
        <v>0</v>
      </c>
      <c r="G61" s="54">
        <f>COUNTIFS('Datos brutos'!$D$33:$CT$33,"1",'Datos brutos'!$D$5:$CT$5,"1")</f>
        <v>0</v>
      </c>
      <c r="H61" s="73">
        <f t="shared" si="9"/>
        <v>0.5</v>
      </c>
      <c r="I61" s="74">
        <f t="shared" si="9"/>
        <v>0.5</v>
      </c>
      <c r="J61" s="74">
        <f t="shared" si="9"/>
        <v>0</v>
      </c>
      <c r="K61" s="74">
        <f t="shared" si="9"/>
        <v>0</v>
      </c>
      <c r="L61" s="75">
        <f t="shared" si="9"/>
        <v>0</v>
      </c>
      <c r="M61" s="14"/>
      <c r="N61" s="14"/>
      <c r="O61" s="9"/>
      <c r="P61" s="14"/>
      <c r="Q61" s="14"/>
    </row>
    <row r="62" spans="2:17" ht="15.75" thickBot="1" x14ac:dyDescent="0.3">
      <c r="B62" s="9"/>
      <c r="C62" s="25"/>
      <c r="D62" s="25"/>
      <c r="E62" s="25"/>
      <c r="F62" s="25"/>
      <c r="G62" s="9"/>
      <c r="H62" s="14"/>
      <c r="I62" s="14"/>
      <c r="J62" s="9"/>
      <c r="K62" s="14"/>
      <c r="L62" s="14"/>
      <c r="M62" s="14"/>
      <c r="N62" s="14"/>
      <c r="O62" s="9"/>
      <c r="P62" s="14"/>
      <c r="Q62" s="14"/>
    </row>
    <row r="63" spans="2:17" ht="15.75" thickBot="1" x14ac:dyDescent="0.3">
      <c r="B63" s="83" t="s">
        <v>75</v>
      </c>
      <c r="C63" s="79" t="s">
        <v>76</v>
      </c>
      <c r="D63" s="61" t="s">
        <v>34</v>
      </c>
      <c r="E63" s="61" t="s">
        <v>35</v>
      </c>
      <c r="F63" s="62" t="s">
        <v>36</v>
      </c>
      <c r="G63" s="63" t="s">
        <v>102</v>
      </c>
      <c r="H63" s="61" t="s">
        <v>103</v>
      </c>
      <c r="I63" s="61" t="s">
        <v>104</v>
      </c>
      <c r="J63" s="64" t="s">
        <v>105</v>
      </c>
      <c r="K63" s="14"/>
      <c r="L63" s="14"/>
      <c r="M63" s="14"/>
      <c r="N63" s="14"/>
      <c r="O63" s="9"/>
      <c r="P63" s="14"/>
      <c r="Q63" s="14"/>
    </row>
    <row r="64" spans="2:17" x14ac:dyDescent="0.25">
      <c r="B64" s="84" t="s">
        <v>44</v>
      </c>
      <c r="C64" s="80">
        <f>'Datos brutos'!$C$34</f>
        <v>10</v>
      </c>
      <c r="D64" s="47">
        <f>'Datos brutos'!$C$35</f>
        <v>7</v>
      </c>
      <c r="E64" s="47">
        <f>'Datos brutos'!$C$36</f>
        <v>35</v>
      </c>
      <c r="F64" s="55">
        <f>'Datos brutos'!$C$37</f>
        <v>53</v>
      </c>
      <c r="G64" s="57">
        <f>C64/SUM($C64:$F64)</f>
        <v>9.5238095238095233E-2</v>
      </c>
      <c r="H64" s="53">
        <f>D64/SUM($C64:$F64)</f>
        <v>6.6666666666666666E-2</v>
      </c>
      <c r="I64" s="53">
        <f>E64/SUM($C64:$F64)</f>
        <v>0.33333333333333331</v>
      </c>
      <c r="J64" s="71">
        <f>F64/SUM($C64:$F64)</f>
        <v>0.50476190476190474</v>
      </c>
      <c r="K64" s="14"/>
      <c r="L64" s="14"/>
      <c r="M64" s="14"/>
      <c r="N64" s="14"/>
      <c r="O64" s="9"/>
      <c r="P64" s="14"/>
      <c r="Q64" s="14"/>
    </row>
    <row r="65" spans="2:17" x14ac:dyDescent="0.25">
      <c r="B65" s="85" t="s">
        <v>79</v>
      </c>
      <c r="C65" s="103"/>
      <c r="D65" s="104"/>
      <c r="E65" s="104"/>
      <c r="F65" s="105"/>
      <c r="G65" s="106">
        <v>50</v>
      </c>
      <c r="H65" s="107"/>
      <c r="I65" s="107"/>
      <c r="J65" s="108"/>
      <c r="K65" s="14"/>
      <c r="L65" s="14"/>
      <c r="M65" s="14"/>
      <c r="N65" s="14"/>
      <c r="O65" s="9"/>
      <c r="P65" s="14"/>
      <c r="Q65" s="14"/>
    </row>
    <row r="66" spans="2:17" x14ac:dyDescent="0.25">
      <c r="B66" s="85" t="s">
        <v>50</v>
      </c>
      <c r="C66" s="81">
        <f ca="1">COUNTIFS('Datos brutos'!$D$34:$CT$34,"1",'Datos brutos'!$D$1:$CT$1,"&lt;=20")</f>
        <v>9</v>
      </c>
      <c r="D66" s="46">
        <f ca="1">COUNTIFS('Datos brutos'!$D$35:$CT$35,"1",'Datos brutos'!$D$1:$CT$1,"&lt;=20")</f>
        <v>6</v>
      </c>
      <c r="E66" s="46">
        <f ca="1">COUNTIFS('Datos brutos'!$D$36:$CT$36,"1",'Datos brutos'!$D$1:$CT$1,"&lt;=20")</f>
        <v>32</v>
      </c>
      <c r="F66" s="56">
        <f ca="1">COUNTIFS('Datos brutos'!$D$37:$CT$37,"1",'Datos brutos'!$D$1:$CT$1,"&lt;=20")</f>
        <v>44</v>
      </c>
      <c r="G66" s="58">
        <f t="shared" ref="G66:J67" ca="1" si="10">C66/SUM($C66:$F66)</f>
        <v>9.8901098901098897E-2</v>
      </c>
      <c r="H66" s="52">
        <f t="shared" ca="1" si="10"/>
        <v>6.5934065934065936E-2</v>
      </c>
      <c r="I66" s="52">
        <f t="shared" ca="1" si="10"/>
        <v>0.35164835164835168</v>
      </c>
      <c r="J66" s="72">
        <f t="shared" ca="1" si="10"/>
        <v>0.48351648351648352</v>
      </c>
      <c r="K66" s="14"/>
      <c r="L66" s="14"/>
      <c r="M66" s="14"/>
      <c r="N66" s="14"/>
      <c r="O66" s="9"/>
      <c r="P66" s="14"/>
      <c r="Q66" s="14"/>
    </row>
    <row r="67" spans="2:17" ht="15.75" thickBot="1" x14ac:dyDescent="0.3">
      <c r="B67" s="88" t="s">
        <v>51</v>
      </c>
      <c r="C67" s="82">
        <f ca="1">COUNTIFS('Datos brutos'!$D$34:$CT$34,"1",'Datos brutos'!$D$1:$CT$1,"&gt;20")</f>
        <v>1</v>
      </c>
      <c r="D67" s="48">
        <f ca="1">COUNTIFS('Datos brutos'!$D$35:$CT$35,"1",'Datos brutos'!$D$1:$CT$1,"&gt;20")</f>
        <v>1</v>
      </c>
      <c r="E67" s="48">
        <f ca="1">COUNTIFS('Datos brutos'!$D$36:$CT$36,"1",'Datos brutos'!$D$1:$CT$1,"&gt;20")</f>
        <v>3</v>
      </c>
      <c r="F67" s="54">
        <f ca="1">COUNTIFS('Datos brutos'!$D$37:$CT$37,"1",'Datos brutos'!$D$1:$CT$1,"&gt;20")</f>
        <v>9</v>
      </c>
      <c r="G67" s="73">
        <f t="shared" ca="1" si="10"/>
        <v>7.1428571428571425E-2</v>
      </c>
      <c r="H67" s="74">
        <f t="shared" ca="1" si="10"/>
        <v>7.1428571428571425E-2</v>
      </c>
      <c r="I67" s="74">
        <f t="shared" ca="1" si="10"/>
        <v>0.21428571428571427</v>
      </c>
      <c r="J67" s="75">
        <f t="shared" ca="1" si="10"/>
        <v>0.6428571428571429</v>
      </c>
      <c r="K67" s="14"/>
      <c r="L67" s="14"/>
      <c r="M67" s="14"/>
      <c r="N67" s="14"/>
      <c r="O67" s="9"/>
      <c r="P67" s="14"/>
      <c r="Q67" s="14"/>
    </row>
    <row r="68" spans="2:17" ht="15.75" thickBot="1" x14ac:dyDescent="0.3">
      <c r="B68" s="9"/>
      <c r="C68" s="9"/>
      <c r="D68" s="14"/>
      <c r="E68" s="14"/>
      <c r="F68" s="14"/>
      <c r="G68" s="9"/>
      <c r="H68" s="14"/>
      <c r="I68" s="14"/>
      <c r="J68" s="9"/>
      <c r="K68" s="14"/>
      <c r="L68" s="14"/>
      <c r="M68" s="14"/>
      <c r="N68" s="14"/>
      <c r="O68" s="9"/>
      <c r="P68" s="14"/>
      <c r="Q68" s="14"/>
    </row>
    <row r="69" spans="2:17" ht="15.75" thickBot="1" x14ac:dyDescent="0.3">
      <c r="B69" s="83" t="s">
        <v>77</v>
      </c>
      <c r="C69" s="79" t="s">
        <v>78</v>
      </c>
      <c r="D69" s="61" t="s">
        <v>43</v>
      </c>
      <c r="E69" s="62" t="s">
        <v>12</v>
      </c>
      <c r="F69" s="63" t="s">
        <v>86</v>
      </c>
      <c r="G69" s="61" t="s">
        <v>106</v>
      </c>
      <c r="H69" s="64" t="s">
        <v>87</v>
      </c>
      <c r="I69" s="14"/>
      <c r="J69" s="9"/>
      <c r="K69" s="14"/>
      <c r="L69" s="14"/>
      <c r="M69" s="14"/>
      <c r="N69" s="14"/>
      <c r="O69" s="9"/>
      <c r="P69" s="14"/>
      <c r="Q69" s="14"/>
    </row>
    <row r="70" spans="2:17" x14ac:dyDescent="0.25">
      <c r="B70" s="84" t="s">
        <v>44</v>
      </c>
      <c r="C70" s="80">
        <f>'Datos brutos'!$C$38</f>
        <v>6</v>
      </c>
      <c r="D70" s="47">
        <f>'Datos brutos'!$C$39 +'Datos brutos'!$C$40</f>
        <v>59</v>
      </c>
      <c r="E70" s="55">
        <f>'Datos brutos'!$C$41+'Datos brutos'!$C$42</f>
        <v>25</v>
      </c>
      <c r="F70" s="57">
        <f>C70/SUM($C70:$E70)</f>
        <v>6.6666666666666666E-2</v>
      </c>
      <c r="G70" s="53">
        <f>D70/SUM($C70:$E70)</f>
        <v>0.65555555555555556</v>
      </c>
      <c r="H70" s="71">
        <f>E70/SUM($C70:$E70)</f>
        <v>0.27777777777777779</v>
      </c>
      <c r="I70" s="14"/>
      <c r="J70" s="9"/>
      <c r="K70" s="14"/>
      <c r="L70" s="14"/>
      <c r="M70" s="14"/>
      <c r="N70" s="14"/>
      <c r="O70" s="9"/>
      <c r="P70" s="14"/>
      <c r="Q70" s="14"/>
    </row>
    <row r="71" spans="2:17" x14ac:dyDescent="0.25">
      <c r="B71" s="85" t="s">
        <v>79</v>
      </c>
      <c r="C71" s="103"/>
      <c r="D71" s="104"/>
      <c r="E71" s="105"/>
      <c r="F71" s="106">
        <v>50</v>
      </c>
      <c r="G71" s="107"/>
      <c r="H71" s="108"/>
      <c r="I71" s="14"/>
      <c r="J71" s="9"/>
      <c r="K71" s="14"/>
      <c r="L71" s="14"/>
      <c r="M71" s="14"/>
      <c r="N71" s="14"/>
      <c r="O71" s="9"/>
      <c r="P71" s="14"/>
      <c r="Q71" s="14"/>
    </row>
    <row r="72" spans="2:17" x14ac:dyDescent="0.25">
      <c r="B72" s="85" t="s">
        <v>50</v>
      </c>
      <c r="C72" s="81">
        <f ca="1">COUNTIFS('Datos brutos'!$D$38:$CT$38,"1",'Datos brutos'!$D$1:$CT$1,"&lt;=20")</f>
        <v>5</v>
      </c>
      <c r="D72" s="46">
        <f ca="1">COUNTIFS('Datos brutos'!$D$39:$CT$39,"1",'Datos brutos'!$D$1:$CT$1,"&lt;=20")+COUNTIFS('Datos brutos'!$D$40:$CT$40,"1",'Datos brutos'!$D$1:$CT$1,"&lt;=20")</f>
        <v>51</v>
      </c>
      <c r="E72" s="56">
        <f ca="1">COUNTIFS('Datos brutos'!$D$41:$CT$41,"1",'Datos brutos'!$D$1:$CT$1,"&lt;=20")+COUNTIFS('Datos brutos'!$D$42:$CT$42,"1",'Datos brutos'!$D$1:$CT$1,"&lt;=20")</f>
        <v>22</v>
      </c>
      <c r="F72" s="58">
        <f t="shared" ref="F72:H73" ca="1" si="11">C72/SUM($C72:$E72)</f>
        <v>6.4102564102564097E-2</v>
      </c>
      <c r="G72" s="52">
        <f t="shared" ca="1" si="11"/>
        <v>0.65384615384615385</v>
      </c>
      <c r="H72" s="72">
        <f t="shared" ca="1" si="11"/>
        <v>0.28205128205128205</v>
      </c>
      <c r="I72" s="14"/>
      <c r="J72" s="9"/>
      <c r="K72" s="14"/>
      <c r="L72" s="14"/>
      <c r="M72" s="14"/>
      <c r="N72" s="14"/>
      <c r="O72" s="9"/>
      <c r="P72" s="14"/>
      <c r="Q72" s="14"/>
    </row>
    <row r="73" spans="2:17" ht="15.75" thickBot="1" x14ac:dyDescent="0.3">
      <c r="B73" s="88" t="s">
        <v>51</v>
      </c>
      <c r="C73" s="82">
        <f ca="1">COUNTIFS('Datos brutos'!$D$34:$CT$34,"1",'Datos brutos'!$D$1:$CT$1,"&gt;20")</f>
        <v>1</v>
      </c>
      <c r="D73" s="48">
        <f ca="1">COUNTIFS('Datos brutos'!$D$39:$CT$39,"1",'Datos brutos'!$D$1:$CT$1,"&gt;20")+COUNTIFS('Datos brutos'!$D$40:$CT$40,"1",'Datos brutos'!$D$1:$CT$1,"&gt;20")</f>
        <v>8</v>
      </c>
      <c r="E73" s="54">
        <f ca="1">COUNTIFS('Datos brutos'!$D$41:$CT$41,"1",'Datos brutos'!$D$1:$CT$1,"&gt;20")+COUNTIFS('Datos brutos'!$D$42:$CT$42,"1",'Datos brutos'!$D$1:$CT$1,"&gt;20")</f>
        <v>3</v>
      </c>
      <c r="F73" s="73">
        <f t="shared" ca="1" si="11"/>
        <v>8.3333333333333329E-2</v>
      </c>
      <c r="G73" s="74">
        <f t="shared" ca="1" si="11"/>
        <v>0.66666666666666663</v>
      </c>
      <c r="H73" s="75">
        <f t="shared" ca="1" si="11"/>
        <v>0.25</v>
      </c>
      <c r="I73" s="14"/>
      <c r="J73" s="9"/>
      <c r="K73" s="14"/>
      <c r="L73" s="14"/>
      <c r="M73" s="14"/>
      <c r="N73" s="14"/>
      <c r="O73" s="9"/>
      <c r="P73" s="14"/>
      <c r="Q73" s="14"/>
    </row>
    <row r="74" spans="2:17" ht="15.75" thickBot="1" x14ac:dyDescent="0.3">
      <c r="B74" s="9"/>
      <c r="C74" s="9"/>
      <c r="D74" s="14"/>
      <c r="E74" s="14"/>
      <c r="F74" s="14"/>
      <c r="G74" s="9"/>
      <c r="H74" s="14"/>
      <c r="I74" s="14"/>
      <c r="J74" s="9"/>
      <c r="K74" s="14"/>
      <c r="L74" s="14"/>
      <c r="M74" s="14"/>
      <c r="N74" s="14"/>
      <c r="O74" s="9"/>
      <c r="P74" s="14"/>
      <c r="Q74" s="14"/>
    </row>
    <row r="75" spans="2:17" ht="15.75" thickBot="1" x14ac:dyDescent="0.3">
      <c r="B75" s="83" t="s">
        <v>80</v>
      </c>
      <c r="C75" s="79" t="s">
        <v>78</v>
      </c>
      <c r="D75" s="61" t="s">
        <v>12</v>
      </c>
      <c r="E75" s="62" t="s">
        <v>42</v>
      </c>
      <c r="F75" s="63" t="s">
        <v>107</v>
      </c>
      <c r="G75" s="61" t="s">
        <v>87</v>
      </c>
      <c r="H75" s="64" t="s">
        <v>108</v>
      </c>
      <c r="I75" s="14"/>
      <c r="J75" s="9"/>
      <c r="K75" s="14"/>
      <c r="L75" s="14"/>
      <c r="M75" s="14"/>
      <c r="N75" s="14"/>
      <c r="O75" s="9"/>
      <c r="P75" s="14"/>
      <c r="Q75" s="14"/>
    </row>
    <row r="76" spans="2:17" ht="15.75" thickBot="1" x14ac:dyDescent="0.3">
      <c r="B76" s="90" t="s">
        <v>44</v>
      </c>
      <c r="C76" s="89">
        <f>'Datos brutos'!$C$43</f>
        <v>44</v>
      </c>
      <c r="D76" s="40">
        <f>'Datos brutos'!$C$44</f>
        <v>9</v>
      </c>
      <c r="E76" s="7">
        <f>'Datos brutos'!$C$45</f>
        <v>36</v>
      </c>
      <c r="F76" s="76">
        <f>C76/SUM($C76:$E76)</f>
        <v>0.4943820224719101</v>
      </c>
      <c r="G76" s="77">
        <f>D76/SUM($C76:$E76)</f>
        <v>0.10112359550561797</v>
      </c>
      <c r="H76" s="78">
        <f>E76/SUM($C76:$E76)</f>
        <v>0.4044943820224719</v>
      </c>
      <c r="I76" s="14"/>
      <c r="J76" s="9"/>
      <c r="K76" s="14"/>
      <c r="L76" s="14"/>
      <c r="M76" s="14"/>
      <c r="N76" s="14"/>
      <c r="O76" s="9"/>
      <c r="P76" s="14"/>
      <c r="Q76" s="14"/>
    </row>
    <row r="77" spans="2:17" ht="15.75" thickBot="1" x14ac:dyDescent="0.3">
      <c r="B77" s="9"/>
      <c r="C77" s="9"/>
      <c r="D77" s="14"/>
      <c r="E77" s="14"/>
      <c r="F77" s="14"/>
      <c r="G77" s="9"/>
      <c r="H77" s="14"/>
      <c r="I77" s="14"/>
      <c r="J77" s="9"/>
      <c r="K77" s="14"/>
      <c r="L77" s="14"/>
      <c r="M77" s="14"/>
      <c r="N77" s="14"/>
      <c r="O77" s="9"/>
      <c r="P77" s="14"/>
      <c r="Q77" s="14"/>
    </row>
    <row r="78" spans="2:17" ht="15.75" thickBot="1" x14ac:dyDescent="0.3">
      <c r="B78" s="83" t="s">
        <v>81</v>
      </c>
      <c r="C78" s="79" t="s">
        <v>78</v>
      </c>
      <c r="D78" s="61" t="s">
        <v>12</v>
      </c>
      <c r="E78" s="62" t="s">
        <v>43</v>
      </c>
      <c r="F78" s="63" t="s">
        <v>107</v>
      </c>
      <c r="G78" s="61" t="s">
        <v>87</v>
      </c>
      <c r="H78" s="64" t="s">
        <v>106</v>
      </c>
      <c r="I78" s="14"/>
      <c r="J78" s="9"/>
      <c r="K78" s="14"/>
      <c r="L78" s="14"/>
      <c r="M78" s="14"/>
      <c r="N78" s="14"/>
      <c r="O78" s="9"/>
      <c r="P78" s="14"/>
      <c r="Q78" s="14"/>
    </row>
    <row r="79" spans="2:17" ht="15.75" thickBot="1" x14ac:dyDescent="0.3">
      <c r="B79" s="90" t="s">
        <v>44</v>
      </c>
      <c r="C79" s="89">
        <f>'Datos brutos'!$C$46</f>
        <v>34</v>
      </c>
      <c r="D79" s="40">
        <f>'Datos brutos'!$C$47</f>
        <v>7</v>
      </c>
      <c r="E79" s="7">
        <f>'Datos brutos'!$C$48</f>
        <v>50</v>
      </c>
      <c r="F79" s="76">
        <f>C79/SUM($C79:$E79)</f>
        <v>0.37362637362637363</v>
      </c>
      <c r="G79" s="77">
        <f>D79/SUM($C79:$E79)</f>
        <v>7.6923076923076927E-2</v>
      </c>
      <c r="H79" s="78">
        <f>E79/SUM($C79:$E79)</f>
        <v>0.5494505494505495</v>
      </c>
      <c r="I79" s="14"/>
      <c r="J79" s="9"/>
      <c r="K79" s="14"/>
      <c r="L79" s="14"/>
      <c r="M79" s="14"/>
      <c r="N79" s="14"/>
      <c r="O79" s="9"/>
      <c r="P79" s="14"/>
      <c r="Q79" s="14"/>
    </row>
    <row r="80" spans="2:17" x14ac:dyDescent="0.25">
      <c r="B80" s="9"/>
      <c r="C80" s="9"/>
      <c r="D80" s="9"/>
      <c r="E80" s="9"/>
      <c r="F80" s="9"/>
      <c r="G80" s="9"/>
      <c r="H80" s="14"/>
      <c r="I80" s="14"/>
      <c r="J80" s="9"/>
      <c r="K80" s="14"/>
      <c r="L80" s="14"/>
      <c r="M80" s="14"/>
      <c r="N80" s="14"/>
      <c r="O80" s="9"/>
      <c r="P80" s="14"/>
      <c r="Q80" s="14"/>
    </row>
  </sheetData>
  <mergeCells count="29">
    <mergeCell ref="E4:F4"/>
    <mergeCell ref="C4:D4"/>
    <mergeCell ref="C8:D8"/>
    <mergeCell ref="C12:D12"/>
    <mergeCell ref="C18:E18"/>
    <mergeCell ref="F18:H18"/>
    <mergeCell ref="E12:F12"/>
    <mergeCell ref="E8:F8"/>
    <mergeCell ref="F22:H22"/>
    <mergeCell ref="C22:E22"/>
    <mergeCell ref="C32:H32"/>
    <mergeCell ref="C39:F39"/>
    <mergeCell ref="G39:J39"/>
    <mergeCell ref="C48:F48"/>
    <mergeCell ref="C28:H28"/>
    <mergeCell ref="I28:N28"/>
    <mergeCell ref="I32:N32"/>
    <mergeCell ref="C71:E71"/>
    <mergeCell ref="F71:H71"/>
    <mergeCell ref="K52:P52"/>
    <mergeCell ref="K43:P43"/>
    <mergeCell ref="K44:P44"/>
    <mergeCell ref="G48:J48"/>
    <mergeCell ref="C58:G58"/>
    <mergeCell ref="H58:L58"/>
    <mergeCell ref="C65:F65"/>
    <mergeCell ref="G65:J65"/>
    <mergeCell ref="K53:P53"/>
    <mergeCell ref="K54:P54"/>
  </mergeCells>
  <conditionalFormatting sqref="E3:F14">
    <cfRule type="cellIs" dxfId="3" priority="3" operator="between">
      <formula>0</formula>
      <formula>0.1</formula>
    </cfRule>
    <cfRule type="cellIs" dxfId="2" priority="4" operator="between">
      <formula>90%</formula>
      <formula>1</formula>
    </cfRule>
  </conditionalFormatting>
  <conditionalFormatting sqref="F17:H24 I27:N35 G38:J44 G47:J54 H57:L61 G64:J67 F70:H73 F76:H76 F79:H79">
    <cfRule type="cellIs" dxfId="1" priority="1" operator="between">
      <formula>0.9</formula>
      <formula>1</formula>
    </cfRule>
    <cfRule type="cellIs" dxfId="0" priority="2" operator="between">
      <formula>0</formula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P26" sqref="P26"/>
    </sheetView>
  </sheetViews>
  <sheetFormatPr baseColWidth="10" defaultRowHeight="15" x14ac:dyDescent="0.25"/>
  <cols>
    <col min="1" max="1" width="8.710937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N30" sqref="N3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N21" sqref="N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29" sqref="I2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H32" sqref="H3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L29" sqref="L2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Datos brutos</vt:lpstr>
      <vt:lpstr>Análisis de resultados</vt:lpstr>
      <vt:lpstr>Gráficas P1</vt:lpstr>
      <vt:lpstr>Gráficas P2</vt:lpstr>
      <vt:lpstr>Gráficas P2.2</vt:lpstr>
      <vt:lpstr>Gráficas P3</vt:lpstr>
      <vt:lpstr>Gráficas P4</vt:lpstr>
      <vt:lpstr>Gráficas P4.2</vt:lpstr>
      <vt:lpstr>Gráficas P5</vt:lpstr>
      <vt:lpstr>Gráficas P6</vt:lpstr>
      <vt:lpstr>Gráficas P7</vt:lpstr>
      <vt:lpstr>Gráficas P8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Koldur</dc:creator>
  <cp:lastModifiedBy>Sergio G.</cp:lastModifiedBy>
  <dcterms:created xsi:type="dcterms:W3CDTF">2017-12-15T11:20:11Z</dcterms:created>
  <dcterms:modified xsi:type="dcterms:W3CDTF">2018-01-19T03:45:43Z</dcterms:modified>
</cp:coreProperties>
</file>