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8098" documentId="13_ncr:1_{69131C1B-D214-4E16-BB02-DE9AFC91D621}" xr6:coauthVersionLast="47" xr6:coauthVersionMax="47" xr10:uidLastSave="{EAE27CD1-E272-4824-A43E-FF54B5D4E7CC}"/>
  <bookViews>
    <workbookView minimized="1" xWindow="1950" yWindow="405" windowWidth="26850" windowHeight="14250" firstSheet="1" activeTab="5" xr2:uid="{00000000-000D-0000-FFFF-FFFF00000000}"/>
  </bookViews>
  <sheets>
    <sheet name="CLUSTER PINOUT" sheetId="5" r:id="rId1"/>
    <sheet name="PI PINOUT" sheetId="8" r:id="rId2"/>
    <sheet name="FUNCTIONS" sheetId="2" r:id="rId3"/>
    <sheet name="COST" sheetId="6" r:id="rId4"/>
    <sheet name="CANBUS Decode" sheetId="7" r:id="rId5"/>
    <sheet name="REALDASH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2" i="7" l="1"/>
  <c r="Q138" i="7" l="1"/>
  <c r="O47" i="7"/>
  <c r="Q47" i="7" s="1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O138" i="7" s="1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O303" i="7" s="1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O389" i="7" s="1"/>
  <c r="Q389" i="7" s="1"/>
  <c r="G86" i="9"/>
  <c r="G87" i="9"/>
  <c r="G88" i="9"/>
  <c r="G89" i="9"/>
  <c r="G90" i="9"/>
  <c r="G91" i="9"/>
  <c r="G92" i="9"/>
  <c r="G93" i="9"/>
  <c r="G94" i="9"/>
  <c r="G95" i="9"/>
  <c r="G96" i="9"/>
  <c r="G97" i="9"/>
  <c r="G85" i="9"/>
  <c r="E85" i="9"/>
  <c r="G12" i="9"/>
  <c r="G14" i="9"/>
  <c r="G28" i="9"/>
  <c r="G18" i="9"/>
  <c r="G19" i="9"/>
  <c r="G20" i="9"/>
  <c r="G21" i="9"/>
  <c r="G22" i="9"/>
  <c r="G23" i="9"/>
  <c r="G24" i="9"/>
  <c r="G25" i="9"/>
  <c r="G26" i="9"/>
  <c r="G27" i="9"/>
  <c r="G17" i="9"/>
  <c r="G4" i="9"/>
  <c r="G5" i="9"/>
  <c r="G6" i="9"/>
  <c r="G7" i="9"/>
  <c r="G8" i="9"/>
  <c r="G9" i="9"/>
  <c r="G10" i="9"/>
  <c r="G11" i="9"/>
  <c r="G13" i="9"/>
  <c r="G15" i="9"/>
  <c r="G16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3" i="9"/>
  <c r="O304" i="7"/>
  <c r="O302" i="7"/>
  <c r="P302" i="7" s="1"/>
  <c r="O17" i="2"/>
  <c r="O16" i="2"/>
  <c r="O15" i="2"/>
  <c r="O14" i="2"/>
  <c r="Q2" i="8"/>
  <c r="L2" i="8"/>
  <c r="E2" i="6"/>
  <c r="D30" i="6"/>
  <c r="C30" i="6"/>
  <c r="E30" i="6" l="1"/>
</calcChain>
</file>

<file path=xl/sharedStrings.xml><?xml version="1.0" encoding="utf-8"?>
<sst xmlns="http://schemas.openxmlformats.org/spreadsheetml/2006/main" count="1579" uniqueCount="792">
  <si>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</si>
  <si>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</si>
  <si>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</si>
  <si>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</si>
  <si>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</si>
  <si>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</si>
  <si>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</si>
  <si>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</si>
  <si>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</si>
  <si>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</si>
  <si>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</si>
  <si>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</si>
  <si>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</si>
  <si>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</si>
  <si>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</si>
  <si>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</si>
  <si>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</si>
  <si>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</si>
  <si>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</si>
  <si>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</si>
  <si>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</si>
  <si>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</si>
  <si>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47Y</t>
  </si>
  <si>
    <t>DRIVING ASSISTANCE DISPLAY + CONTROL</t>
  </si>
  <si>
    <t>Stalk button upper, switch to ground</t>
  </si>
  <si>
    <t>MA</t>
  </si>
  <si>
    <t>47K</t>
  </si>
  <si>
    <t>DRIVING ASSISTANCE DISPLAY - CONTROL</t>
  </si>
  <si>
    <t>Stalk button lower, switch to ground</t>
  </si>
  <si>
    <t>VI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</si>
  <si>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</si>
  <si>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</si>
  <si>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</si>
  <si>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</si>
  <si>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</si>
  <si>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</si>
  <si>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</si>
  <si>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</si>
  <si>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</si>
  <si>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</si>
  <si>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</si>
  <si>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</si>
  <si>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</si>
  <si>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</si>
  <si>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</si>
  <si>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YEL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</si>
  <si>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</si>
  <si>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</si>
  <si>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</si>
  <si>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</si>
  <si>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</si>
  <si>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</si>
  <si>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</si>
  <si>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</si>
  <si>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</si>
  <si>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</si>
  <si>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</si>
  <si>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</si>
  <si>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</si>
  <si>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</si>
  <si>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</si>
  <si>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</si>
  <si>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</si>
  <si>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</si>
  <si>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</si>
  <si>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</si>
  <si>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</si>
  <si>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</si>
  <si>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</si>
  <si>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</si>
  <si>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</si>
  <si>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</si>
  <si>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</si>
  <si>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</si>
  <si>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</si>
  <si>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</si>
  <si>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</si>
  <si>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</si>
  <si>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</si>
  <si>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</si>
  <si>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</si>
  <si>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</si>
  <si>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Ground NC - Low pressure open circuit</t>
  </si>
  <si>
    <t>5v</t>
  </si>
  <si>
    <t>GPIO 2 (SDA)</t>
  </si>
  <si>
    <t>Brake Fluid Warning Light</t>
  </si>
  <si>
    <t>Ground NO - Low brake fluid closed circuit</t>
  </si>
  <si>
    <t>GND</t>
  </si>
  <si>
    <t>GPIO 3 (SCL)</t>
  </si>
  <si>
    <t>Handbrake Light</t>
  </si>
  <si>
    <t>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</si>
  <si>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</si>
  <si>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</si>
  <si>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</si>
  <si>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</si>
  <si>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</si>
  <si>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</si>
  <si>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ADC</t>
  </si>
  <si>
    <t>General</t>
  </si>
  <si>
    <t>GPIO 15 (RXD)</t>
  </si>
  <si>
    <t>FUEL Level Sender -</t>
  </si>
  <si>
    <t>GPIO 3 (I2C_SCL)</t>
  </si>
  <si>
    <t>UART</t>
  </si>
  <si>
    <t>GPIO 17</t>
  </si>
  <si>
    <t>GPIO 18 (PCM_CLK)</t>
  </si>
  <si>
    <t>OIL Level Sender +</t>
  </si>
  <si>
    <t>SPI</t>
  </si>
  <si>
    <t>GPIO 27</t>
  </si>
  <si>
    <t>OIL Level Sender -</t>
  </si>
  <si>
    <t>PCM</t>
  </si>
  <si>
    <t>GPIO 22</t>
  </si>
  <si>
    <t>GPIO 23</t>
  </si>
  <si>
    <t>External Temp +</t>
  </si>
  <si>
    <t>GPIO 14 (UART_TXD)</t>
  </si>
  <si>
    <t>GPIO 24</t>
  </si>
  <si>
    <t>External Temp -</t>
  </si>
  <si>
    <t>GPIO 10 (MOSI)</t>
  </si>
  <si>
    <t>Stalk Button UP</t>
  </si>
  <si>
    <t>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</si>
  <si>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</si>
  <si>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</si>
  <si>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</si>
  <si>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</si>
  <si>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</si>
  <si>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</si>
  <si>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</si>
  <si>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</si>
  <si>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</si>
  <si>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</si>
  <si>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</si>
  <si>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</si>
  <si>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</si>
  <si>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</si>
  <si>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</si>
  <si>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</si>
  <si>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</si>
  <si>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</si>
  <si>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</si>
  <si>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</si>
  <si>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</si>
  <si>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</si>
  <si>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</si>
  <si>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</si>
  <si>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</si>
  <si>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Function List (Not Exhaustive)</t>
  </si>
  <si>
    <t>✔</t>
  </si>
  <si>
    <t>No</t>
  </si>
  <si>
    <t>Desc</t>
  </si>
  <si>
    <t>OBD2</t>
  </si>
  <si>
    <t>CanBUS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</si>
  <si>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</si>
  <si>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</si>
  <si>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</si>
  <si>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</si>
  <si>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</si>
  <si>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</si>
  <si>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</si>
  <si>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</si>
  <si>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</si>
  <si>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</si>
  <si>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</si>
  <si>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</si>
  <si>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</si>
  <si>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</si>
  <si>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</si>
  <si>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</si>
  <si>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</si>
  <si>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</si>
  <si>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</si>
  <si>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GPIO</t>
  </si>
  <si>
    <t>ESC Off</t>
  </si>
  <si>
    <t>STOP</t>
  </si>
  <si>
    <t>Door Open</t>
  </si>
  <si>
    <t>SPANNER</t>
  </si>
  <si>
    <t>Temp Low</t>
  </si>
  <si>
    <t>Temp High</t>
  </si>
  <si>
    <t>Oil Warning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</si>
  <si>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</si>
  <si>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</si>
  <si>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</si>
  <si>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</si>
  <si>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</si>
  <si>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</si>
  <si>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</si>
  <si>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</si>
  <si>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</si>
  <si>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</si>
  <si>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</si>
  <si>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</si>
  <si>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</si>
  <si>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</si>
  <si>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</si>
  <si>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</si>
  <si>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</si>
  <si>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</si>
  <si>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</si>
  <si>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</si>
  <si>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</si>
  <si>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</si>
  <si>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</si>
  <si>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</si>
  <si>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</si>
  <si>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</si>
  <si>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</si>
  <si>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</si>
  <si>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</si>
  <si>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</si>
  <si>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</si>
  <si>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</si>
  <si>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</si>
  <si>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</si>
  <si>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</si>
  <si>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</si>
  <si>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</si>
  <si>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</si>
  <si>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</si>
  <si>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Can ID</t>
  </si>
  <si>
    <t>Notes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</si>
  <si>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</si>
  <si>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</si>
  <si>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</si>
  <si>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</si>
  <si>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</si>
  <si>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</si>
  <si>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</si>
  <si>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</si>
  <si>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</si>
  <si>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</si>
  <si>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</si>
  <si>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</si>
  <si>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</si>
  <si>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</si>
  <si>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</si>
  <si>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</si>
  <si>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</si>
  <si>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</si>
  <si>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</si>
  <si>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</si>
  <si>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</si>
  <si>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</si>
  <si>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GREEN</t>
  </si>
  <si>
    <t>BLUE</t>
  </si>
  <si>
    <t>WHITE</t>
  </si>
  <si>
    <t>FAN</t>
  </si>
  <si>
    <t>AIRBG</t>
  </si>
  <si>
    <t>/home/pi/startup.py</t>
  </si>
  <si>
    <t>/home/pi/stop_fan.py</t>
  </si>
  <si>
    <t>Fan on + drivers airbag light for 1 minute</t>
  </si>
  <si>
    <t>STALK+</t>
  </si>
  <si>
    <t>STALK-</t>
  </si>
  <si>
    <t>OIL</t>
  </si>
  <si>
    <t>HBRAKE</t>
  </si>
  <si>
    <t>00</t>
  </si>
  <si>
    <t>FF</t>
  </si>
  <si>
    <t>4E</t>
  </si>
  <si>
    <t>0A</t>
  </si>
  <si>
    <t>F1</t>
  </si>
  <si>
    <t>E7</t>
  </si>
  <si>
    <t>12E</t>
  </si>
  <si>
    <t>C7</t>
  </si>
  <si>
    <t>7F</t>
  </si>
  <si>
    <t>FE</t>
  </si>
  <si>
    <t>D0</t>
  </si>
  <si>
    <t>090</t>
  </si>
  <si>
    <t>0C6</t>
  </si>
  <si>
    <t>F6</t>
  </si>
  <si>
    <t>08</t>
  </si>
  <si>
    <t>A4</t>
  </si>
  <si>
    <t>04</t>
  </si>
  <si>
    <t>29A</t>
  </si>
  <si>
    <t>01</t>
  </si>
  <si>
    <t>3F</t>
  </si>
  <si>
    <t>D2</t>
  </si>
  <si>
    <t>18A</t>
  </si>
  <si>
    <t>06</t>
  </si>
  <si>
    <t>AC</t>
  </si>
  <si>
    <t>F2</t>
  </si>
  <si>
    <t>1F6</t>
  </si>
  <si>
    <t>1E</t>
  </si>
  <si>
    <t>3A</t>
  </si>
  <si>
    <t>2B7</t>
  </si>
  <si>
    <t>E0</t>
  </si>
  <si>
    <t>1BD</t>
  </si>
  <si>
    <t>0D</t>
  </si>
  <si>
    <t>09</t>
  </si>
  <si>
    <t>17A</t>
  </si>
  <si>
    <t>17C</t>
  </si>
  <si>
    <t>C3</t>
  </si>
  <si>
    <t>4D</t>
  </si>
  <si>
    <t>17E</t>
  </si>
  <si>
    <t>20C</t>
  </si>
  <si>
    <t>68B</t>
  </si>
  <si>
    <t>4AC</t>
  </si>
  <si>
    <t>45C</t>
  </si>
  <si>
    <t>5DF</t>
  </si>
  <si>
    <t>7D</t>
  </si>
  <si>
    <t>5A</t>
  </si>
  <si>
    <t>3FA</t>
  </si>
  <si>
    <t>0B</t>
  </si>
  <si>
    <t>EF</t>
  </si>
  <si>
    <t>29C</t>
  </si>
  <si>
    <t>2C6</t>
  </si>
  <si>
    <t>F0</t>
  </si>
  <si>
    <t>4FA</t>
  </si>
  <si>
    <t>02</t>
  </si>
  <si>
    <t>3B7</t>
  </si>
  <si>
    <t>8F</t>
  </si>
  <si>
    <t>C5</t>
  </si>
  <si>
    <t>5C</t>
  </si>
  <si>
    <t>3F7</t>
  </si>
  <si>
    <t>C0</t>
  </si>
  <si>
    <t>4F8</t>
  </si>
  <si>
    <t>03</t>
  </si>
  <si>
    <t>FB</t>
  </si>
  <si>
    <t>F8</t>
  </si>
  <si>
    <t>1A</t>
  </si>
  <si>
    <t>1A0</t>
  </si>
  <si>
    <t>A0</t>
  </si>
  <si>
    <t>5DA</t>
  </si>
  <si>
    <t>5E</t>
  </si>
  <si>
    <t>D5</t>
  </si>
  <si>
    <t>62C</t>
  </si>
  <si>
    <t>B2</t>
  </si>
  <si>
    <t>C8</t>
  </si>
  <si>
    <t>55D</t>
  </si>
  <si>
    <t>1D</t>
  </si>
  <si>
    <t>FA</t>
  </si>
  <si>
    <t>65C</t>
  </si>
  <si>
    <t>66A</t>
  </si>
  <si>
    <t>1F</t>
  </si>
  <si>
    <t>1BB</t>
  </si>
  <si>
    <t>5DE</t>
  </si>
  <si>
    <t>DF</t>
  </si>
  <si>
    <t>5D7</t>
  </si>
  <si>
    <t>CA</t>
  </si>
  <si>
    <t>E6</t>
  </si>
  <si>
    <t>2E</t>
  </si>
  <si>
    <t>E4</t>
  </si>
  <si>
    <t>6FB</t>
  </si>
  <si>
    <t>3B</t>
  </si>
  <si>
    <t>5CE</t>
  </si>
  <si>
    <t>4A4</t>
  </si>
  <si>
    <t>B0</t>
  </si>
  <si>
    <t>3C</t>
  </si>
  <si>
    <t>3F9</t>
  </si>
  <si>
    <t>8A</t>
  </si>
  <si>
    <t>69F</t>
  </si>
  <si>
    <t>26</t>
  </si>
  <si>
    <t>80</t>
  </si>
  <si>
    <t>46</t>
  </si>
  <si>
    <t>186</t>
  </si>
  <si>
    <t>189</t>
  </si>
  <si>
    <t>=P$79</t>
  </si>
  <si>
    <t>211</t>
  </si>
  <si>
    <t>13</t>
  </si>
  <si>
    <t>64</t>
  </si>
  <si>
    <t>28</t>
  </si>
  <si>
    <t>214</t>
  </si>
  <si>
    <t>0b</t>
  </si>
  <si>
    <t>217</t>
  </si>
  <si>
    <t>218</t>
  </si>
  <si>
    <t>242</t>
  </si>
  <si>
    <t>0</t>
  </si>
  <si>
    <t>59</t>
  </si>
  <si>
    <t>18</t>
  </si>
  <si>
    <t>66</t>
  </si>
  <si>
    <t>303</t>
  </si>
  <si>
    <t>82</t>
  </si>
  <si>
    <t>14</t>
  </si>
  <si>
    <t>94</t>
  </si>
  <si>
    <t>85</t>
  </si>
  <si>
    <t>350</t>
  </si>
  <si>
    <t>352</t>
  </si>
  <si>
    <t>354</t>
  </si>
  <si>
    <t>67</t>
  </si>
  <si>
    <t>356</t>
  </si>
  <si>
    <t>392</t>
  </si>
  <si>
    <t>30</t>
  </si>
  <si>
    <t>401</t>
  </si>
  <si>
    <t>405</t>
  </si>
  <si>
    <t>DD</t>
  </si>
  <si>
    <t>433</t>
  </si>
  <si>
    <t>54</t>
  </si>
  <si>
    <t>45</t>
  </si>
  <si>
    <t>500</t>
  </si>
  <si>
    <t>83</t>
  </si>
  <si>
    <t>511</t>
  </si>
  <si>
    <t>552</t>
  </si>
  <si>
    <t>91</t>
  </si>
  <si>
    <t>563</t>
  </si>
  <si>
    <t>90</t>
  </si>
  <si>
    <t>564</t>
  </si>
  <si>
    <t>40</t>
  </si>
  <si>
    <t>575</t>
  </si>
  <si>
    <t>10</t>
  </si>
  <si>
    <t>11</t>
  </si>
  <si>
    <t>579</t>
  </si>
  <si>
    <t>44</t>
  </si>
  <si>
    <t>596</t>
  </si>
  <si>
    <t>38</t>
  </si>
  <si>
    <t>12</t>
  </si>
  <si>
    <t>70</t>
  </si>
  <si>
    <t>42</t>
  </si>
  <si>
    <t>634</t>
  </si>
  <si>
    <t>35</t>
  </si>
  <si>
    <t>646</t>
  </si>
  <si>
    <t>648</t>
  </si>
  <si>
    <t>58</t>
  </si>
  <si>
    <t>653</t>
  </si>
  <si>
    <t>88</t>
  </si>
  <si>
    <t>657</t>
  </si>
  <si>
    <t>22</t>
  </si>
  <si>
    <t>60</t>
  </si>
  <si>
    <t>665</t>
  </si>
  <si>
    <t>34</t>
  </si>
  <si>
    <t>666</t>
  </si>
  <si>
    <t>668</t>
  </si>
  <si>
    <t>20</t>
  </si>
  <si>
    <t>671</t>
  </si>
  <si>
    <t>51</t>
  </si>
  <si>
    <t>673</t>
  </si>
  <si>
    <t>75</t>
  </si>
  <si>
    <t>32</t>
  </si>
  <si>
    <t>699</t>
  </si>
  <si>
    <t>76</t>
  </si>
  <si>
    <t>17</t>
  </si>
  <si>
    <t>25</t>
  </si>
  <si>
    <t>43</t>
  </si>
  <si>
    <t>Vehicle Speed</t>
  </si>
  <si>
    <t>HEX2DEC</t>
  </si>
  <si>
    <t>CONCAT</t>
  </si>
  <si>
    <t>FACTOR</t>
  </si>
  <si>
    <t>CategoryNameUnitsID</t>
  </si>
  <si>
    <t>ENGINE/ECU INPUTSAFR 1-0</t>
  </si>
  <si>
    <t>ENGINE/ECU INPUTSAFR 2-1</t>
  </si>
  <si>
    <t>ENGINE/ECU INPUTSAFR Target 1-2</t>
  </si>
  <si>
    <t>ENGINE/ECU INPUTSAFR Target 2-3</t>
  </si>
  <si>
    <t>ENGINE/ECU INPUTSAccel Enrich-4</t>
  </si>
  <si>
    <t>ENGINE/ECU INPUTSBarometric Correction-10</t>
  </si>
  <si>
    <t>ENGINE/ECU INPUTSBarometric Pressure-11</t>
  </si>
  <si>
    <t>ENGINE/ECU INPUTSBattery Voltage-12</t>
  </si>
  <si>
    <t>ENGINE/ECU INPUTSBoost Target (kPa)-270</t>
  </si>
  <si>
    <t>ENGINE/ECU INPUTSCheck Engine LightOn/Off65</t>
  </si>
  <si>
    <t>ENGINE/ECU INPUTSCold Advance-13</t>
  </si>
  <si>
    <t>ENGINE/ECU INPUTSCoolant TemperatureCelsius14</t>
  </si>
  <si>
    <t>ENGINE/ECU INPUTSEGO Correction 1-17</t>
  </si>
  <si>
    <t>ENGINE/ECU INPUTSEGO Correction 2-18</t>
  </si>
  <si>
    <t>ENGINE/ECU INPUTSEGT1Celsius106</t>
  </si>
  <si>
    <t>ENGINE/ECU INPUTSEGT10Celsius115</t>
  </si>
  <si>
    <t>ENGINE/ECU INPUTSEGT11Celsius116</t>
  </si>
  <si>
    <t>ENGINE/ECU INPUTSEGT12Celsius117</t>
  </si>
  <si>
    <t>ENGINE/ECU INPUTSEGT2Celsius107</t>
  </si>
  <si>
    <t>ENGINE/ECU INPUTSEGT3Celsius108</t>
  </si>
  <si>
    <t>ENGINE/ECU INPUTSEGT4Celsius109</t>
  </si>
  <si>
    <t>ENGINE/ECU INPUTSEGT5Celsius110</t>
  </si>
  <si>
    <t>ENGINE/ECU INPUTSEGT6Celsius111</t>
  </si>
  <si>
    <t>ENGINE/ECU INPUTSEGT7Celsius112</t>
  </si>
  <si>
    <t>ENGINE/ECU INPUTSEGT8Celsius113</t>
  </si>
  <si>
    <t>ENGINE/ECU INPUTSEGT9Celsius114</t>
  </si>
  <si>
    <t>ENGINE/ECU INPUTSEngine Oil PressureBar151</t>
  </si>
  <si>
    <t>ENGINE/ECU INPUTSEngine Oil TemperatureCelsius152</t>
  </si>
  <si>
    <t>ENGINE/ECU INPUTSEngine Runtime (sec)-33</t>
  </si>
  <si>
    <t>ENGINE/ECU INPUTSEnginebit: AntifloodOn/Off393</t>
  </si>
  <si>
    <t>ENGINE/ECU INPUTSEnginebit: Closed Loop ActiveOn/Off395</t>
  </si>
  <si>
    <t>ENGINE/ECU INPUTSEnginebit: CrankingOn/Off57</t>
  </si>
  <si>
    <t>ENGINE/ECU INPUTSEnginebit: Fuel Cut Active-406</t>
  </si>
  <si>
    <t>ENGINE/ECU INPUTSEnginebit: IdleOn/Off396</t>
  </si>
  <si>
    <t>ENGINE/ECU INPUTSEnginebit: Launch ControlOn/Off394</t>
  </si>
  <si>
    <t>ENGINE/ECU INPUTSEnginebit: MAP accel activeOn/Off62</t>
  </si>
  <si>
    <t>ENGINE/ECU INPUTSEnginebit: MAP deaccel activeOn/Off63</t>
  </si>
  <si>
    <t>ENGINE/ECU INPUTSEnginebit: OverrunOn/Off397</t>
  </si>
  <si>
    <t>ENGINE/ECU INPUTSEnginebit: RunningOn/Off56</t>
  </si>
  <si>
    <t>ENGINE/ECU INPUTSEnginebit: Startup EnrichOn/Off58</t>
  </si>
  <si>
    <t>ENGINE/ECU INPUTSEnginebit: TPS accel activeOn/Off60</t>
  </si>
  <si>
    <t>ENGINE/ECU INPUTSEnginebit: TPS deaccel activeOn/Off61</t>
  </si>
  <si>
    <t>ENGINE/ECU INPUTSEnginebit: WarmupOn/Off59</t>
  </si>
  <si>
    <t>ENGINE/ECU INPUTSFlex Fuel Correction-20</t>
  </si>
  <si>
    <t>ENGINE/ECU INPUTSFuel PressureBar202</t>
  </si>
  <si>
    <t>ENGINE/ECU INPUTSFuel TemperatureCelsius499</t>
  </si>
  <si>
    <t>ENGINE/ECU INPUTSFuel flow-490</t>
  </si>
  <si>
    <t>ENGINE/ECU INPUTSIgnition Dwell-26</t>
  </si>
  <si>
    <t>ENGINE/ECU INPUTSIntake Air TemperatureCelsius27</t>
  </si>
  <si>
    <t>ENGINE/ECU INPUTSKnock Advance Retard-28</t>
  </si>
  <si>
    <t>ENGINE/ECU INPUTSKnock Percentage-29</t>
  </si>
  <si>
    <t>ENGINE/ECU INPUTSLambda 1-254</t>
  </si>
  <si>
    <t>ENGINE/ECU INPUTSLambda 2-255</t>
  </si>
  <si>
    <t>ENGINE/ECU INPUTSLambda Target 1-256</t>
  </si>
  <si>
    <t>ENGINE/ECU INPUTSLambda Target 2-257</t>
  </si>
  <si>
    <t>ENGINE/ECU INPUTSMAF g/s-30</t>
  </si>
  <si>
    <t>ENGINE/ECU INPUTSManifold Absolute Pressure-31</t>
  </si>
  <si>
    <t>ENGINE/ECU INPUTSManifold Absolute Pressure dot-32</t>
  </si>
  <si>
    <t>ENGINE/ECU INPUTSNumber of CEL codes-66</t>
  </si>
  <si>
    <t>ENGINE/ECU INPUTSOBD2: Engine Load-100</t>
  </si>
  <si>
    <t>ENGINE/ECU INPUTSOBD2: Long Term Fuel Trim, Bank 1-102</t>
  </si>
  <si>
    <t>ENGINE/ECU INPUTSOBD2: Long Term Fuel Trim, Bank 2-104</t>
  </si>
  <si>
    <t>ENGINE/ECU INPUTSOBD2: Short Term Fuel Trim, Bank 1-101</t>
  </si>
  <si>
    <t>ENGINE/ECU INPUTSOBD2: Short Term Fuel Trim, Bank 2-103</t>
  </si>
  <si>
    <t>ENGINE/ECU INPUTSPulse Width 1-35</t>
  </si>
  <si>
    <t>ENGINE/ECU INPUTSPulse Width 2-36</t>
  </si>
  <si>
    <t>ENGINE/ECU INPUTSRPM-37</t>
  </si>
  <si>
    <t>ENGINE/ECU INPUTSRotating Error Code-105</t>
  </si>
  <si>
    <t>ENGINE/ECU INPUTSSpark Advance-38</t>
  </si>
  <si>
    <t>ENGINE/ECU INPUTSTPS dot-41</t>
  </si>
  <si>
    <t>ENGINE/ECU INPUTSThrottle Position-42</t>
  </si>
  <si>
    <t>ENGINE/ECU INPUTSTotal Fuel Correction-43</t>
  </si>
  <si>
    <t>ENGINE/ECU INPUTSVSS1KPH81</t>
  </si>
  <si>
    <t>ENGINE/ECU INPUTSVSS2KPH99</t>
  </si>
  <si>
    <t>ENGINE/ECU INPUTSVVT, Exhaust Cam Position 1-493</t>
  </si>
  <si>
    <t>ENGINE/ECU INPUTSVVT, Exhaust Cam Position 2-495</t>
  </si>
  <si>
    <t>ENGINE/ECU INPUTSVVT, Exhaust Cam Target Position-497</t>
  </si>
  <si>
    <t>ENGINE/ECU INPUTSVVT, Intake Cam Position 1-492</t>
  </si>
  <si>
    <t>ENGINE/ECU INPUTSVVT, Intake Cam Position 2-494</t>
  </si>
  <si>
    <t>ENGINE/ECU INPUTSVVT, Intake Cam Target Position-496</t>
  </si>
  <si>
    <t>ENGINE/ECU INPUTSVehicle Max SpeedKPH408</t>
  </si>
  <si>
    <t>ENGINE/ECU INPUTSVehicle SpeedKPH64</t>
  </si>
  <si>
    <t>TRANSMISSION2nd Gear Start indicator (Transmission)On/Off148</t>
  </si>
  <si>
    <t>TRANSMISSION4WD ActiveOn/Off149</t>
  </si>
  <si>
    <t>TRANSMISSION4WD Low Range ActiveOn/Off150</t>
  </si>
  <si>
    <t>TRANSMISSIONDownshift indicator (Transmission)On/Off145</t>
  </si>
  <si>
    <t>TRANSMISSIONGear (Transmission)-139</t>
  </si>
  <si>
    <t>TRANSMISSIONLockup Active (Transmission)On/Off143</t>
  </si>
  <si>
    <t>TRANSMISSIONLow Range indicator (Transmission)On/Off146</t>
  </si>
  <si>
    <t>TRANSMISSIONOil Temperature (Transmission)Celsius138</t>
  </si>
  <si>
    <t>TRANSMISSIONOverdrive indicator (Transmission)On/Off147</t>
  </si>
  <si>
    <t>TRANSMISSIONSelected Gear (Transmission)-140</t>
  </si>
  <si>
    <t>TRANSMISSIONShifter Position (Transmission)-141</t>
  </si>
  <si>
    <t>TRANSMISSIONThrottle Position (Transmission)-137</t>
  </si>
  <si>
    <t>TRANSMISSIONTuning Map (Transmission)-142</t>
  </si>
  <si>
    <t>TRANSMISSIONUpshift indicator (Transmission)On/Off144</t>
  </si>
  <si>
    <t>TRANSMISSIONVehicle Speed (Transmission)KPH136</t>
  </si>
  <si>
    <t>BODY ELECTRONICSABS WarningOn/Off273</t>
  </si>
  <si>
    <t>BODY ELECTRONICSAC ActiveOn/Off335</t>
  </si>
  <si>
    <t>BODY ELECTRONICSAC Set Temperature (Zone 1)-175</t>
  </si>
  <si>
    <t>BODY ELECTRONICSAC Set Temperature (Zone 2)-312</t>
  </si>
  <si>
    <t>BODY ELECTRONICSAC Set Temperature (Zone 3)-313</t>
  </si>
  <si>
    <t>BODY ELECTRONICSAC Set Temperature (Zone 4)-314</t>
  </si>
  <si>
    <t>BODY ELECTRONICSAir Flow Defrost Active (Zone 1)On/Off315</t>
  </si>
  <si>
    <t>BODY ELECTRONICSAir Flow Defrost Active (Zone 2)On/Off318</t>
  </si>
  <si>
    <t>BODY ELECTRONICSAir Flow Defrost Active (Zone 3)On/Off321</t>
  </si>
  <si>
    <t>BODY ELECTRONICSAir Flow Defrost Active (Zone 4)On/Off324</t>
  </si>
  <si>
    <t>BODY ELECTRONICSAir Flow Face Active (Zone 1)On/Off317</t>
  </si>
  <si>
    <t>BODY ELECTRONICSAir Flow Face Active (Zone 2)On/Off320</t>
  </si>
  <si>
    <t>BODY ELECTRONICSAir Flow Face Active (Zone 3)On/Off323</t>
  </si>
  <si>
    <t>BODY ELECTRONICSAir Flow Face Active (Zone 4)On/Off326</t>
  </si>
  <si>
    <t>BODY ELECTRONICSAir Flow Feet Active (Zone 1)On/Off316</t>
  </si>
  <si>
    <t>BODY ELECTRONICSAir Flow Feet Active (Zone 2)On/Off319</t>
  </si>
  <si>
    <t>BODY ELECTRONICSAir Flow Feet Active (Zone 3)On/Off322</t>
  </si>
  <si>
    <t>BODY ELECTRONICSAir Flow Feet Active (Zone 4)On/Off325</t>
  </si>
  <si>
    <t>BODY ELECTRONICSAir Recirculation ActiveOn/Off336</t>
  </si>
  <si>
    <t>BODY ELECTRONICSAirbag WarningOn/Off272</t>
  </si>
  <si>
    <t>BODY ELECTRONICSAmbient TemperatureCelsius173</t>
  </si>
  <si>
    <t>BODY ELECTRONICSBrake Fluid Level-178</t>
  </si>
  <si>
    <t>BODY ELECTRONICSBrake LF temperatureCelsius244</t>
  </si>
  <si>
    <t>BODY ELECTRONICSBrake LR temperatureCelsius246</t>
  </si>
  <si>
    <t>BODY ELECTRONICSBrake RF temperatureCelsius245</t>
  </si>
  <si>
    <t>BODY ELECTRONICSBrake RR temperatureCelsius247</t>
  </si>
  <si>
    <t>BODY ELECTRONICSBrake pedal position-230</t>
  </si>
  <si>
    <t>BODY ELECTRONICSClutch pedal position-231</t>
  </si>
  <si>
    <t>BODY ELECTRONICSCoolant Level-177</t>
  </si>
  <si>
    <t>BODY ELECTRONICSCruise Control AccelerateOn/Off735</t>
  </si>
  <si>
    <t>BODY ELECTRONICSCruise Control ActiveOn/Off169</t>
  </si>
  <si>
    <t>BODY ELECTRONICSCruise Control Autospeed ActiveOn/Off737</t>
  </si>
  <si>
    <t>BODY ELECTRONICSCruise Control DecelerateOn/Off736</t>
  </si>
  <si>
    <t>BODY ELECTRONICSCruise Control Set ValueKPH171</t>
  </si>
  <si>
    <t>BODY ELECTRONICSDistance to ObstacleKilometers354</t>
  </si>
  <si>
    <t>BODY ELECTRONICSDoor 1 OpenOn/Off481</t>
  </si>
  <si>
    <t>BODY ELECTRONICSDoor 2 OpenOn/Off482</t>
  </si>
  <si>
    <t>BODY ELECTRONICSDoor 3 OpenOn/Off483</t>
  </si>
  <si>
    <t>BODY ELECTRONICSDoor 4 OpenOn/Off484</t>
  </si>
  <si>
    <t>BODY ELECTRONICSDoor 5 OpenOn/Off485</t>
  </si>
  <si>
    <t>BODY ELECTRONICSDoor 6 OpenOn/Off486</t>
  </si>
  <si>
    <t>BODY ELECTRONICSDoor AjarOn/Off162</t>
  </si>
  <si>
    <t>BODY ELECTRONICSEV: Battery Charge Time-341</t>
  </si>
  <si>
    <t>BODY ELECTRONICSEV: Battery Charge Time Remaining-342</t>
  </si>
  <si>
    <t>BODY ELECTRONICSEV: Battery Level 1-478</t>
  </si>
  <si>
    <t>BODY ELECTRONICSEV: Battery Level 2-479</t>
  </si>
  <si>
    <t>BODY ELECTRONICSEV: Battery Voltage-339</t>
  </si>
  <si>
    <t>BODY ELECTRONICSEV: Charge Voltage-340</t>
  </si>
  <si>
    <t>BODY ELECTRONICSEV: Energy Consumption (W/hr)-337</t>
  </si>
  <si>
    <t>BODY ELECTRONICSEV: Energy Consumption Average (Wh/distance)-338</t>
  </si>
  <si>
    <t>BODY ELECTRONICSEngine Cooling FanOn/Off153</t>
  </si>
  <si>
    <t>BODY ELECTRONICSEngine Oil Level-180</t>
  </si>
  <si>
    <t>BODY ELECTRONICSFront Fog LightsOn/Off392</t>
  </si>
  <si>
    <t>BODY ELECTRONICSFuel Level-170</t>
  </si>
  <si>
    <t>BODY ELECTRONICSFuel Pump 1On/Off182</t>
  </si>
  <si>
    <t>BODY ELECTRONICSFuel Pump 2On/Off183</t>
  </si>
  <si>
    <t>BODY ELECTRONICSFuel Pump 3On/Off184</t>
  </si>
  <si>
    <t>BODY ELECTRONICSFuel Pump 4On/Off185</t>
  </si>
  <si>
    <t>BODY ELECTRONICSGear-200</t>
  </si>
  <si>
    <t>BODY ELECTRONICSHazard SwitchOn/Off166</t>
  </si>
  <si>
    <t>BODY ELECTRONICSHeater Motor Level-172</t>
  </si>
  <si>
    <t>BODY ELECTRONICSHigh BeamOn/Off157</t>
  </si>
  <si>
    <t>BODY ELECTRONICSHood OpenOn/Off487</t>
  </si>
  <si>
    <t>BODY ELECTRONICSHornOn/Off165</t>
  </si>
  <si>
    <t>BODY ELECTRONICSIgnition OnOn/Off167</t>
  </si>
  <si>
    <t>BODY ELECTRONICSInside Temperature-174</t>
  </si>
  <si>
    <t>BODY ELECTRONICSInstrument Panel LightsOn/Off186</t>
  </si>
  <si>
    <t>BODY ELECTRONICSInterior LightsOn/Off187</t>
  </si>
  <si>
    <t>BODY ELECTRONICSLow BeamOn/Off156</t>
  </si>
  <si>
    <t>BODY ELECTRONICSNeutral Safety SwitchOn/Off489</t>
  </si>
  <si>
    <t>BODY ELECTRONICSOdometerKilometers310</t>
  </si>
  <si>
    <t>BODY ELECTRONICSParking BrakeOn/Off164</t>
  </si>
  <si>
    <t>BODY ELECTRONICSParking LightsOn/Off155</t>
  </si>
  <si>
    <t>BODY ELECTRONICSRear Fog LightsOn/Off158</t>
  </si>
  <si>
    <t>BODY ELECTRONICSReverse LightsOn/Off159</t>
  </si>
  <si>
    <t>BODY ELECTRONICSSeat Belt WarningOn/Off168</t>
  </si>
  <si>
    <t>BODY ELECTRONICSSeat Cooler (Zone 1)-331</t>
  </si>
  <si>
    <t>BODY ELECTRONICSSeat Cooler (Zone 2)-332</t>
  </si>
  <si>
    <t>BODY ELECTRONICSSeat Cooler (Zone 3)-333</t>
  </si>
  <si>
    <t>BODY ELECTRONICSSeat Cooler (Zone 4)-334</t>
  </si>
  <si>
    <t>BODY ELECTRONICSSeat Heater (Zone 1)-327</t>
  </si>
  <si>
    <t>BODY ELECTRONICSSeat Heater (Zone 2)-328</t>
  </si>
  <si>
    <t>BODY ELECTRONICSSeat Heater (Zone 3)-329</t>
  </si>
  <si>
    <t>BODY ELECTRONICSSeat Heater (Zone 4)-330</t>
  </si>
  <si>
    <t>BODY ELECTRONICSStarter MotorOn/Off154</t>
  </si>
  <si>
    <t>BODY ELECTRONICSSteering Wheel 1On/Off188</t>
  </si>
  <si>
    <t>BODY ELECTRONICSSteering Wheel 2On/Off189</t>
  </si>
  <si>
    <t>BODY ELECTRONICSSteering Wheel 3On/Off190</t>
  </si>
  <si>
    <t>BODY ELECTRONICSSteering Wheel 4On/Off191</t>
  </si>
  <si>
    <t>BODY ELECTRONICSSteering Wheel 5On/Off192</t>
  </si>
  <si>
    <t>BODY ELECTRONICSSteering Wheel 6On/Off193</t>
  </si>
  <si>
    <t>BODY ELECTRONICSSteering Wheel Angle (degrees)-229</t>
  </si>
  <si>
    <t>BODY ELECTRONICSSteering Wheel DPAD BackOn/Off199</t>
  </si>
  <si>
    <t>BODY ELECTRONICSSteering Wheel DPAD DownOn/Off197</t>
  </si>
  <si>
    <t>BODY ELECTRONICSSteering Wheel DPAD LeftOn/Off194</t>
  </si>
  <si>
    <t>BODY ELECTRONICSSteering Wheel DPAD OKOn/Off198</t>
  </si>
  <si>
    <t>BODY ELECTRONICSSteering Wheel DPAD RightOn/Off196</t>
  </si>
  <si>
    <t>BODY ELECTRONICSSteering Wheel DPAD UpOn/Off195</t>
  </si>
  <si>
    <t>BODY ELECTRONICSTraction Control Percentage-179</t>
  </si>
  <si>
    <t>BODY ELECTRONICSTripmeter AKilometers311</t>
  </si>
  <si>
    <t>BODY ELECTRONICSTripmeter BKilometers356</t>
  </si>
  <si>
    <t>BODY ELECTRONICSTrunk AjarOn/Off163</t>
  </si>
  <si>
    <t>BODY ELECTRONICSTurn Signal LeftOn/Off160</t>
  </si>
  <si>
    <t>BODY ELECTRONICSTurn Signal RightOn/Off161</t>
  </si>
  <si>
    <t>BODY ELECTRONICSTyre Front Left Battery LowOn/Off743</t>
  </si>
  <si>
    <t>BODY ELECTRONICSTyre Front Left LeakingOn/Off739</t>
  </si>
  <si>
    <t>BODY ELECTRONICSTyre Front Left PressureBar240</t>
  </si>
  <si>
    <t>BODY ELECTRONICSTyre Front Left Sensor ConnectedOn/Off747</t>
  </si>
  <si>
    <t>BODY ELECTRONICSTyre Front Left TemperatureCelsius232</t>
  </si>
  <si>
    <t>BODY ELECTRONICSTyre Front Left Wear-236</t>
  </si>
  <si>
    <t>BODY ELECTRONICSTyre Front Right Battery LowOn/Off744</t>
  </si>
  <si>
    <t>BODY ELECTRONICSTyre Front Right LeakingOn/Off740</t>
  </si>
  <si>
    <t>BODY ELECTRONICSTyre Front Right PressureBar241</t>
  </si>
  <si>
    <t>BODY ELECTRONICSTyre Front Right Sensor ConnectedOn/Off748</t>
  </si>
  <si>
    <t>BODY ELECTRONICSTyre Front Right TemperatureCelsius233</t>
  </si>
  <si>
    <t>BODY ELECTRONICSTyre Front Right Wear-237</t>
  </si>
  <si>
    <t>BODY ELECTRONICSTyre Rear Left Battery LowOn/Off745</t>
  </si>
  <si>
    <t>BODY ELECTRONICSTyre Rear Left LeakingOn/Off741</t>
  </si>
  <si>
    <t>BODY ELECTRONICSTyre Rear Left PressureBar242</t>
  </si>
  <si>
    <t>BODY ELECTRONICSTyre Rear Left Sensor ConnectedOn/Off749</t>
  </si>
  <si>
    <t>BODY ELECTRONICSTyre Rear Left TemperatureCelsius234</t>
  </si>
  <si>
    <t>BODY ELECTRONICSTyre Rear Left Wear-238</t>
  </si>
  <si>
    <t>BODY ELECTRONICSTyre Rear Right Battery LowOn/Off746</t>
  </si>
  <si>
    <t>BODY ELECTRONICSTyre Rear Right LeakingOn/Off742</t>
  </si>
  <si>
    <t>BODY ELECTRONICSTyre Rear Right PressureBar243</t>
  </si>
  <si>
    <t>BODY ELECTRONICSTyre Rear Right Sensor ConnectedOn/Off758</t>
  </si>
  <si>
    <t>BODY ELECTRONICSTyre Rear Right TemperatureCelsius235</t>
  </si>
  <si>
    <t>BODY ELECTRONICSTyre Rear Right Wear-239</t>
  </si>
  <si>
    <t>BODY ELECTRONICSWasher Fluid Level-176</t>
  </si>
  <si>
    <t>BODY ELECTRONICSWindshield Washer ActiveOn/Off181</t>
  </si>
  <si>
    <t>DEVICEAcceleration (ABS)-5</t>
  </si>
  <si>
    <t>DEVICEAcceleration X-6</t>
  </si>
  <si>
    <t>DEVICEAcceleration X (RAW)-264</t>
  </si>
  <si>
    <t>DEVICEAcceleration Y-7</t>
  </si>
  <si>
    <t>DEVICEAcceleration Y (RAW)-265</t>
  </si>
  <si>
    <t>DEVICEAcceleration Z-8</t>
  </si>
  <si>
    <t>DEVICEAcceleration Z (RAW)-266</t>
  </si>
  <si>
    <t>DEVICEAudio Volume-275</t>
  </si>
  <si>
    <t>DEVICEBattery ChargingOn/Off343</t>
  </si>
  <si>
    <t>DEVICEBattery Level-253</t>
  </si>
  <si>
    <t>DEVICEBluetooth Active-276</t>
  </si>
  <si>
    <t>DEVICEConnected Device Count-365</t>
  </si>
  <si>
    <t>DEVICEDateText211</t>
  </si>
  <si>
    <t>DEVICEGPS AltitudeMeters21</t>
  </si>
  <si>
    <t>DEVICEGPS ConnectedOn/Off252</t>
  </si>
  <si>
    <t>DEVICEGPS DateText358</t>
  </si>
  <si>
    <t>DEVICEGPS Heading-209</t>
  </si>
  <si>
    <t>DEVICEGPS Latitude-22</t>
  </si>
  <si>
    <t>DEVICEGPS Longitude-23</t>
  </si>
  <si>
    <t>DEVICEGPS SpeedKPH24</t>
  </si>
  <si>
    <t>DEVICEGPS TimeText357</t>
  </si>
  <si>
    <t>DEVICEHeart Rate-250</t>
  </si>
  <si>
    <t>DEVICEKeyboard Status-498</t>
  </si>
  <si>
    <t>DEVICENavigation: ActiveOn/Off344</t>
  </si>
  <si>
    <t>DEVICENavigation: Distance to DestinationKilometers346</t>
  </si>
  <si>
    <t>DEVICENavigation: Distance to next WaypointKilometers347</t>
  </si>
  <si>
    <t>DEVICENavigation: ETAText350</t>
  </si>
  <si>
    <t>DEVICENavigation: Instruction, CurrentText348</t>
  </si>
  <si>
    <t>DEVICENavigation: Instruction, NextText349</t>
  </si>
  <si>
    <t>DEVICENavigation: Maneuver, CurrentText351</t>
  </si>
  <si>
    <t>DEVICENavigation: Maneuver, Next 1Text352</t>
  </si>
  <si>
    <t>DEVICENavigation: Maneuver, Next 2Text353</t>
  </si>
  <si>
    <t>DEVICENavigation: Time to Destination-345</t>
  </si>
  <si>
    <t>DEVICENight Mode-309</t>
  </si>
  <si>
    <t>DEVICEScreen Brightness-274</t>
  </si>
  <si>
    <t>DEVICEScreen Capture ActiveOn/Off491</t>
  </si>
  <si>
    <t>DEVICESystem NotificationText248</t>
  </si>
  <si>
    <t>DEVICETime (ISO-8601)Text118</t>
  </si>
  <si>
    <t>DEVICETime (Local)Text210</t>
  </si>
  <si>
    <t>DEVICEWeekdayText359</t>
  </si>
  <si>
    <t>DEVICEWiFi Active-277</t>
  </si>
  <si>
    <t>OTHERApp ShutdownOn/Off87</t>
  </si>
  <si>
    <t>OTHERApp Started-86</t>
  </si>
  <si>
    <t>OTHERColor Brightness Slider-376</t>
  </si>
  <si>
    <t>OTHERColor Slider 1-366</t>
  </si>
  <si>
    <t>OTHERColor Slider 2-367</t>
  </si>
  <si>
    <t>OTHERColor Slider 3-368</t>
  </si>
  <si>
    <t>OTHERColor Slider 4-369</t>
  </si>
  <si>
    <t>OTHERCurrent dash page-404</t>
  </si>
  <si>
    <t>OTHERCurrently Playing AlbumText89</t>
  </si>
  <si>
    <t>OTHERCurrently Playing ArtistText88</t>
  </si>
  <si>
    <t>OTHERCurrently Playing Duration-278</t>
  </si>
  <si>
    <t>OTHERCurrently Playing FolderText488</t>
  </si>
  <si>
    <t>OTHERCurrently Playing Position-279</t>
  </si>
  <si>
    <t>OTHERCurrently Playing TitleText90</t>
  </si>
  <si>
    <t>OTHERDummy 01-93</t>
  </si>
  <si>
    <t>OTHERDummy 02-94</t>
  </si>
  <si>
    <t>OTHERDummy 03-95</t>
  </si>
  <si>
    <t>OTHERDummy 04-96</t>
  </si>
  <si>
    <t>OTHERDummy 05-97</t>
  </si>
  <si>
    <t>OTHERDummy 06-121</t>
  </si>
  <si>
    <t>OTHERDummy 07-122</t>
  </si>
  <si>
    <t>OTHERDummy 08-123</t>
  </si>
  <si>
    <t>OTHERDummy 09-124</t>
  </si>
  <si>
    <t>OTHERDummy 10-125</t>
  </si>
  <si>
    <t>OTHERDummy 11-126</t>
  </si>
  <si>
    <t>OTHERDummy 12-127</t>
  </si>
  <si>
    <t>OTHERDummy 13-128</t>
  </si>
  <si>
    <t>OTHERDummy 14-129</t>
  </si>
  <si>
    <t>OTHERDummy 15-130</t>
  </si>
  <si>
    <t>OTHERDummy 16-131</t>
  </si>
  <si>
    <t>OTHERDummy 17-132</t>
  </si>
  <si>
    <t>OTHERDummy 18-133</t>
  </si>
  <si>
    <t>OTHERDummy 19-134</t>
  </si>
  <si>
    <t>OTHERDummy 20-135</t>
  </si>
  <si>
    <t>OTHERDummy 21-281</t>
  </si>
  <si>
    <t>OTHERDummy 22-282</t>
  </si>
  <si>
    <t>OTHERDummy 23-283</t>
  </si>
  <si>
    <t>OTHERDummy 24-284</t>
  </si>
  <si>
    <t>OTHERDummy 25-285</t>
  </si>
  <si>
    <t>OTHERDummy 26-286</t>
  </si>
  <si>
    <t>OTHERDummy 27-287</t>
  </si>
  <si>
    <t>OTHERDummy 28-288</t>
  </si>
  <si>
    <t>OTHERDummy 29-289</t>
  </si>
  <si>
    <t>OTHERDummy 30-290</t>
  </si>
  <si>
    <t>OTHERDummy 31-291</t>
  </si>
  <si>
    <t>OTHERDummy 32-292</t>
  </si>
  <si>
    <t>OTHERDummy 33-293</t>
  </si>
  <si>
    <t>OTHERDummy 34-294</t>
  </si>
  <si>
    <t>OTHERDummy 35-295</t>
  </si>
  <si>
    <t>OTHERDummy 36-296</t>
  </si>
  <si>
    <t>OTHERDummy 37-297</t>
  </si>
  <si>
    <t>OTHERDummy 38-298</t>
  </si>
  <si>
    <t>OTHERDummy 39-299</t>
  </si>
  <si>
    <t>OTHERDummy 40-301</t>
  </si>
  <si>
    <t>OTHERDummy timer 01-34</t>
  </si>
  <si>
    <t>OTHERDummy timer 02-47</t>
  </si>
  <si>
    <t>OTHERDummy timer 03-48</t>
  </si>
  <si>
    <t>OTHERDummy timer 04-49</t>
  </si>
  <si>
    <t>OTHERDummy timer 05-98</t>
  </si>
  <si>
    <t>OTHERDummy timer 06-302</t>
  </si>
  <si>
    <t>OTHERDummy timer 07-303</t>
  </si>
  <si>
    <t>OTHERDummy timer 08-304</t>
  </si>
  <si>
    <t>OTHERDummy timer 09-305</t>
  </si>
  <si>
    <t>OTHERDummy timer 10-306</t>
  </si>
  <si>
    <t>OTHERHeading as textText362</t>
  </si>
  <si>
    <t>OTHERMap Center Latitude-307</t>
  </si>
  <si>
    <t>OTHERMap Center Longitude-308</t>
  </si>
  <si>
    <t>OTHERMap Zoom Level (-280</t>
  </si>
  <si>
    <t>OTHERRealDash language codeText361</t>
  </si>
  <si>
    <t>OTHERSong Playing-360</t>
  </si>
  <si>
    <t>OTHERSong playback shuffle active-</t>
  </si>
  <si>
    <t>Temperature</t>
  </si>
  <si>
    <t>RESULT</t>
  </si>
  <si>
    <t>Engine RPM</t>
  </si>
  <si>
    <t>1</t>
  </si>
  <si>
    <t>2</t>
  </si>
  <si>
    <t>3</t>
  </si>
  <si>
    <t>7</t>
  </si>
  <si>
    <t>4</t>
  </si>
  <si>
    <t>5</t>
  </si>
  <si>
    <t>6</t>
  </si>
  <si>
    <t>Dec ID</t>
  </si>
  <si>
    <t>C</t>
  </si>
  <si>
    <t>F</t>
  </si>
  <si>
    <t>K</t>
  </si>
  <si>
    <t>km/h</t>
  </si>
  <si>
    <t>mph</t>
  </si>
  <si>
    <t>bar</t>
  </si>
  <si>
    <t>psi</t>
  </si>
  <si>
    <t>time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</si>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</sst>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0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ourier New"/>
      <family val="3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double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0" borderId="0" xfId="0" applyNumberFormat="1" applyFont="1" applyAlignment="1">
      <alignment horizontal="center" wrapText="1" shrinkToFit="1"/>
    </xf>
    <xf numFmtId="1" fontId="3" fillId="7" borderId="0" xfId="0" applyNumberFormat="1" applyFont="1" applyFill="1" applyAlignment="1">
      <alignment horizontal="center" wrapText="1" shrinkToFi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2" fontId="3" fillId="0" borderId="0" xfId="0" applyNumberFormat="1" applyFont="1" applyAlignment="1">
      <alignment horizontal="center" wrapText="1" shrinkToFit="1"/>
    </xf>
    <xf numFmtId="0" fontId="6" fillId="7" borderId="0" xfId="0" applyFont="1" applyFill="1" applyAlignment="1">
      <alignment horizontal="center" wrapText="1"/>
    </xf>
    <xf numFmtId="0" fontId="6" fillId="7" borderId="0" xfId="0" applyFont="1" applyFill="1" applyAlignment="1">
      <alignment wrapText="1"/>
    </xf>
    <xf numFmtId="1" fontId="3" fillId="7" borderId="4" xfId="0" applyNumberFormat="1" applyFont="1" applyFill="1" applyBorder="1" applyAlignment="1">
      <alignment horizontal="center" wrapText="1" shrinkToFit="1"/>
    </xf>
    <xf numFmtId="0" fontId="6" fillId="7" borderId="4" xfId="0" applyFont="1" applyFill="1" applyBorder="1" applyAlignment="1">
      <alignment wrapText="1"/>
    </xf>
    <xf numFmtId="2" fontId="3" fillId="7" borderId="0" xfId="0" applyNumberFormat="1" applyFont="1" applyFill="1" applyAlignment="1">
      <alignment horizontal="center" wrapText="1" shrinkToFit="1"/>
    </xf>
    <xf numFmtId="2" fontId="3" fillId="7" borderId="4" xfId="0" applyNumberFormat="1" applyFont="1" applyFill="1" applyBorder="1" applyAlignment="1">
      <alignment horizontal="center" wrapText="1" shrinkToFit="1"/>
    </xf>
    <xf numFmtId="0" fontId="0" fillId="0" borderId="20" xfId="0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1" fillId="2" borderId="27" xfId="0" applyFont="1" applyFill="1" applyBorder="1" applyAlignment="1">
      <alignment horizontal="left" vertical="top"/>
    </xf>
    <xf numFmtId="0" fontId="1" fillId="2" borderId="27" xfId="0" applyFont="1" applyFill="1" applyBorder="1" applyAlignment="1">
      <alignment horizontal="left" wrapText="1"/>
    </xf>
    <xf numFmtId="0" fontId="1" fillId="2" borderId="27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vertical="top" wrapText="1"/>
    </xf>
    <xf numFmtId="1" fontId="3" fillId="0" borderId="28" xfId="0" applyNumberFormat="1" applyFont="1" applyBorder="1" applyAlignment="1">
      <alignment horizontal="center" wrapText="1" shrinkToFit="1"/>
    </xf>
    <xf numFmtId="2" fontId="3" fillId="0" borderId="28" xfId="0" applyNumberFormat="1" applyFont="1" applyBorder="1" applyAlignment="1">
      <alignment horizontal="center" wrapText="1" shrinkToFit="1"/>
    </xf>
    <xf numFmtId="0" fontId="6" fillId="0" borderId="28" xfId="0" applyFont="1" applyBorder="1" applyAlignment="1">
      <alignment horizontal="center" wrapText="1"/>
    </xf>
    <xf numFmtId="0" fontId="6" fillId="0" borderId="28" xfId="0" applyFont="1" applyBorder="1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44" fontId="11" fillId="2" borderId="0" xfId="0" applyNumberFormat="1" applyFont="1" applyFill="1" applyAlignment="1">
      <alignment horizontal="center"/>
    </xf>
    <xf numFmtId="0" fontId="10" fillId="0" borderId="13" xfId="0" applyFont="1" applyBorder="1" applyAlignment="1">
      <alignment horizontal="left" indent="1"/>
    </xf>
    <xf numFmtId="0" fontId="10" fillId="0" borderId="0" xfId="0" applyFont="1" applyAlignment="1">
      <alignment horizontal="center" indent="1"/>
    </xf>
    <xf numFmtId="49" fontId="10" fillId="0" borderId="36" xfId="0" applyNumberFormat="1" applyFont="1" applyBorder="1" applyAlignment="1">
      <alignment horizontal="center" vertical="center"/>
    </xf>
    <xf numFmtId="0" fontId="11" fillId="2" borderId="0" xfId="0" applyFont="1" applyFill="1"/>
    <xf numFmtId="44" fontId="10" fillId="0" borderId="0" xfId="0" applyNumberFormat="1" applyFont="1" applyAlignment="1">
      <alignment horizontal="center" indent="1"/>
    </xf>
    <xf numFmtId="0" fontId="15" fillId="0" borderId="13" xfId="0" applyFont="1" applyBorder="1" applyAlignment="1">
      <alignment horizontal="left" indent="1"/>
    </xf>
    <xf numFmtId="0" fontId="10" fillId="0" borderId="10" xfId="0" applyFont="1" applyBorder="1" applyAlignment="1">
      <alignment horizontal="center" indent="1"/>
    </xf>
    <xf numFmtId="0" fontId="10" fillId="0" borderId="11" xfId="0" applyFont="1" applyBorder="1" applyAlignment="1">
      <alignment horizontal="center" indent="1"/>
    </xf>
    <xf numFmtId="44" fontId="10" fillId="0" borderId="12" xfId="0" applyNumberFormat="1" applyFont="1" applyBorder="1" applyAlignment="1">
      <alignment horizontal="center" indent="1"/>
    </xf>
    <xf numFmtId="49" fontId="10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indent="1"/>
    </xf>
    <xf numFmtId="0" fontId="10" fillId="0" borderId="16" xfId="0" applyFont="1" applyBorder="1" applyAlignment="1">
      <alignment horizontal="center" indent="1"/>
    </xf>
    <xf numFmtId="10" fontId="10" fillId="0" borderId="17" xfId="0" applyNumberFormat="1" applyFont="1" applyBorder="1" applyAlignment="1">
      <alignment horizontal="center" indent="1"/>
    </xf>
    <xf numFmtId="0" fontId="10" fillId="0" borderId="36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indent="1"/>
    </xf>
    <xf numFmtId="44" fontId="10" fillId="0" borderId="16" xfId="0" applyNumberFormat="1" applyFont="1" applyBorder="1" applyAlignment="1">
      <alignment horizontal="center" indent="1"/>
    </xf>
    <xf numFmtId="0" fontId="10" fillId="0" borderId="38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0" fillId="0" borderId="0" xfId="0" quotePrefix="1" applyNumberFormat="1" applyFont="1" applyAlignment="1">
      <alignment horizontal="left"/>
    </xf>
    <xf numFmtId="44" fontId="10" fillId="0" borderId="0" xfId="0" applyNumberFormat="1" applyFont="1" applyAlignment="1">
      <alignment horizontal="left"/>
    </xf>
    <xf numFmtId="0" fontId="0" fillId="0" borderId="2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5" borderId="13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12" borderId="13" xfId="0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2" borderId="17" xfId="0" applyFill="1" applyBorder="1" applyAlignment="1">
      <alignment horizontal="left" vertical="center"/>
    </xf>
    <xf numFmtId="0" fontId="0" fillId="10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9" xfId="0" applyBorder="1"/>
    <xf numFmtId="0" fontId="0" fillId="0" borderId="41" xfId="0" applyBorder="1"/>
    <xf numFmtId="0" fontId="0" fillId="0" borderId="14" xfId="0" applyBorder="1" applyAlignment="1">
      <alignment horizontal="right"/>
    </xf>
    <xf numFmtId="0" fontId="0" fillId="0" borderId="43" xfId="0" applyBorder="1"/>
    <xf numFmtId="0" fontId="0" fillId="0" borderId="17" xfId="0" applyBorder="1" applyAlignment="1">
      <alignment horizontal="right"/>
    </xf>
    <xf numFmtId="0" fontId="0" fillId="0" borderId="20" xfId="0" quotePrefix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quotePrefix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37" xfId="0" applyBorder="1" applyAlignment="1">
      <alignment horizontal="left"/>
    </xf>
    <xf numFmtId="2" fontId="3" fillId="13" borderId="0" xfId="0" applyNumberFormat="1" applyFont="1" applyFill="1" applyAlignment="1">
      <alignment horizontal="center" wrapText="1" shrinkToFit="1"/>
    </xf>
    <xf numFmtId="2" fontId="3" fillId="14" borderId="28" xfId="0" applyNumberFormat="1" applyFont="1" applyFill="1" applyBorder="1" applyAlignment="1">
      <alignment horizontal="center" wrapText="1" shrinkToFit="1"/>
    </xf>
    <xf numFmtId="2" fontId="3" fillId="4" borderId="0" xfId="0" applyNumberFormat="1" applyFont="1" applyFill="1" applyAlignment="1">
      <alignment horizontal="center" wrapText="1" shrinkToFit="1"/>
    </xf>
    <xf numFmtId="2" fontId="16" fillId="2" borderId="0" xfId="0" applyNumberFormat="1" applyFont="1" applyFill="1" applyAlignment="1">
      <alignment horizontal="center" wrapText="1" shrinkToFit="1"/>
    </xf>
    <xf numFmtId="2" fontId="3" fillId="5" borderId="0" xfId="0" applyNumberFormat="1" applyFont="1" applyFill="1" applyAlignment="1">
      <alignment horizontal="center" wrapText="1" shrinkToFit="1"/>
    </xf>
    <xf numFmtId="2" fontId="3" fillId="8" borderId="0" xfId="0" applyNumberFormat="1" applyFont="1" applyFill="1" applyAlignment="1">
      <alignment horizontal="center" wrapText="1" shrinkToFit="1"/>
    </xf>
    <xf numFmtId="2" fontId="3" fillId="11" borderId="0" xfId="0" applyNumberFormat="1" applyFont="1" applyFill="1" applyAlignment="1">
      <alignment horizontal="center" wrapText="1" shrinkToFit="1"/>
    </xf>
    <xf numFmtId="2" fontId="16" fillId="15" borderId="0" xfId="0" applyNumberFormat="1" applyFont="1" applyFill="1" applyAlignment="1">
      <alignment horizontal="center" wrapText="1" shrinkToFit="1"/>
    </xf>
    <xf numFmtId="2" fontId="3" fillId="16" borderId="28" xfId="0" applyNumberFormat="1" applyFont="1" applyFill="1" applyBorder="1" applyAlignment="1">
      <alignment horizontal="center" wrapText="1" shrinkToFit="1"/>
    </xf>
    <xf numFmtId="2" fontId="3" fillId="17" borderId="0" xfId="0" applyNumberFormat="1" applyFont="1" applyFill="1" applyAlignment="1">
      <alignment horizontal="center" wrapText="1" shrinkToFit="1"/>
    </xf>
    <xf numFmtId="2" fontId="16" fillId="0" borderId="0" xfId="0" applyNumberFormat="1" applyFont="1" applyAlignment="1">
      <alignment horizontal="center" wrapText="1" shrinkToFit="1"/>
    </xf>
    <xf numFmtId="2" fontId="3" fillId="18" borderId="0" xfId="0" applyNumberFormat="1" applyFont="1" applyFill="1" applyAlignment="1">
      <alignment horizontal="center" wrapText="1" shrinkToFit="1"/>
    </xf>
    <xf numFmtId="0" fontId="0" fillId="0" borderId="1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6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5" borderId="58" xfId="0" applyFill="1" applyBorder="1" applyAlignment="1">
      <alignment horizontal="left" vertical="center"/>
    </xf>
    <xf numFmtId="0" fontId="10" fillId="4" borderId="59" xfId="0" applyFont="1" applyFill="1" applyBorder="1" applyAlignment="1">
      <alignment horizontal="left" vertical="center"/>
    </xf>
    <xf numFmtId="0" fontId="11" fillId="2" borderId="59" xfId="0" applyFont="1" applyFill="1" applyBorder="1" applyAlignment="1">
      <alignment horizontal="left" vertical="center"/>
    </xf>
    <xf numFmtId="0" fontId="0" fillId="10" borderId="59" xfId="0" applyFill="1" applyBorder="1" applyAlignment="1">
      <alignment horizontal="left" vertical="center"/>
    </xf>
    <xf numFmtId="0" fontId="0" fillId="8" borderId="59" xfId="0" applyFill="1" applyBorder="1" applyAlignment="1">
      <alignment horizontal="left" vertical="center"/>
    </xf>
    <xf numFmtId="0" fontId="0" fillId="11" borderId="59" xfId="0" applyFill="1" applyBorder="1" applyAlignment="1">
      <alignment horizontal="left" vertical="center"/>
    </xf>
    <xf numFmtId="0" fontId="0" fillId="9" borderId="59" xfId="0" applyFill="1" applyBorder="1" applyAlignment="1">
      <alignment horizontal="left" vertical="center"/>
    </xf>
    <xf numFmtId="0" fontId="0" fillId="12" borderId="60" xfId="0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2" fontId="17" fillId="13" borderId="0" xfId="0" applyNumberFormat="1" applyFont="1" applyFill="1" applyAlignment="1">
      <alignment horizontal="center" wrapText="1" shrinkToFit="1"/>
    </xf>
    <xf numFmtId="2" fontId="3" fillId="3" borderId="0" xfId="0" applyNumberFormat="1" applyFont="1" applyFill="1" applyAlignment="1">
      <alignment horizontal="center" wrapText="1" shrinkToFit="1"/>
    </xf>
    <xf numFmtId="2" fontId="18" fillId="0" borderId="0" xfId="0" applyNumberFormat="1" applyFont="1" applyAlignment="1">
      <alignment horizontal="center" wrapText="1" shrinkToFit="1"/>
    </xf>
    <xf numFmtId="2" fontId="18" fillId="14" borderId="0" xfId="0" applyNumberFormat="1" applyFont="1" applyFill="1" applyAlignment="1">
      <alignment horizontal="center" wrapText="1" shrinkToFit="1"/>
    </xf>
    <xf numFmtId="2" fontId="18" fillId="4" borderId="0" xfId="0" applyNumberFormat="1" applyFont="1" applyFill="1" applyAlignment="1">
      <alignment horizontal="center" wrapText="1" shrinkToFi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49" fontId="0" fillId="0" borderId="2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/>
    </xf>
    <xf numFmtId="0" fontId="19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49" fontId="19" fillId="0" borderId="0" xfId="0" applyNumberFormat="1" applyFont="1" applyAlignment="1">
      <alignment vertical="center"/>
    </xf>
    <xf numFmtId="49" fontId="19" fillId="0" borderId="1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63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19" fillId="0" borderId="64" xfId="0" applyNumberFormat="1" applyFont="1" applyBorder="1" applyAlignment="1">
      <alignment horizontal="center" vertical="center"/>
    </xf>
    <xf numFmtId="0" fontId="0" fillId="0" borderId="65" xfId="0" applyBorder="1" applyAlignment="1">
      <alignment horizontal="right"/>
    </xf>
    <xf numFmtId="49" fontId="19" fillId="0" borderId="67" xfId="0" quotePrefix="1" applyNumberFormat="1" applyFont="1" applyBorder="1" applyAlignment="1">
      <alignment horizontal="center" vertical="center"/>
    </xf>
    <xf numFmtId="49" fontId="19" fillId="0" borderId="68" xfId="0" quotePrefix="1" applyNumberFormat="1" applyFont="1" applyBorder="1" applyAlignment="1">
      <alignment horizontal="center" vertical="center"/>
    </xf>
    <xf numFmtId="49" fontId="19" fillId="0" borderId="69" xfId="0" quotePrefix="1" applyNumberFormat="1" applyFont="1" applyBorder="1" applyAlignment="1">
      <alignment horizontal="center" vertical="center"/>
    </xf>
    <xf numFmtId="0" fontId="0" fillId="0" borderId="70" xfId="0" applyBorder="1" applyAlignment="1">
      <alignment horizontal="right"/>
    </xf>
    <xf numFmtId="49" fontId="19" fillId="0" borderId="9" xfId="0" applyNumberFormat="1" applyFont="1" applyBorder="1" applyAlignment="1">
      <alignment horizontal="center" vertical="center"/>
    </xf>
    <xf numFmtId="49" fontId="19" fillId="0" borderId="72" xfId="0" applyNumberFormat="1" applyFont="1" applyBorder="1" applyAlignment="1">
      <alignment horizontal="center" vertical="center"/>
    </xf>
    <xf numFmtId="49" fontId="19" fillId="0" borderId="73" xfId="0" applyNumberFormat="1" applyFont="1" applyBorder="1" applyAlignment="1">
      <alignment horizontal="center" vertical="center"/>
    </xf>
    <xf numFmtId="49" fontId="19" fillId="0" borderId="74" xfId="0" applyNumberFormat="1" applyFont="1" applyBorder="1" applyAlignment="1">
      <alignment horizontal="center" vertical="center"/>
    </xf>
    <xf numFmtId="0" fontId="0" fillId="0" borderId="75" xfId="0" applyBorder="1" applyAlignment="1">
      <alignment horizontal="right"/>
    </xf>
    <xf numFmtId="49" fontId="19" fillId="0" borderId="67" xfId="0" applyNumberFormat="1" applyFont="1" applyBorder="1" applyAlignment="1">
      <alignment horizontal="center" vertical="center"/>
    </xf>
    <xf numFmtId="49" fontId="19" fillId="0" borderId="68" xfId="0" applyNumberFormat="1" applyFont="1" applyBorder="1" applyAlignment="1">
      <alignment horizontal="center" vertical="center"/>
    </xf>
    <xf numFmtId="49" fontId="19" fillId="0" borderId="69" xfId="0" applyNumberFormat="1" applyFont="1" applyBorder="1" applyAlignment="1">
      <alignment horizontal="center" vertical="center"/>
    </xf>
    <xf numFmtId="49" fontId="19" fillId="0" borderId="76" xfId="0" applyNumberFormat="1" applyFont="1" applyBorder="1" applyAlignment="1">
      <alignment vertical="center"/>
    </xf>
    <xf numFmtId="49" fontId="19" fillId="0" borderId="77" xfId="0" applyNumberFormat="1" applyFont="1" applyBorder="1" applyAlignment="1">
      <alignment vertical="center"/>
    </xf>
    <xf numFmtId="49" fontId="19" fillId="0" borderId="77" xfId="0" applyNumberFormat="1" applyFont="1" applyBorder="1" applyAlignment="1">
      <alignment horizontal="center" vertical="center"/>
    </xf>
    <xf numFmtId="49" fontId="19" fillId="0" borderId="73" xfId="0" applyNumberFormat="1" applyFont="1" applyBorder="1" applyAlignment="1">
      <alignment vertical="center"/>
    </xf>
    <xf numFmtId="49" fontId="19" fillId="0" borderId="80" xfId="0" applyNumberFormat="1" applyFont="1" applyBorder="1" applyAlignment="1">
      <alignment horizontal="center" vertical="center"/>
    </xf>
    <xf numFmtId="49" fontId="19" fillId="0" borderId="76" xfId="0" applyNumberFormat="1" applyFont="1" applyBorder="1" applyAlignment="1">
      <alignment horizontal="center" vertical="center"/>
    </xf>
    <xf numFmtId="49" fontId="19" fillId="0" borderId="81" xfId="0" applyNumberFormat="1" applyFont="1" applyBorder="1" applyAlignment="1">
      <alignment horizontal="center" vertical="center"/>
    </xf>
    <xf numFmtId="49" fontId="19" fillId="0" borderId="8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9" fillId="0" borderId="86" xfId="0" applyNumberFormat="1" applyFont="1" applyBorder="1" applyAlignment="1">
      <alignment horizontal="center" vertical="center"/>
    </xf>
    <xf numFmtId="49" fontId="19" fillId="0" borderId="87" xfId="0" applyNumberFormat="1" applyFont="1" applyBorder="1" applyAlignment="1">
      <alignment horizontal="center" vertical="center"/>
    </xf>
    <xf numFmtId="49" fontId="19" fillId="0" borderId="88" xfId="0" applyNumberFormat="1" applyFont="1" applyBorder="1" applyAlignment="1">
      <alignment horizontal="center" vertical="center"/>
    </xf>
    <xf numFmtId="49" fontId="19" fillId="0" borderId="89" xfId="0" applyNumberFormat="1" applyFont="1" applyBorder="1" applyAlignment="1">
      <alignment horizontal="center" vertical="center"/>
    </xf>
    <xf numFmtId="0" fontId="0" fillId="0" borderId="90" xfId="0" applyBorder="1" applyAlignment="1">
      <alignment horizontal="right"/>
    </xf>
    <xf numFmtId="0" fontId="19" fillId="0" borderId="8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left"/>
    </xf>
    <xf numFmtId="0" fontId="0" fillId="0" borderId="77" xfId="0" applyBorder="1" applyAlignment="1">
      <alignment horizontal="left"/>
    </xf>
    <xf numFmtId="0" fontId="19" fillId="0" borderId="77" xfId="0" applyFont="1" applyBorder="1" applyAlignment="1">
      <alignment horizontal="left"/>
    </xf>
    <xf numFmtId="0" fontId="0" fillId="0" borderId="64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89" xfId="0" applyBorder="1" applyAlignment="1">
      <alignment horizontal="left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/>
    </xf>
    <xf numFmtId="0" fontId="0" fillId="0" borderId="6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0" fillId="0" borderId="57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44" fontId="14" fillId="3" borderId="33" xfId="0" applyNumberFormat="1" applyFont="1" applyFill="1" applyBorder="1" applyAlignment="1">
      <alignment horizontal="center" vertical="center"/>
    </xf>
    <xf numFmtId="44" fontId="14" fillId="3" borderId="35" xfId="0" applyNumberFormat="1" applyFont="1" applyFill="1" applyBorder="1" applyAlignment="1">
      <alignment horizontal="center" vertical="center"/>
    </xf>
    <xf numFmtId="44" fontId="14" fillId="3" borderId="37" xfId="0" applyNumberFormat="1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3" borderId="36" xfId="0" applyFont="1" applyFill="1" applyBorder="1" applyAlignment="1">
      <alignment horizontal="center" vertical="center"/>
    </xf>
    <xf numFmtId="0" fontId="14" fillId="3" borderId="38" xfId="0" applyFont="1" applyFill="1" applyBorder="1" applyAlignment="1">
      <alignment horizontal="center" vertical="center"/>
    </xf>
    <xf numFmtId="0" fontId="19" fillId="0" borderId="7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79" xfId="0" applyFont="1" applyBorder="1" applyAlignment="1">
      <alignment horizontal="center" vertical="center"/>
    </xf>
    <xf numFmtId="0" fontId="19" fillId="0" borderId="71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49" fontId="19" fillId="0" borderId="78" xfId="0" applyNumberFormat="1" applyFont="1" applyBorder="1" applyAlignment="1">
      <alignment horizontal="center" vertical="center"/>
    </xf>
    <xf numFmtId="49" fontId="19" fillId="0" borderId="9" xfId="0" applyNumberFormat="1" applyFont="1" applyBorder="1" applyAlignment="1">
      <alignment horizontal="center" vertical="center"/>
    </xf>
    <xf numFmtId="49" fontId="19" fillId="0" borderId="79" xfId="0" applyNumberFormat="1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49" fontId="19" fillId="0" borderId="71" xfId="0" applyNumberFormat="1" applyFont="1" applyBorder="1" applyAlignment="1">
      <alignment horizontal="center" vertical="center"/>
    </xf>
    <xf numFmtId="49" fontId="19" fillId="0" borderId="62" xfId="0" applyNumberFormat="1" applyFont="1" applyBorder="1" applyAlignment="1">
      <alignment horizontal="center" vertical="center"/>
    </xf>
    <xf numFmtId="49" fontId="19" fillId="0" borderId="66" xfId="0" applyNumberFormat="1" applyFont="1" applyBorder="1" applyAlignment="1">
      <alignment horizontal="center" vertical="center"/>
    </xf>
    <xf numFmtId="49" fontId="19" fillId="0" borderId="83" xfId="0" applyNumberFormat="1" applyFont="1" applyBorder="1" applyAlignment="1">
      <alignment horizontal="center" vertical="center"/>
    </xf>
    <xf numFmtId="49" fontId="19" fillId="0" borderId="84" xfId="0" applyNumberFormat="1" applyFont="1" applyBorder="1" applyAlignment="1">
      <alignment horizontal="center" vertical="center"/>
    </xf>
    <xf numFmtId="49" fontId="19" fillId="0" borderId="85" xfId="0" applyNumberFormat="1" applyFont="1" applyBorder="1" applyAlignment="1">
      <alignment horizontal="center" vertical="center"/>
    </xf>
    <xf numFmtId="49" fontId="19" fillId="0" borderId="61" xfId="0" applyNumberFormat="1" applyFont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BE79C"/>
      <color rgb="FF964B00"/>
      <color rgb="FFCA75FF"/>
      <color rgb="FFFF66DB"/>
      <color rgb="FF00C9B5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19050</xdr:rowOff>
    </xdr:from>
    <xdr:to>
      <xdr:col>26</xdr:col>
      <xdr:colOff>200025</xdr:colOff>
      <xdr:row>16</xdr:row>
      <xdr:rowOff>66675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6975" y="200025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J26" sqref="J26:J27"/>
    </sheetView>
  </sheetViews>
  <sheetFormatPr defaultColWidth="9.140625" defaultRowHeight="14.25"/>
  <cols>
    <col min="1" max="1" width="2.5703125" style="8" customWidth="1"/>
    <col min="2" max="2" width="6.28515625" style="13" customWidth="1"/>
    <col min="3" max="3" width="4" style="9" bestFit="1" customWidth="1"/>
    <col min="4" max="4" width="5.7109375" style="9" bestFit="1" customWidth="1"/>
    <col min="5" max="5" width="8.85546875" style="10" bestFit="1" customWidth="1"/>
    <col min="6" max="6" width="5.5703125" style="10" bestFit="1" customWidth="1"/>
    <col min="7" max="7" width="5.42578125" style="10" bestFit="1" customWidth="1"/>
    <col min="8" max="8" width="8" style="10" bestFit="1" customWidth="1"/>
    <col min="9" max="9" width="10.42578125" style="10" customWidth="1"/>
    <col min="10" max="10" width="7.5703125" style="10" bestFit="1" customWidth="1"/>
    <col min="11" max="11" width="77.7109375" style="11" customWidth="1"/>
    <col min="12" max="12" width="46.42578125" style="11" customWidth="1"/>
    <col min="13" max="13" width="6" style="10" bestFit="1" customWidth="1"/>
    <col min="14" max="14" width="2" style="29" customWidth="1"/>
    <col min="15" max="38" width="9.140625" style="28"/>
    <col min="39" max="16384" width="9.140625" style="6"/>
  </cols>
  <sheetData>
    <row r="2" spans="1:38" ht="15.75">
      <c r="B2" s="240" t="s">
        <v>0</v>
      </c>
      <c r="C2" s="241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32"/>
    </row>
    <row r="3" spans="1:38" ht="15">
      <c r="B3" s="243">
        <v>247</v>
      </c>
      <c r="C3" s="246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/>
      <c r="M3" s="12"/>
      <c r="N3" s="31"/>
    </row>
    <row r="4" spans="1:38" s="18" customFormat="1">
      <c r="A4" s="7"/>
      <c r="B4" s="244"/>
      <c r="C4" s="247"/>
      <c r="D4" s="15">
        <v>1</v>
      </c>
      <c r="E4" s="15"/>
      <c r="F4" s="15"/>
      <c r="G4" s="24">
        <v>0.35</v>
      </c>
      <c r="H4" s="24"/>
      <c r="I4" s="24"/>
      <c r="J4" s="20" t="s">
        <v>10</v>
      </c>
      <c r="K4" s="21"/>
      <c r="L4" s="21"/>
      <c r="M4" s="237" t="s">
        <v>11</v>
      </c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</row>
    <row r="5" spans="1:38" s="18" customFormat="1">
      <c r="A5" s="7"/>
      <c r="B5" s="244"/>
      <c r="C5" s="247"/>
      <c r="D5" s="14">
        <v>2</v>
      </c>
      <c r="E5" s="14">
        <v>260</v>
      </c>
      <c r="F5" s="14"/>
      <c r="G5" s="19">
        <v>0.35</v>
      </c>
      <c r="H5" s="138" t="s">
        <v>12</v>
      </c>
      <c r="I5" s="138" t="s">
        <v>13</v>
      </c>
      <c r="J5" s="16" t="s">
        <v>14</v>
      </c>
      <c r="K5" s="17" t="s">
        <v>15</v>
      </c>
      <c r="L5" s="17" t="s">
        <v>16</v>
      </c>
      <c r="M5" s="238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</row>
    <row r="6" spans="1:38" s="18" customFormat="1">
      <c r="A6" s="7"/>
      <c r="B6" s="244"/>
      <c r="C6" s="247"/>
      <c r="D6" s="14">
        <v>3</v>
      </c>
      <c r="E6" s="14" t="s">
        <v>17</v>
      </c>
      <c r="F6" s="14"/>
      <c r="G6" s="19">
        <v>0.35</v>
      </c>
      <c r="H6" s="139" t="s">
        <v>1</v>
      </c>
      <c r="I6" s="139" t="s">
        <v>18</v>
      </c>
      <c r="J6" s="16" t="s">
        <v>17</v>
      </c>
      <c r="K6" s="17" t="s">
        <v>19</v>
      </c>
      <c r="L6" s="17" t="s">
        <v>20</v>
      </c>
      <c r="M6" s="238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</row>
    <row r="7" spans="1:38" s="18" customFormat="1">
      <c r="A7" s="7"/>
      <c r="B7" s="244"/>
      <c r="C7" s="247"/>
      <c r="D7" s="15">
        <v>4</v>
      </c>
      <c r="E7" s="15"/>
      <c r="F7" s="15"/>
      <c r="G7" s="24">
        <v>0.35</v>
      </c>
      <c r="H7" s="24"/>
      <c r="I7" s="24"/>
      <c r="J7" s="20" t="s">
        <v>10</v>
      </c>
      <c r="K7" s="21"/>
      <c r="L7" s="21"/>
      <c r="M7" s="238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</row>
    <row r="8" spans="1:38" s="18" customFormat="1">
      <c r="A8" s="7"/>
      <c r="B8" s="244"/>
      <c r="C8" s="247"/>
      <c r="D8" s="15">
        <v>5</v>
      </c>
      <c r="E8" s="15"/>
      <c r="F8" s="15"/>
      <c r="G8" s="24">
        <v>0.35</v>
      </c>
      <c r="H8" s="24"/>
      <c r="I8" s="24"/>
      <c r="J8" s="20" t="s">
        <v>10</v>
      </c>
      <c r="K8" s="21"/>
      <c r="L8" s="21"/>
      <c r="M8" s="238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</row>
    <row r="9" spans="1:38" s="18" customFormat="1">
      <c r="A9" s="7"/>
      <c r="B9" s="244"/>
      <c r="C9" s="247"/>
      <c r="D9" s="14">
        <v>6</v>
      </c>
      <c r="E9" s="14">
        <v>145</v>
      </c>
      <c r="F9" s="14">
        <v>2</v>
      </c>
      <c r="G9" s="19">
        <v>0.35</v>
      </c>
      <c r="H9" s="140" t="s">
        <v>21</v>
      </c>
      <c r="I9" s="176" t="s">
        <v>240</v>
      </c>
      <c r="J9" s="16" t="s">
        <v>22</v>
      </c>
      <c r="K9" s="17" t="s">
        <v>23</v>
      </c>
      <c r="L9" s="17" t="s">
        <v>24</v>
      </c>
      <c r="M9" s="238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</row>
    <row r="10" spans="1:38" s="18" customFormat="1">
      <c r="A10" s="7"/>
      <c r="B10" s="244"/>
      <c r="C10" s="247"/>
      <c r="D10" s="14">
        <v>7</v>
      </c>
      <c r="E10" s="14">
        <v>145</v>
      </c>
      <c r="F10" s="14">
        <v>3</v>
      </c>
      <c r="G10" s="19">
        <v>0.35</v>
      </c>
      <c r="H10" s="143" t="s">
        <v>25</v>
      </c>
      <c r="I10" s="175" t="s">
        <v>241</v>
      </c>
      <c r="J10" s="16" t="s">
        <v>26</v>
      </c>
      <c r="K10" s="17" t="s">
        <v>27</v>
      </c>
      <c r="L10" s="17" t="s">
        <v>28</v>
      </c>
      <c r="M10" s="238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</row>
    <row r="11" spans="1:38" s="18" customFormat="1">
      <c r="A11" s="7"/>
      <c r="B11" s="244"/>
      <c r="C11" s="247"/>
      <c r="D11" s="14">
        <v>8</v>
      </c>
      <c r="E11" s="14">
        <v>205</v>
      </c>
      <c r="F11" s="14"/>
      <c r="G11" s="19">
        <v>0.35</v>
      </c>
      <c r="H11" s="142" t="s">
        <v>29</v>
      </c>
      <c r="I11" s="178" t="s">
        <v>45</v>
      </c>
      <c r="J11" s="16" t="s">
        <v>30</v>
      </c>
      <c r="K11" s="17" t="s">
        <v>31</v>
      </c>
      <c r="L11" s="17" t="s">
        <v>32</v>
      </c>
      <c r="M11" s="238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</row>
    <row r="12" spans="1:38" s="18" customFormat="1">
      <c r="A12" s="7"/>
      <c r="B12" s="244"/>
      <c r="C12" s="247"/>
      <c r="D12" s="14">
        <v>9</v>
      </c>
      <c r="E12" s="14">
        <v>207</v>
      </c>
      <c r="F12" s="14">
        <v>2</v>
      </c>
      <c r="G12" s="19">
        <v>0.35</v>
      </c>
      <c r="H12" s="141" t="s">
        <v>33</v>
      </c>
      <c r="I12" s="179" t="s">
        <v>13</v>
      </c>
      <c r="J12" s="16" t="s">
        <v>34</v>
      </c>
      <c r="K12" s="17" t="s">
        <v>35</v>
      </c>
      <c r="L12" s="17" t="s">
        <v>36</v>
      </c>
      <c r="M12" s="238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</row>
    <row r="13" spans="1:38" s="18" customFormat="1">
      <c r="A13" s="7"/>
      <c r="B13" s="244"/>
      <c r="C13" s="247"/>
      <c r="D13" s="14">
        <v>10</v>
      </c>
      <c r="E13" s="14">
        <v>156</v>
      </c>
      <c r="F13" s="14"/>
      <c r="G13" s="19">
        <v>0.5</v>
      </c>
      <c r="H13" s="140" t="s">
        <v>21</v>
      </c>
      <c r="I13" s="177" t="s">
        <v>242</v>
      </c>
      <c r="J13" s="16" t="s">
        <v>37</v>
      </c>
      <c r="K13" s="17" t="s">
        <v>38</v>
      </c>
      <c r="L13" s="17" t="s">
        <v>39</v>
      </c>
      <c r="M13" s="238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spans="1:38" s="18" customFormat="1">
      <c r="A14" s="7"/>
      <c r="B14" s="244"/>
      <c r="C14" s="247"/>
      <c r="D14" s="14">
        <v>11</v>
      </c>
      <c r="E14" s="14">
        <v>225</v>
      </c>
      <c r="F14" s="14"/>
      <c r="G14" s="19">
        <v>0.35</v>
      </c>
      <c r="H14" s="143" t="s">
        <v>25</v>
      </c>
      <c r="I14" s="136" t="s">
        <v>40</v>
      </c>
      <c r="J14" s="16" t="s">
        <v>41</v>
      </c>
      <c r="K14" s="17" t="s">
        <v>42</v>
      </c>
      <c r="L14" s="249" t="s">
        <v>43</v>
      </c>
      <c r="M14" s="238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</row>
    <row r="15" spans="1:38" s="18" customFormat="1">
      <c r="A15" s="7"/>
      <c r="B15" s="244"/>
      <c r="C15" s="247"/>
      <c r="D15" s="33">
        <v>12</v>
      </c>
      <c r="E15" s="33">
        <v>225</v>
      </c>
      <c r="F15" s="33"/>
      <c r="G15" s="34">
        <v>0.35</v>
      </c>
      <c r="H15" s="144" t="s">
        <v>44</v>
      </c>
      <c r="I15" s="137" t="s">
        <v>45</v>
      </c>
      <c r="J15" s="35" t="s">
        <v>46</v>
      </c>
      <c r="K15" s="36" t="s">
        <v>47</v>
      </c>
      <c r="L15" s="250"/>
      <c r="M15" s="238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</row>
    <row r="16" spans="1:38" s="18" customFormat="1">
      <c r="A16" s="7"/>
      <c r="B16" s="244"/>
      <c r="C16" s="247"/>
      <c r="D16" s="15">
        <v>13</v>
      </c>
      <c r="E16" s="15"/>
      <c r="F16" s="15"/>
      <c r="G16" s="24">
        <v>0.35</v>
      </c>
      <c r="H16" s="24"/>
      <c r="I16" s="24"/>
      <c r="J16" s="20" t="s">
        <v>10</v>
      </c>
      <c r="K16" s="21"/>
      <c r="L16" s="21"/>
      <c r="M16" s="238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</row>
    <row r="17" spans="1:38" s="18" customFormat="1">
      <c r="A17" s="7"/>
      <c r="B17" s="244"/>
      <c r="C17" s="247"/>
      <c r="D17" s="14">
        <v>14</v>
      </c>
      <c r="E17" s="14">
        <v>1390</v>
      </c>
      <c r="F17" s="14">
        <v>2</v>
      </c>
      <c r="G17" s="19">
        <v>0.35</v>
      </c>
      <c r="H17" s="147" t="s">
        <v>48</v>
      </c>
      <c r="I17" s="19"/>
      <c r="J17" s="16" t="s">
        <v>49</v>
      </c>
      <c r="K17" s="17" t="s">
        <v>50</v>
      </c>
      <c r="L17" s="17" t="s">
        <v>51</v>
      </c>
      <c r="M17" s="238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</row>
    <row r="18" spans="1:38" s="18" customFormat="1">
      <c r="A18" s="7"/>
      <c r="B18" s="244"/>
      <c r="C18" s="247"/>
      <c r="D18" s="14">
        <v>15</v>
      </c>
      <c r="E18" s="14">
        <v>833</v>
      </c>
      <c r="F18" s="14">
        <v>4</v>
      </c>
      <c r="G18" s="19">
        <v>0.35</v>
      </c>
      <c r="H18" s="141" t="s">
        <v>33</v>
      </c>
      <c r="I18" s="19"/>
      <c r="J18" s="16" t="s">
        <v>52</v>
      </c>
      <c r="K18" s="17" t="s">
        <v>53</v>
      </c>
      <c r="L18" s="249" t="s">
        <v>54</v>
      </c>
      <c r="M18" s="238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</row>
    <row r="19" spans="1:38" s="18" customFormat="1">
      <c r="A19" s="7"/>
      <c r="B19" s="244"/>
      <c r="C19" s="247"/>
      <c r="D19" s="14">
        <v>16</v>
      </c>
      <c r="E19" s="14">
        <v>833</v>
      </c>
      <c r="F19" s="14">
        <v>2</v>
      </c>
      <c r="G19" s="19">
        <v>0.35</v>
      </c>
      <c r="H19" s="143" t="s">
        <v>25</v>
      </c>
      <c r="I19" s="146"/>
      <c r="J19" s="16" t="s">
        <v>55</v>
      </c>
      <c r="K19" s="17" t="s">
        <v>56</v>
      </c>
      <c r="L19" s="249"/>
      <c r="M19" s="238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</row>
    <row r="20" spans="1:38" s="18" customFormat="1">
      <c r="A20" s="7"/>
      <c r="B20" s="244"/>
      <c r="C20" s="247"/>
      <c r="D20" s="14">
        <v>17</v>
      </c>
      <c r="E20" s="14">
        <v>243</v>
      </c>
      <c r="F20" s="14">
        <v>2</v>
      </c>
      <c r="G20" s="19">
        <v>0.35</v>
      </c>
      <c r="H20" s="143" t="s">
        <v>25</v>
      </c>
      <c r="I20" s="146"/>
      <c r="J20" s="16" t="s">
        <v>57</v>
      </c>
      <c r="K20" s="17" t="s">
        <v>58</v>
      </c>
      <c r="L20" s="249" t="s">
        <v>54</v>
      </c>
      <c r="M20" s="238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</row>
    <row r="21" spans="1:38" s="18" customFormat="1">
      <c r="A21" s="7"/>
      <c r="B21" s="244"/>
      <c r="C21" s="247"/>
      <c r="D21" s="14">
        <v>18</v>
      </c>
      <c r="E21" s="14">
        <v>243</v>
      </c>
      <c r="F21" s="14">
        <v>1</v>
      </c>
      <c r="G21" s="19">
        <v>0.35</v>
      </c>
      <c r="H21" s="145" t="s">
        <v>59</v>
      </c>
      <c r="I21" s="19"/>
      <c r="J21" s="16" t="s">
        <v>60</v>
      </c>
      <c r="K21" s="17" t="s">
        <v>61</v>
      </c>
      <c r="L21" s="249"/>
      <c r="M21" s="238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</row>
    <row r="22" spans="1:38" s="18" customFormat="1">
      <c r="A22" s="7"/>
      <c r="B22" s="244"/>
      <c r="C22" s="247"/>
      <c r="D22" s="14">
        <v>19</v>
      </c>
      <c r="E22" s="14" t="s">
        <v>62</v>
      </c>
      <c r="F22" s="14"/>
      <c r="G22" s="19">
        <v>0.35</v>
      </c>
      <c r="H22" s="143" t="s">
        <v>25</v>
      </c>
      <c r="I22" s="146"/>
      <c r="J22" s="16" t="s">
        <v>63</v>
      </c>
      <c r="K22" s="17" t="s">
        <v>64</v>
      </c>
      <c r="L22" s="249" t="s">
        <v>54</v>
      </c>
      <c r="M22" s="238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</row>
    <row r="23" spans="1:38" s="18" customFormat="1">
      <c r="A23" s="7"/>
      <c r="B23" s="244"/>
      <c r="C23" s="247"/>
      <c r="D23" s="14">
        <v>20</v>
      </c>
      <c r="E23" s="14" t="s">
        <v>62</v>
      </c>
      <c r="F23" s="14"/>
      <c r="G23" s="19">
        <v>0.35</v>
      </c>
      <c r="H23" s="140" t="s">
        <v>21</v>
      </c>
      <c r="I23" s="19"/>
      <c r="J23" s="16" t="s">
        <v>65</v>
      </c>
      <c r="K23" s="17" t="s">
        <v>66</v>
      </c>
      <c r="L23" s="249"/>
      <c r="M23" s="238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</row>
    <row r="24" spans="1:38" s="18" customFormat="1">
      <c r="A24" s="7"/>
      <c r="B24" s="244"/>
      <c r="C24" s="247"/>
      <c r="D24" s="14">
        <v>21</v>
      </c>
      <c r="E24" s="14">
        <v>1601</v>
      </c>
      <c r="F24" s="14">
        <v>4</v>
      </c>
      <c r="G24" s="19">
        <v>0.35</v>
      </c>
      <c r="H24" s="142" t="s">
        <v>29</v>
      </c>
      <c r="I24" s="177" t="s">
        <v>242</v>
      </c>
      <c r="J24" s="16" t="s">
        <v>67</v>
      </c>
      <c r="K24" s="17" t="s">
        <v>68</v>
      </c>
      <c r="L24" s="17" t="s">
        <v>69</v>
      </c>
      <c r="M24" s="238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</row>
    <row r="25" spans="1:38" s="18" customFormat="1">
      <c r="A25" s="7"/>
      <c r="B25" s="244"/>
      <c r="C25" s="247"/>
      <c r="D25" s="15">
        <v>22</v>
      </c>
      <c r="E25" s="15"/>
      <c r="F25" s="15"/>
      <c r="G25" s="24">
        <v>0.35</v>
      </c>
      <c r="H25" s="24"/>
      <c r="I25" s="24"/>
      <c r="J25" s="20" t="s">
        <v>10</v>
      </c>
      <c r="K25" s="21"/>
      <c r="L25" s="21"/>
      <c r="M25" s="238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</row>
    <row r="26" spans="1:38" s="18" customFormat="1">
      <c r="A26" s="7"/>
      <c r="B26" s="244"/>
      <c r="C26" s="247"/>
      <c r="D26" s="15">
        <v>23</v>
      </c>
      <c r="E26" s="15"/>
      <c r="F26" s="15"/>
      <c r="G26" s="24">
        <v>0.35</v>
      </c>
      <c r="H26" s="24"/>
      <c r="I26" s="24"/>
      <c r="J26" s="16" t="s">
        <v>41</v>
      </c>
      <c r="K26" s="17" t="s">
        <v>42</v>
      </c>
      <c r="L26" s="21"/>
      <c r="M26" s="238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</row>
    <row r="27" spans="1:38" s="18" customFormat="1">
      <c r="A27" s="7"/>
      <c r="B27" s="245"/>
      <c r="C27" s="248"/>
      <c r="D27" s="22">
        <v>24</v>
      </c>
      <c r="E27" s="22"/>
      <c r="F27" s="22"/>
      <c r="G27" s="25">
        <v>0.35</v>
      </c>
      <c r="H27" s="25"/>
      <c r="I27" s="25"/>
      <c r="J27" s="35" t="s">
        <v>46</v>
      </c>
      <c r="K27" s="36" t="s">
        <v>47</v>
      </c>
      <c r="L27" s="23"/>
      <c r="M27" s="239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29" operator="containsText" id="{00A59F04-B8DB-4D73-94F5-D11C97EFBC10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00C9B5"/>
  </sheetPr>
  <dimension ref="B2:S43"/>
  <sheetViews>
    <sheetView workbookViewId="0">
      <selection activeCell="G12" sqref="G12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44.285156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253" t="s">
        <v>70</v>
      </c>
      <c r="C2" s="254"/>
      <c r="D2" s="254"/>
      <c r="E2" s="254"/>
      <c r="F2" s="254"/>
      <c r="G2" s="255"/>
      <c r="I2" s="253" t="s">
        <v>71</v>
      </c>
      <c r="J2" s="254"/>
      <c r="K2" s="255"/>
      <c r="L2">
        <f>COUNTIF(I4:I23, "&lt;&gt;")</f>
        <v>12</v>
      </c>
      <c r="M2" s="253" t="s">
        <v>72</v>
      </c>
      <c r="N2" s="254"/>
      <c r="O2" s="254"/>
      <c r="P2" s="255"/>
      <c r="Q2">
        <f>COUNTIF(P4:P43, "General")</f>
        <v>13</v>
      </c>
    </row>
    <row r="3" spans="2:19">
      <c r="B3" s="149" t="s">
        <v>73</v>
      </c>
      <c r="C3" s="151" t="s">
        <v>72</v>
      </c>
      <c r="D3" s="256" t="s">
        <v>4</v>
      </c>
      <c r="E3" s="257"/>
      <c r="F3" s="153" t="s">
        <v>72</v>
      </c>
      <c r="G3" s="150" t="s">
        <v>73</v>
      </c>
      <c r="I3" s="154" t="s">
        <v>72</v>
      </c>
      <c r="J3" s="152" t="s">
        <v>74</v>
      </c>
      <c r="K3" s="150" t="s">
        <v>75</v>
      </c>
      <c r="M3" s="149" t="s">
        <v>72</v>
      </c>
      <c r="N3" s="152" t="s">
        <v>4</v>
      </c>
      <c r="O3" s="153" t="s">
        <v>73</v>
      </c>
      <c r="P3" s="150" t="s">
        <v>76</v>
      </c>
      <c r="S3" s="161" t="s">
        <v>77</v>
      </c>
    </row>
    <row r="4" spans="2:19">
      <c r="B4" s="68"/>
      <c r="C4" s="79" t="s">
        <v>78</v>
      </c>
      <c r="D4" s="70">
        <v>1</v>
      </c>
      <c r="E4" s="73">
        <v>2</v>
      </c>
      <c r="F4" s="77" t="s">
        <v>79</v>
      </c>
      <c r="G4" s="69"/>
      <c r="I4" s="155" t="s">
        <v>80</v>
      </c>
      <c r="J4" s="156" t="s">
        <v>81</v>
      </c>
      <c r="K4" s="158" t="s">
        <v>82</v>
      </c>
      <c r="M4" s="81" t="s">
        <v>78</v>
      </c>
      <c r="N4" s="103">
        <v>1</v>
      </c>
      <c r="O4" s="112"/>
      <c r="P4" s="90" t="s">
        <v>77</v>
      </c>
      <c r="S4" s="162" t="s">
        <v>83</v>
      </c>
    </row>
    <row r="5" spans="2:19">
      <c r="B5" s="68"/>
      <c r="C5" s="79" t="s">
        <v>84</v>
      </c>
      <c r="D5" s="99">
        <v>3</v>
      </c>
      <c r="E5" s="73">
        <v>4</v>
      </c>
      <c r="F5" s="77" t="s">
        <v>79</v>
      </c>
      <c r="G5" s="69"/>
      <c r="I5" s="155" t="s">
        <v>85</v>
      </c>
      <c r="J5" s="156" t="s">
        <v>81</v>
      </c>
      <c r="K5" s="158" t="s">
        <v>86</v>
      </c>
      <c r="M5" s="87" t="s">
        <v>79</v>
      </c>
      <c r="N5" s="109">
        <v>2</v>
      </c>
      <c r="O5" s="117"/>
      <c r="P5" s="96" t="s">
        <v>83</v>
      </c>
      <c r="S5" s="163" t="s">
        <v>87</v>
      </c>
    </row>
    <row r="6" spans="2:19">
      <c r="B6" s="68"/>
      <c r="C6" s="79" t="s">
        <v>88</v>
      </c>
      <c r="D6" s="99">
        <v>5</v>
      </c>
      <c r="E6" s="74">
        <v>6</v>
      </c>
      <c r="F6" s="77" t="s">
        <v>20</v>
      </c>
      <c r="G6" s="69"/>
      <c r="I6" s="155" t="s">
        <v>89</v>
      </c>
      <c r="J6" s="156" t="s">
        <v>81</v>
      </c>
      <c r="K6" s="158" t="s">
        <v>90</v>
      </c>
      <c r="M6" s="82" t="s">
        <v>91</v>
      </c>
      <c r="N6" s="104">
        <v>3</v>
      </c>
      <c r="O6" s="113"/>
      <c r="P6" s="91" t="s">
        <v>92</v>
      </c>
      <c r="S6" s="164" t="s">
        <v>92</v>
      </c>
    </row>
    <row r="7" spans="2:19">
      <c r="B7" s="68" t="s">
        <v>93</v>
      </c>
      <c r="C7" s="79" t="s">
        <v>94</v>
      </c>
      <c r="D7" s="100">
        <v>7</v>
      </c>
      <c r="E7" s="118">
        <v>8</v>
      </c>
      <c r="F7" s="77" t="s">
        <v>95</v>
      </c>
      <c r="G7" s="69" t="s">
        <v>93</v>
      </c>
      <c r="I7" s="120" t="s">
        <v>96</v>
      </c>
      <c r="J7" s="148"/>
      <c r="K7" s="251" t="s">
        <v>97</v>
      </c>
      <c r="M7" s="87" t="s">
        <v>79</v>
      </c>
      <c r="N7" s="109">
        <v>4</v>
      </c>
      <c r="O7" s="117"/>
      <c r="P7" s="96" t="s">
        <v>83</v>
      </c>
      <c r="S7" s="165" t="s">
        <v>98</v>
      </c>
    </row>
    <row r="8" spans="2:19">
      <c r="B8" s="68"/>
      <c r="C8" s="79" t="s">
        <v>20</v>
      </c>
      <c r="D8" s="71">
        <v>9</v>
      </c>
      <c r="E8" s="118">
        <v>10</v>
      </c>
      <c r="F8" s="77" t="s">
        <v>99</v>
      </c>
      <c r="G8" s="69" t="s">
        <v>93</v>
      </c>
      <c r="I8" s="155" t="s">
        <v>100</v>
      </c>
      <c r="J8" s="156"/>
      <c r="K8" s="252"/>
      <c r="M8" s="82" t="s">
        <v>101</v>
      </c>
      <c r="N8" s="104">
        <v>5</v>
      </c>
      <c r="O8" s="113"/>
      <c r="P8" s="91" t="s">
        <v>92</v>
      </c>
      <c r="S8" s="166" t="s">
        <v>102</v>
      </c>
    </row>
    <row r="9" spans="2:19">
      <c r="B9" s="68" t="s">
        <v>243</v>
      </c>
      <c r="C9" s="79" t="s">
        <v>103</v>
      </c>
      <c r="D9" s="100">
        <v>11</v>
      </c>
      <c r="E9" s="116">
        <v>12</v>
      </c>
      <c r="F9" s="77" t="s">
        <v>104</v>
      </c>
      <c r="G9" s="69"/>
      <c r="I9" s="120" t="s">
        <v>105</v>
      </c>
      <c r="J9" s="148"/>
      <c r="K9" s="251" t="s">
        <v>97</v>
      </c>
      <c r="M9" s="84" t="s">
        <v>20</v>
      </c>
      <c r="N9" s="106">
        <v>6</v>
      </c>
      <c r="O9" s="74"/>
      <c r="P9" s="93" t="s">
        <v>87</v>
      </c>
      <c r="S9" s="167" t="s">
        <v>106</v>
      </c>
    </row>
    <row r="10" spans="2:19">
      <c r="B10" s="68" t="s">
        <v>244</v>
      </c>
      <c r="C10" s="79" t="s">
        <v>107</v>
      </c>
      <c r="D10" s="100">
        <v>13</v>
      </c>
      <c r="E10" s="74">
        <v>14</v>
      </c>
      <c r="F10" s="77" t="s">
        <v>20</v>
      </c>
      <c r="G10" s="69"/>
      <c r="I10" s="155" t="s">
        <v>108</v>
      </c>
      <c r="J10" s="156"/>
      <c r="K10" s="252"/>
      <c r="M10" s="83" t="s">
        <v>94</v>
      </c>
      <c r="N10" s="105">
        <v>7</v>
      </c>
      <c r="O10" s="114" t="s">
        <v>93</v>
      </c>
      <c r="P10" s="92" t="s">
        <v>98</v>
      </c>
      <c r="S10" s="168" t="s">
        <v>109</v>
      </c>
    </row>
    <row r="11" spans="2:19">
      <c r="B11" s="68" t="s">
        <v>248</v>
      </c>
      <c r="C11" s="79" t="s">
        <v>110</v>
      </c>
      <c r="D11" s="100">
        <v>15</v>
      </c>
      <c r="E11" s="114">
        <v>16</v>
      </c>
      <c r="F11" s="77" t="s">
        <v>111</v>
      </c>
      <c r="G11" s="69" t="s">
        <v>251</v>
      </c>
      <c r="I11" s="120" t="s">
        <v>112</v>
      </c>
      <c r="J11" s="148"/>
      <c r="K11" s="251" t="s">
        <v>97</v>
      </c>
      <c r="M11" s="88" t="s">
        <v>113</v>
      </c>
      <c r="N11" s="110">
        <v>8</v>
      </c>
      <c r="O11" s="118" t="s">
        <v>93</v>
      </c>
      <c r="P11" s="97" t="s">
        <v>102</v>
      </c>
    </row>
    <row r="12" spans="2:19">
      <c r="B12" s="68"/>
      <c r="C12" s="79" t="s">
        <v>78</v>
      </c>
      <c r="D12" s="70">
        <v>17</v>
      </c>
      <c r="E12" s="114">
        <v>18</v>
      </c>
      <c r="F12" s="77" t="s">
        <v>114</v>
      </c>
      <c r="G12" s="69" t="s">
        <v>250</v>
      </c>
      <c r="I12" s="155" t="s">
        <v>115</v>
      </c>
      <c r="J12" s="156"/>
      <c r="K12" s="252"/>
      <c r="M12" s="84" t="s">
        <v>20</v>
      </c>
      <c r="N12" s="106">
        <v>9</v>
      </c>
      <c r="O12" s="74"/>
      <c r="P12" s="93" t="s">
        <v>87</v>
      </c>
    </row>
    <row r="13" spans="2:19">
      <c r="B13" s="68" t="s">
        <v>93</v>
      </c>
      <c r="C13" s="79" t="s">
        <v>116</v>
      </c>
      <c r="D13" s="101">
        <v>19</v>
      </c>
      <c r="E13" s="74">
        <v>20</v>
      </c>
      <c r="F13" s="77" t="s">
        <v>20</v>
      </c>
      <c r="G13" s="69"/>
      <c r="I13" s="120" t="s">
        <v>117</v>
      </c>
      <c r="J13" s="148" t="s">
        <v>81</v>
      </c>
      <c r="K13" s="159" t="s">
        <v>118</v>
      </c>
      <c r="M13" s="88" t="s">
        <v>119</v>
      </c>
      <c r="N13" s="110">
        <v>10</v>
      </c>
      <c r="O13" s="118" t="s">
        <v>93</v>
      </c>
      <c r="P13" s="97" t="s">
        <v>102</v>
      </c>
    </row>
    <row r="14" spans="2:19">
      <c r="B14" s="68" t="s">
        <v>93</v>
      </c>
      <c r="C14" s="79" t="s">
        <v>120</v>
      </c>
      <c r="D14" s="101">
        <v>21</v>
      </c>
      <c r="E14" s="114">
        <v>22</v>
      </c>
      <c r="F14" s="77" t="s">
        <v>121</v>
      </c>
      <c r="G14" s="69" t="s">
        <v>93</v>
      </c>
      <c r="I14" s="155" t="s">
        <v>122</v>
      </c>
      <c r="J14" s="156" t="s">
        <v>81</v>
      </c>
      <c r="K14" s="158" t="s">
        <v>118</v>
      </c>
      <c r="M14" s="83" t="s">
        <v>103</v>
      </c>
      <c r="N14" s="105">
        <v>11</v>
      </c>
      <c r="O14" s="114"/>
      <c r="P14" s="92" t="s">
        <v>98</v>
      </c>
    </row>
    <row r="15" spans="2:19">
      <c r="B15" s="68" t="s">
        <v>93</v>
      </c>
      <c r="C15" s="79" t="s">
        <v>123</v>
      </c>
      <c r="D15" s="101">
        <v>23</v>
      </c>
      <c r="E15" s="115">
        <v>24</v>
      </c>
      <c r="F15" s="77" t="s">
        <v>124</v>
      </c>
      <c r="G15" s="69" t="s">
        <v>93</v>
      </c>
      <c r="I15" s="155" t="s">
        <v>125</v>
      </c>
      <c r="J15" s="156" t="s">
        <v>126</v>
      </c>
      <c r="K15" s="158" t="s">
        <v>69</v>
      </c>
      <c r="M15" s="86" t="s">
        <v>104</v>
      </c>
      <c r="N15" s="108">
        <v>12</v>
      </c>
      <c r="O15" s="116"/>
      <c r="P15" s="95" t="s">
        <v>109</v>
      </c>
    </row>
    <row r="16" spans="2:19">
      <c r="B16" s="68"/>
      <c r="C16" s="79" t="s">
        <v>20</v>
      </c>
      <c r="D16" s="71">
        <v>25</v>
      </c>
      <c r="E16" s="115">
        <v>26</v>
      </c>
      <c r="F16" s="77" t="s">
        <v>127</v>
      </c>
      <c r="G16" s="69"/>
      <c r="I16" s="120"/>
      <c r="J16" s="148"/>
      <c r="K16" s="159"/>
      <c r="M16" s="83" t="s">
        <v>107</v>
      </c>
      <c r="N16" s="105">
        <v>13</v>
      </c>
      <c r="O16" s="114"/>
      <c r="P16" s="92" t="s">
        <v>98</v>
      </c>
    </row>
    <row r="17" spans="2:16">
      <c r="B17" s="68"/>
      <c r="C17" s="79" t="s">
        <v>128</v>
      </c>
      <c r="D17" s="99">
        <v>27</v>
      </c>
      <c r="E17" s="113">
        <v>28</v>
      </c>
      <c r="F17" s="77" t="s">
        <v>129</v>
      </c>
      <c r="G17" s="69"/>
      <c r="I17" s="120"/>
      <c r="J17" s="148"/>
      <c r="K17" s="159"/>
      <c r="M17" s="84" t="s">
        <v>20</v>
      </c>
      <c r="N17" s="106">
        <v>14</v>
      </c>
      <c r="O17" s="74"/>
      <c r="P17" s="93" t="s">
        <v>87</v>
      </c>
    </row>
    <row r="18" spans="2:16">
      <c r="B18" s="68"/>
      <c r="C18" s="79" t="s">
        <v>130</v>
      </c>
      <c r="D18" s="100">
        <v>29</v>
      </c>
      <c r="E18" s="74">
        <v>30</v>
      </c>
      <c r="F18" s="77" t="s">
        <v>20</v>
      </c>
      <c r="G18" s="69"/>
      <c r="I18" s="120"/>
      <c r="J18" s="148"/>
      <c r="K18" s="159"/>
      <c r="M18" s="83" t="s">
        <v>110</v>
      </c>
      <c r="N18" s="105">
        <v>15</v>
      </c>
      <c r="O18" s="114"/>
      <c r="P18" s="92" t="s">
        <v>98</v>
      </c>
    </row>
    <row r="19" spans="2:16">
      <c r="B19" s="68"/>
      <c r="C19" s="79" t="s">
        <v>131</v>
      </c>
      <c r="D19" s="100">
        <v>31</v>
      </c>
      <c r="E19" s="114">
        <v>32</v>
      </c>
      <c r="F19" s="77" t="s">
        <v>132</v>
      </c>
      <c r="G19" s="69"/>
      <c r="I19" s="120"/>
      <c r="J19" s="148"/>
      <c r="K19" s="159"/>
      <c r="M19" s="83" t="s">
        <v>111</v>
      </c>
      <c r="N19" s="105">
        <v>16</v>
      </c>
      <c r="O19" s="114"/>
      <c r="P19" s="92" t="s">
        <v>98</v>
      </c>
    </row>
    <row r="20" spans="2:16">
      <c r="B20" s="68"/>
      <c r="C20" s="79" t="s">
        <v>133</v>
      </c>
      <c r="D20" s="100">
        <v>33</v>
      </c>
      <c r="E20" s="74">
        <v>34</v>
      </c>
      <c r="F20" s="77" t="s">
        <v>20</v>
      </c>
      <c r="G20" s="69"/>
      <c r="I20" s="120"/>
      <c r="J20" s="148"/>
      <c r="K20" s="159"/>
      <c r="M20" s="81" t="s">
        <v>78</v>
      </c>
      <c r="N20" s="103">
        <v>17</v>
      </c>
      <c r="O20" s="112"/>
      <c r="P20" s="90" t="s">
        <v>77</v>
      </c>
    </row>
    <row r="21" spans="2:16">
      <c r="B21" s="68"/>
      <c r="C21" s="79" t="s">
        <v>134</v>
      </c>
      <c r="D21" s="102">
        <v>35</v>
      </c>
      <c r="E21" s="114">
        <v>36</v>
      </c>
      <c r="F21" s="77" t="s">
        <v>135</v>
      </c>
      <c r="G21" s="69"/>
      <c r="I21" s="120"/>
      <c r="J21" s="148"/>
      <c r="K21" s="159"/>
      <c r="M21" s="83" t="s">
        <v>114</v>
      </c>
      <c r="N21" s="105">
        <v>18</v>
      </c>
      <c r="O21" s="114"/>
      <c r="P21" s="92" t="s">
        <v>98</v>
      </c>
    </row>
    <row r="22" spans="2:16">
      <c r="B22" s="68" t="s">
        <v>249</v>
      </c>
      <c r="C22" s="79" t="s">
        <v>136</v>
      </c>
      <c r="D22" s="100">
        <v>37</v>
      </c>
      <c r="E22" s="116">
        <v>38</v>
      </c>
      <c r="F22" s="77" t="s">
        <v>137</v>
      </c>
      <c r="G22" s="69"/>
      <c r="I22" s="120"/>
      <c r="J22" s="148"/>
      <c r="K22" s="159"/>
      <c r="M22" s="85" t="s">
        <v>138</v>
      </c>
      <c r="N22" s="107">
        <v>19</v>
      </c>
      <c r="O22" s="115" t="s">
        <v>93</v>
      </c>
      <c r="P22" s="94" t="s">
        <v>106</v>
      </c>
    </row>
    <row r="23" spans="2:16">
      <c r="B23" s="37"/>
      <c r="C23" s="80" t="s">
        <v>20</v>
      </c>
      <c r="D23" s="72">
        <v>39</v>
      </c>
      <c r="E23" s="119">
        <v>40</v>
      </c>
      <c r="F23" s="78" t="s">
        <v>139</v>
      </c>
      <c r="G23" s="38"/>
      <c r="I23" s="121"/>
      <c r="J23" s="157"/>
      <c r="K23" s="160"/>
      <c r="M23" s="84" t="s">
        <v>20</v>
      </c>
      <c r="N23" s="106">
        <v>20</v>
      </c>
      <c r="O23" s="74"/>
      <c r="P23" s="93" t="s">
        <v>87</v>
      </c>
    </row>
    <row r="24" spans="2:16">
      <c r="B24" s="1"/>
      <c r="C24" s="1"/>
      <c r="F24" s="1"/>
      <c r="G24" s="1"/>
      <c r="M24" s="85" t="s">
        <v>140</v>
      </c>
      <c r="N24" s="107">
        <v>21</v>
      </c>
      <c r="O24" s="115" t="s">
        <v>93</v>
      </c>
      <c r="P24" s="94" t="s">
        <v>106</v>
      </c>
    </row>
    <row r="25" spans="2:16">
      <c r="C25" s="1"/>
      <c r="F25" s="1"/>
      <c r="G25" s="1"/>
      <c r="M25" s="83" t="s">
        <v>121</v>
      </c>
      <c r="N25" s="105">
        <v>22</v>
      </c>
      <c r="O25" s="114" t="s">
        <v>93</v>
      </c>
      <c r="P25" s="92" t="s">
        <v>98</v>
      </c>
    </row>
    <row r="26" spans="2:16">
      <c r="C26" s="1"/>
      <c r="F26" s="1"/>
      <c r="G26" s="1"/>
      <c r="M26" s="85" t="s">
        <v>141</v>
      </c>
      <c r="N26" s="107">
        <v>23</v>
      </c>
      <c r="O26" s="115" t="s">
        <v>93</v>
      </c>
      <c r="P26" s="94" t="s">
        <v>106</v>
      </c>
    </row>
    <row r="27" spans="2:16">
      <c r="C27" s="1"/>
      <c r="F27" s="1"/>
      <c r="G27" s="1"/>
      <c r="M27" s="85" t="s">
        <v>124</v>
      </c>
      <c r="N27" s="107">
        <v>24</v>
      </c>
      <c r="O27" s="115" t="s">
        <v>93</v>
      </c>
      <c r="P27" s="94" t="s">
        <v>106</v>
      </c>
    </row>
    <row r="28" spans="2:16">
      <c r="C28" s="1"/>
      <c r="F28" s="1"/>
      <c r="G28" s="1"/>
      <c r="M28" s="84" t="s">
        <v>20</v>
      </c>
      <c r="N28" s="106">
        <v>25</v>
      </c>
      <c r="O28" s="74"/>
      <c r="P28" s="93" t="s">
        <v>87</v>
      </c>
    </row>
    <row r="29" spans="2:16">
      <c r="C29" s="1"/>
      <c r="F29" s="1"/>
      <c r="G29" s="1"/>
      <c r="M29" s="85" t="s">
        <v>127</v>
      </c>
      <c r="N29" s="107">
        <v>26</v>
      </c>
      <c r="O29" s="115"/>
      <c r="P29" s="94" t="s">
        <v>106</v>
      </c>
    </row>
    <row r="30" spans="2:16">
      <c r="C30" s="1"/>
      <c r="F30" s="1"/>
      <c r="G30" s="1"/>
      <c r="M30" s="82" t="s">
        <v>142</v>
      </c>
      <c r="N30" s="104">
        <v>27</v>
      </c>
      <c r="O30" s="113"/>
      <c r="P30" s="91" t="s">
        <v>92</v>
      </c>
    </row>
    <row r="31" spans="2:16">
      <c r="C31" s="1"/>
      <c r="F31" s="1"/>
      <c r="G31" s="1"/>
      <c r="M31" s="82" t="s">
        <v>143</v>
      </c>
      <c r="N31" s="104">
        <v>28</v>
      </c>
      <c r="O31" s="113"/>
      <c r="P31" s="91" t="s">
        <v>92</v>
      </c>
    </row>
    <row r="32" spans="2:16">
      <c r="C32" s="1"/>
      <c r="F32" s="1"/>
      <c r="G32" s="1"/>
      <c r="M32" s="83" t="s">
        <v>130</v>
      </c>
      <c r="N32" s="105">
        <v>29</v>
      </c>
      <c r="O32" s="114"/>
      <c r="P32" s="92" t="s">
        <v>98</v>
      </c>
    </row>
    <row r="33" spans="2:16">
      <c r="B33" s="1"/>
      <c r="C33" s="1"/>
      <c r="F33" s="1"/>
      <c r="G33" s="1"/>
      <c r="M33" s="84" t="s">
        <v>20</v>
      </c>
      <c r="N33" s="106">
        <v>30</v>
      </c>
      <c r="O33" s="74"/>
      <c r="P33" s="93" t="s">
        <v>87</v>
      </c>
    </row>
    <row r="34" spans="2:16">
      <c r="B34" s="1"/>
      <c r="C34" s="1"/>
      <c r="F34" s="1"/>
      <c r="G34" s="1"/>
      <c r="M34" s="83" t="s">
        <v>131</v>
      </c>
      <c r="N34" s="105">
        <v>31</v>
      </c>
      <c r="O34" s="114"/>
      <c r="P34" s="92" t="s">
        <v>98</v>
      </c>
    </row>
    <row r="35" spans="2:16">
      <c r="B35" s="1"/>
      <c r="C35" s="1"/>
      <c r="F35" s="1"/>
      <c r="G35" s="1"/>
      <c r="M35" s="83" t="s">
        <v>132</v>
      </c>
      <c r="N35" s="105">
        <v>32</v>
      </c>
      <c r="O35" s="114"/>
      <c r="P35" s="92" t="s">
        <v>98</v>
      </c>
    </row>
    <row r="36" spans="2:16">
      <c r="B36" s="1"/>
      <c r="C36" s="1"/>
      <c r="F36" s="1"/>
      <c r="G36" s="1"/>
      <c r="M36" s="83" t="s">
        <v>133</v>
      </c>
      <c r="N36" s="105">
        <v>33</v>
      </c>
      <c r="O36" s="114"/>
      <c r="P36" s="92" t="s">
        <v>98</v>
      </c>
    </row>
    <row r="37" spans="2:16">
      <c r="B37" s="1"/>
      <c r="C37" s="1"/>
      <c r="F37" s="1"/>
      <c r="G37" s="1"/>
      <c r="M37" s="84" t="s">
        <v>20</v>
      </c>
      <c r="N37" s="106">
        <v>34</v>
      </c>
      <c r="O37" s="74"/>
      <c r="P37" s="93" t="s">
        <v>87</v>
      </c>
    </row>
    <row r="38" spans="2:16">
      <c r="B38" s="1"/>
      <c r="C38" s="1"/>
      <c r="F38" s="1"/>
      <c r="G38" s="1"/>
      <c r="M38" s="86" t="s">
        <v>134</v>
      </c>
      <c r="N38" s="108">
        <v>35</v>
      </c>
      <c r="O38" s="116"/>
      <c r="P38" s="95" t="s">
        <v>109</v>
      </c>
    </row>
    <row r="39" spans="2:16">
      <c r="M39" s="83" t="s">
        <v>135</v>
      </c>
      <c r="N39" s="105">
        <v>36</v>
      </c>
      <c r="O39" s="114"/>
      <c r="P39" s="92" t="s">
        <v>98</v>
      </c>
    </row>
    <row r="40" spans="2:16">
      <c r="M40" s="83" t="s">
        <v>136</v>
      </c>
      <c r="N40" s="105">
        <v>37</v>
      </c>
      <c r="O40" s="114"/>
      <c r="P40" s="92" t="s">
        <v>98</v>
      </c>
    </row>
    <row r="41" spans="2:16">
      <c r="M41" s="86" t="s">
        <v>137</v>
      </c>
      <c r="N41" s="108">
        <v>38</v>
      </c>
      <c r="O41" s="116"/>
      <c r="P41" s="95" t="s">
        <v>109</v>
      </c>
    </row>
    <row r="42" spans="2:16">
      <c r="M42" s="84" t="s">
        <v>20</v>
      </c>
      <c r="N42" s="106">
        <v>39</v>
      </c>
      <c r="O42" s="74"/>
      <c r="P42" s="93" t="s">
        <v>87</v>
      </c>
    </row>
    <row r="43" spans="2:16">
      <c r="M43" s="89" t="s">
        <v>139</v>
      </c>
      <c r="N43" s="111">
        <v>40</v>
      </c>
      <c r="O43" s="119"/>
      <c r="P43" s="98" t="s">
        <v>109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2:O68"/>
  <sheetViews>
    <sheetView topLeftCell="B1" zoomScale="130" zoomScaleNormal="130" workbookViewId="0">
      <pane ySplit="3" topLeftCell="A5" activePane="bottomLeft" state="frozen"/>
      <selection pane="bottomLeft" activeCell="Q10" sqref="Q10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6" width="8.7109375" customWidth="1"/>
    <col min="7" max="7" width="14.7109375" customWidth="1"/>
    <col min="8" max="8" width="2.85546875" customWidth="1"/>
    <col min="15" max="15" width="25.140625" customWidth="1"/>
  </cols>
  <sheetData>
    <row r="2" spans="2:15">
      <c r="B2" s="263" t="s">
        <v>144</v>
      </c>
      <c r="C2" s="264"/>
      <c r="D2" s="264"/>
      <c r="E2" s="264"/>
      <c r="F2" s="264"/>
      <c r="G2" s="265"/>
      <c r="I2" s="39" t="s">
        <v>145</v>
      </c>
    </row>
    <row r="3" spans="2:15" ht="15.75">
      <c r="B3" s="122" t="s">
        <v>146</v>
      </c>
      <c r="C3" s="129" t="s">
        <v>72</v>
      </c>
      <c r="D3" s="129" t="s">
        <v>147</v>
      </c>
      <c r="E3" s="129" t="s">
        <v>148</v>
      </c>
      <c r="F3" s="129" t="s">
        <v>149</v>
      </c>
      <c r="G3" s="130" t="s">
        <v>150</v>
      </c>
      <c r="I3" s="169" t="s">
        <v>151</v>
      </c>
    </row>
    <row r="4" spans="2:15">
      <c r="B4" s="123"/>
      <c r="C4" s="260" t="s">
        <v>152</v>
      </c>
      <c r="D4" s="261"/>
      <c r="E4" s="261"/>
      <c r="F4" s="261"/>
      <c r="G4" s="262"/>
    </row>
    <row r="5" spans="2:15">
      <c r="B5" s="123">
        <v>1</v>
      </c>
      <c r="C5" s="132" t="s">
        <v>153</v>
      </c>
      <c r="D5" s="65"/>
      <c r="E5" s="75"/>
      <c r="F5" s="75"/>
      <c r="G5" s="124"/>
    </row>
    <row r="6" spans="2:15">
      <c r="B6" s="123">
        <v>2</v>
      </c>
      <c r="C6" s="132" t="s">
        <v>154</v>
      </c>
      <c r="D6" s="65"/>
      <c r="E6" s="75"/>
      <c r="F6" s="75"/>
      <c r="G6" s="124"/>
      <c r="K6" s="268" t="s">
        <v>155</v>
      </c>
      <c r="L6" s="268"/>
      <c r="M6" s="268"/>
    </row>
    <row r="7" spans="2:15">
      <c r="B7" s="123">
        <v>3</v>
      </c>
      <c r="C7" s="132" t="s">
        <v>156</v>
      </c>
      <c r="D7" s="65"/>
      <c r="E7" s="75"/>
      <c r="F7" s="75"/>
      <c r="G7" s="124"/>
      <c r="K7" s="268" t="s">
        <v>157</v>
      </c>
      <c r="L7" s="268"/>
      <c r="M7" s="268"/>
    </row>
    <row r="8" spans="2:15">
      <c r="B8" s="123">
        <v>4</v>
      </c>
      <c r="C8" s="133" t="s">
        <v>158</v>
      </c>
      <c r="D8" s="127"/>
      <c r="E8" s="75"/>
      <c r="F8" s="75"/>
      <c r="G8" s="124"/>
      <c r="H8" s="2"/>
      <c r="K8" t="s">
        <v>21</v>
      </c>
    </row>
    <row r="9" spans="2:15">
      <c r="B9" s="123">
        <v>5</v>
      </c>
      <c r="C9" s="132" t="s">
        <v>159</v>
      </c>
      <c r="D9" s="65"/>
      <c r="E9" s="75"/>
      <c r="F9" s="75"/>
      <c r="G9" s="124"/>
      <c r="H9" s="2"/>
      <c r="K9" s="275" t="s">
        <v>160</v>
      </c>
      <c r="L9" s="275"/>
      <c r="M9" s="275"/>
      <c r="N9" s="275"/>
      <c r="O9" s="275"/>
    </row>
    <row r="10" spans="2:15">
      <c r="B10" s="123">
        <v>6</v>
      </c>
      <c r="C10" s="132" t="s">
        <v>161</v>
      </c>
      <c r="D10" s="65"/>
      <c r="E10" s="75"/>
      <c r="F10" s="75"/>
      <c r="G10" s="124"/>
      <c r="H10" s="2"/>
      <c r="K10" s="275"/>
      <c r="L10" s="275"/>
      <c r="M10" s="275"/>
      <c r="N10" s="275"/>
      <c r="O10" s="275"/>
    </row>
    <row r="11" spans="2:15">
      <c r="B11" s="123">
        <v>7</v>
      </c>
      <c r="C11" s="132" t="s">
        <v>162</v>
      </c>
      <c r="D11" s="65"/>
      <c r="E11" s="75"/>
      <c r="F11" s="75"/>
      <c r="G11" s="124"/>
      <c r="H11" s="2"/>
      <c r="K11" s="275"/>
      <c r="L11" s="275"/>
      <c r="M11" s="275"/>
      <c r="N11" s="275"/>
      <c r="O11" s="275"/>
    </row>
    <row r="12" spans="2:15">
      <c r="B12" s="123">
        <v>8</v>
      </c>
      <c r="C12" s="132" t="s">
        <v>163</v>
      </c>
      <c r="D12" s="65"/>
      <c r="E12" s="75"/>
      <c r="F12" s="75"/>
      <c r="G12" s="124"/>
      <c r="H12" s="2"/>
      <c r="K12" s="276"/>
      <c r="L12" s="276"/>
      <c r="M12" s="276"/>
      <c r="N12" s="276"/>
      <c r="O12" s="276"/>
    </row>
    <row r="13" spans="2:15">
      <c r="B13" s="123">
        <v>9</v>
      </c>
      <c r="C13" s="132" t="s">
        <v>164</v>
      </c>
      <c r="D13" s="65"/>
      <c r="E13" s="75"/>
      <c r="F13" s="75"/>
      <c r="G13" s="124"/>
      <c r="H13" s="2"/>
      <c r="K13" s="269" t="s">
        <v>165</v>
      </c>
      <c r="L13" s="270"/>
      <c r="M13" s="270"/>
      <c r="N13" s="170" t="s">
        <v>166</v>
      </c>
      <c r="O13" s="171" t="s">
        <v>167</v>
      </c>
    </row>
    <row r="14" spans="2:15">
      <c r="B14" s="123">
        <v>10</v>
      </c>
      <c r="C14" s="132" t="s">
        <v>168</v>
      </c>
      <c r="D14" s="65"/>
      <c r="E14" s="75"/>
      <c r="F14" s="75"/>
      <c r="G14" s="124" t="s">
        <v>169</v>
      </c>
      <c r="H14" s="2"/>
      <c r="K14" s="271"/>
      <c r="L14" s="272"/>
      <c r="M14" s="272"/>
      <c r="O14" s="172" t="str">
        <f>"+ disable_splash=1"</f>
        <v>+ disable_splash=1</v>
      </c>
    </row>
    <row r="15" spans="2:15">
      <c r="B15" s="123">
        <v>11</v>
      </c>
      <c r="C15" s="132" t="s">
        <v>170</v>
      </c>
      <c r="D15" s="65"/>
      <c r="E15" s="75"/>
      <c r="F15" s="75"/>
      <c r="G15" s="124"/>
      <c r="H15" s="2"/>
      <c r="K15" s="271"/>
      <c r="L15" s="272"/>
      <c r="M15" s="272"/>
      <c r="O15" s="172" t="str">
        <f>"+logo.nologo"</f>
        <v>+logo.nologo</v>
      </c>
    </row>
    <row r="16" spans="2:15">
      <c r="B16" s="123">
        <v>12</v>
      </c>
      <c r="C16" s="132" t="s">
        <v>171</v>
      </c>
      <c r="D16" s="65"/>
      <c r="E16" s="75"/>
      <c r="F16" s="75"/>
      <c r="G16" s="124"/>
      <c r="H16" s="2"/>
      <c r="K16" s="271"/>
      <c r="L16" s="272"/>
      <c r="M16" s="272"/>
      <c r="O16" s="172" t="str">
        <f>"+consoleblank=0"</f>
        <v>+consoleblank=0</v>
      </c>
    </row>
    <row r="17" spans="2:15">
      <c r="B17" s="123">
        <v>13</v>
      </c>
      <c r="C17" s="132" t="s">
        <v>172</v>
      </c>
      <c r="D17" s="65"/>
      <c r="E17" s="75"/>
      <c r="F17" s="75"/>
      <c r="G17" s="124"/>
      <c r="H17" s="2"/>
      <c r="K17" s="273"/>
      <c r="L17" s="274"/>
      <c r="M17" s="274"/>
      <c r="N17" s="173"/>
      <c r="O17" s="174" t="str">
        <f>"+loglevel=1 quiet"</f>
        <v>+loglevel=1 quiet</v>
      </c>
    </row>
    <row r="18" spans="2:15">
      <c r="B18" s="123">
        <v>14</v>
      </c>
      <c r="C18" s="132" t="s">
        <v>173</v>
      </c>
      <c r="D18" s="65"/>
      <c r="E18" s="75"/>
      <c r="F18" s="75"/>
      <c r="G18" s="124"/>
      <c r="H18" s="2"/>
    </row>
    <row r="19" spans="2:15">
      <c r="B19" s="123">
        <v>15</v>
      </c>
      <c r="C19" s="132" t="s">
        <v>174</v>
      </c>
      <c r="D19" s="65"/>
      <c r="E19" s="75"/>
      <c r="F19" s="75"/>
      <c r="G19" s="124"/>
      <c r="H19" s="2"/>
    </row>
    <row r="20" spans="2:15">
      <c r="B20" s="123">
        <v>16</v>
      </c>
      <c r="C20" s="132" t="s">
        <v>175</v>
      </c>
      <c r="D20" s="65"/>
      <c r="E20" s="75"/>
      <c r="F20" s="75"/>
      <c r="G20" s="124"/>
      <c r="H20" s="2"/>
      <c r="K20" t="s">
        <v>245</v>
      </c>
      <c r="O20" t="s">
        <v>247</v>
      </c>
    </row>
    <row r="21" spans="2:15">
      <c r="B21" s="123">
        <v>17</v>
      </c>
      <c r="C21" s="132" t="s">
        <v>176</v>
      </c>
      <c r="D21" s="65"/>
      <c r="E21" s="75"/>
      <c r="F21" s="75"/>
      <c r="G21" s="124"/>
      <c r="H21" s="2"/>
      <c r="K21" t="s">
        <v>246</v>
      </c>
    </row>
    <row r="22" spans="2:15">
      <c r="B22" s="123">
        <v>18</v>
      </c>
      <c r="C22" s="132" t="s">
        <v>177</v>
      </c>
      <c r="D22" s="65"/>
      <c r="E22" s="75"/>
      <c r="F22" s="75"/>
      <c r="G22" s="124"/>
      <c r="H22" s="2"/>
    </row>
    <row r="23" spans="2:15">
      <c r="B23" s="123">
        <v>19</v>
      </c>
      <c r="C23" s="132" t="s">
        <v>178</v>
      </c>
      <c r="D23" s="65"/>
      <c r="E23" s="75"/>
      <c r="F23" s="75"/>
      <c r="G23" s="124"/>
      <c r="H23" s="2"/>
    </row>
    <row r="24" spans="2:15">
      <c r="B24" s="123">
        <v>20</v>
      </c>
      <c r="C24" s="132" t="s">
        <v>179</v>
      </c>
      <c r="D24" s="65"/>
      <c r="E24" s="75"/>
      <c r="F24" s="75"/>
      <c r="G24" s="124"/>
      <c r="H24" s="2"/>
    </row>
    <row r="25" spans="2:15">
      <c r="B25" s="123">
        <v>21</v>
      </c>
      <c r="C25" s="132" t="s">
        <v>180</v>
      </c>
      <c r="D25" s="65"/>
      <c r="E25" s="75"/>
      <c r="F25" s="75"/>
      <c r="G25" s="124"/>
      <c r="H25" s="2"/>
    </row>
    <row r="26" spans="2:15">
      <c r="B26" s="123">
        <v>22</v>
      </c>
      <c r="C26" s="132" t="s">
        <v>181</v>
      </c>
      <c r="D26" s="65"/>
      <c r="E26" s="75"/>
      <c r="F26" s="75"/>
      <c r="G26" s="124"/>
      <c r="H26" s="2"/>
    </row>
    <row r="27" spans="2:15">
      <c r="B27" s="123">
        <v>23</v>
      </c>
      <c r="C27" s="132" t="s">
        <v>182</v>
      </c>
      <c r="D27" s="65"/>
      <c r="E27" s="75"/>
      <c r="F27" s="75"/>
      <c r="G27" s="124"/>
      <c r="H27" s="2"/>
    </row>
    <row r="28" spans="2:15">
      <c r="B28" s="123">
        <v>24</v>
      </c>
      <c r="C28" s="132" t="s">
        <v>183</v>
      </c>
      <c r="D28" s="65"/>
      <c r="E28" s="75"/>
      <c r="F28" s="75"/>
      <c r="G28" s="124"/>
      <c r="H28" s="2"/>
    </row>
    <row r="29" spans="2:15">
      <c r="B29" s="123">
        <v>25</v>
      </c>
      <c r="C29" s="132" t="s">
        <v>184</v>
      </c>
      <c r="D29" s="65"/>
      <c r="E29" s="75"/>
      <c r="F29" s="75"/>
      <c r="G29" s="124"/>
      <c r="H29" s="2"/>
    </row>
    <row r="30" spans="2:15">
      <c r="B30" s="123"/>
      <c r="C30" s="132"/>
      <c r="D30" s="65"/>
      <c r="E30" s="75"/>
      <c r="F30" s="75"/>
      <c r="G30" s="124"/>
      <c r="H30" s="2"/>
    </row>
    <row r="31" spans="2:15">
      <c r="B31" s="123"/>
      <c r="C31" s="260" t="s">
        <v>185</v>
      </c>
      <c r="D31" s="261"/>
      <c r="E31" s="261"/>
      <c r="F31" s="261"/>
      <c r="G31" s="262"/>
      <c r="H31" s="2"/>
    </row>
    <row r="32" spans="2:15">
      <c r="B32" s="123">
        <v>1</v>
      </c>
      <c r="C32" s="266" t="s">
        <v>186</v>
      </c>
      <c r="D32" s="267"/>
      <c r="E32" s="75"/>
      <c r="F32" s="75"/>
      <c r="G32" s="124"/>
      <c r="H32" s="2"/>
    </row>
    <row r="33" spans="2:8">
      <c r="B33" s="123">
        <v>2</v>
      </c>
      <c r="C33" s="258" t="s">
        <v>187</v>
      </c>
      <c r="D33" s="259"/>
      <c r="E33" s="75"/>
      <c r="F33" s="75"/>
      <c r="G33" s="124"/>
      <c r="H33" s="2"/>
    </row>
    <row r="34" spans="2:8">
      <c r="B34" s="123">
        <v>3</v>
      </c>
      <c r="C34" s="258" t="s">
        <v>188</v>
      </c>
      <c r="D34" s="259"/>
      <c r="E34" s="75"/>
      <c r="F34" s="75"/>
      <c r="G34" s="124"/>
      <c r="H34" s="2"/>
    </row>
    <row r="35" spans="2:8">
      <c r="B35" s="123">
        <v>4</v>
      </c>
      <c r="C35" s="258" t="s">
        <v>189</v>
      </c>
      <c r="D35" s="259"/>
      <c r="E35" s="75"/>
      <c r="F35" s="75"/>
      <c r="G35" s="124"/>
      <c r="H35" s="2"/>
    </row>
    <row r="36" spans="2:8">
      <c r="B36" s="123">
        <v>5</v>
      </c>
      <c r="C36" s="258" t="s">
        <v>190</v>
      </c>
      <c r="D36" s="259"/>
      <c r="E36" s="75"/>
      <c r="F36" s="75"/>
      <c r="G36" s="124"/>
      <c r="H36" s="2"/>
    </row>
    <row r="37" spans="2:8">
      <c r="B37" s="123">
        <v>6</v>
      </c>
      <c r="C37" s="258" t="s">
        <v>191</v>
      </c>
      <c r="D37" s="259"/>
      <c r="E37" s="75"/>
      <c r="F37" s="75"/>
      <c r="G37" s="124"/>
      <c r="H37" s="2"/>
    </row>
    <row r="38" spans="2:8">
      <c r="B38" s="123">
        <v>7</v>
      </c>
      <c r="C38" s="258" t="s">
        <v>192</v>
      </c>
      <c r="D38" s="259"/>
      <c r="E38" s="75"/>
      <c r="F38" s="75"/>
      <c r="G38" s="124"/>
      <c r="H38" s="2"/>
    </row>
    <row r="39" spans="2:8">
      <c r="B39" s="123">
        <v>8</v>
      </c>
      <c r="C39" s="258" t="s">
        <v>193</v>
      </c>
      <c r="D39" s="259"/>
      <c r="E39" s="75"/>
      <c r="F39" s="75"/>
      <c r="G39" s="124"/>
      <c r="H39" s="2"/>
    </row>
    <row r="40" spans="2:8">
      <c r="B40" s="123">
        <v>9</v>
      </c>
      <c r="C40" s="258" t="s">
        <v>194</v>
      </c>
      <c r="D40" s="259"/>
      <c r="E40" s="75"/>
      <c r="F40" s="75"/>
      <c r="G40" s="124"/>
      <c r="H40" s="2"/>
    </row>
    <row r="41" spans="2:8">
      <c r="B41" s="123">
        <v>10</v>
      </c>
      <c r="C41" s="258" t="s">
        <v>195</v>
      </c>
      <c r="D41" s="259"/>
      <c r="E41" s="75"/>
      <c r="F41" s="75"/>
      <c r="G41" s="124"/>
      <c r="H41" s="2"/>
    </row>
    <row r="42" spans="2:8">
      <c r="B42" s="123">
        <v>11</v>
      </c>
      <c r="C42" s="258" t="s">
        <v>196</v>
      </c>
      <c r="D42" s="259"/>
      <c r="E42" s="75"/>
      <c r="F42" s="75"/>
      <c r="G42" s="124"/>
      <c r="H42" s="2"/>
    </row>
    <row r="43" spans="2:8">
      <c r="B43" s="123">
        <v>12</v>
      </c>
      <c r="C43" s="258" t="s">
        <v>197</v>
      </c>
      <c r="D43" s="259"/>
      <c r="E43" s="75"/>
      <c r="F43" s="75"/>
      <c r="G43" s="124"/>
      <c r="H43" s="2"/>
    </row>
    <row r="44" spans="2:8">
      <c r="B44" s="123">
        <v>13</v>
      </c>
      <c r="C44" s="258" t="s">
        <v>198</v>
      </c>
      <c r="D44" s="259"/>
      <c r="E44" s="75"/>
      <c r="F44" s="75"/>
      <c r="G44" s="124"/>
      <c r="H44" s="2"/>
    </row>
    <row r="45" spans="2:8">
      <c r="B45" s="123">
        <v>14</v>
      </c>
      <c r="C45" s="258" t="s">
        <v>199</v>
      </c>
      <c r="D45" s="259"/>
      <c r="E45" s="75"/>
      <c r="F45" s="75"/>
      <c r="G45" s="124"/>
      <c r="H45" s="2"/>
    </row>
    <row r="46" spans="2:8">
      <c r="B46" s="123">
        <v>15</v>
      </c>
      <c r="C46" s="258" t="s">
        <v>200</v>
      </c>
      <c r="D46" s="259"/>
      <c r="E46" s="75"/>
      <c r="F46" s="75"/>
      <c r="G46" s="124"/>
      <c r="H46" s="2"/>
    </row>
    <row r="47" spans="2:8">
      <c r="B47" s="123">
        <v>16</v>
      </c>
      <c r="C47" s="258"/>
      <c r="D47" s="259"/>
      <c r="E47" s="75"/>
      <c r="F47" s="75"/>
      <c r="G47" s="124"/>
      <c r="H47" s="2"/>
    </row>
    <row r="48" spans="2:8">
      <c r="B48" s="123">
        <v>17</v>
      </c>
      <c r="C48" s="258"/>
      <c r="D48" s="259"/>
      <c r="E48" s="75"/>
      <c r="F48" s="75"/>
      <c r="G48" s="124"/>
      <c r="H48" s="2"/>
    </row>
    <row r="49" spans="2:8">
      <c r="B49" s="123"/>
      <c r="C49" s="40"/>
      <c r="D49" s="26"/>
      <c r="E49" s="75"/>
      <c r="F49" s="75"/>
      <c r="G49" s="124"/>
      <c r="H49" s="2"/>
    </row>
    <row r="50" spans="2:8">
      <c r="B50" s="123"/>
      <c r="C50" s="260" t="s">
        <v>201</v>
      </c>
      <c r="D50" s="261"/>
      <c r="E50" s="261"/>
      <c r="F50" s="261"/>
      <c r="G50" s="262"/>
      <c r="H50" s="2"/>
    </row>
    <row r="51" spans="2:8">
      <c r="B51" s="123">
        <v>1</v>
      </c>
      <c r="C51" s="134" t="s">
        <v>202</v>
      </c>
      <c r="D51" s="65"/>
      <c r="E51" s="75" t="s">
        <v>151</v>
      </c>
      <c r="F51" s="75"/>
      <c r="G51" s="124"/>
      <c r="H51" s="2"/>
    </row>
    <row r="52" spans="2:8">
      <c r="B52" s="123">
        <v>2</v>
      </c>
      <c r="C52" s="134" t="s">
        <v>203</v>
      </c>
      <c r="D52" s="65"/>
      <c r="E52" s="75" t="s">
        <v>145</v>
      </c>
      <c r="F52" s="75"/>
      <c r="G52" s="124"/>
      <c r="H52" s="2"/>
    </row>
    <row r="53" spans="2:8">
      <c r="B53" s="123">
        <v>3</v>
      </c>
      <c r="C53" s="134" t="s">
        <v>204</v>
      </c>
      <c r="D53" s="65"/>
      <c r="E53" s="75" t="s">
        <v>151</v>
      </c>
      <c r="F53" s="75"/>
      <c r="G53" s="124" t="s">
        <v>169</v>
      </c>
      <c r="H53" s="2"/>
    </row>
    <row r="54" spans="2:8">
      <c r="B54" s="123">
        <v>4</v>
      </c>
      <c r="C54" s="134" t="s">
        <v>205</v>
      </c>
      <c r="D54" s="65"/>
      <c r="E54" s="75" t="s">
        <v>151</v>
      </c>
      <c r="F54" s="75"/>
      <c r="G54" s="124" t="s">
        <v>169</v>
      </c>
      <c r="H54" s="2"/>
    </row>
    <row r="55" spans="2:8">
      <c r="B55" s="123">
        <v>5</v>
      </c>
      <c r="C55" s="134" t="s">
        <v>206</v>
      </c>
      <c r="D55" s="65"/>
      <c r="E55" s="75" t="s">
        <v>151</v>
      </c>
      <c r="F55" s="75"/>
      <c r="G55" s="124"/>
      <c r="H55" s="2"/>
    </row>
    <row r="56" spans="2:8">
      <c r="B56" s="123">
        <v>6</v>
      </c>
      <c r="C56" s="134" t="s">
        <v>207</v>
      </c>
      <c r="D56" s="65"/>
      <c r="E56" s="75" t="s">
        <v>151</v>
      </c>
      <c r="F56" s="75"/>
      <c r="G56" s="124"/>
      <c r="H56" s="2"/>
    </row>
    <row r="57" spans="2:8">
      <c r="B57" s="123">
        <v>7</v>
      </c>
      <c r="C57" s="134" t="s">
        <v>208</v>
      </c>
      <c r="D57" s="65"/>
      <c r="E57" s="75" t="s">
        <v>151</v>
      </c>
      <c r="F57" s="75"/>
      <c r="G57" s="124"/>
      <c r="H57" s="2"/>
    </row>
    <row r="58" spans="2:8">
      <c r="B58" s="123">
        <v>8</v>
      </c>
      <c r="C58" s="134" t="s">
        <v>209</v>
      </c>
      <c r="D58" s="65"/>
      <c r="E58" s="75" t="s">
        <v>151</v>
      </c>
      <c r="F58" s="75"/>
      <c r="G58" s="124"/>
      <c r="H58" s="2"/>
    </row>
    <row r="59" spans="2:8">
      <c r="B59" s="123">
        <v>9</v>
      </c>
      <c r="C59" s="134" t="s">
        <v>210</v>
      </c>
      <c r="D59" s="65"/>
      <c r="E59" s="75" t="s">
        <v>151</v>
      </c>
      <c r="F59" s="75"/>
      <c r="G59" s="124"/>
      <c r="H59" s="2"/>
    </row>
    <row r="60" spans="2:8">
      <c r="B60" s="123">
        <v>10</v>
      </c>
      <c r="C60" s="134" t="s">
        <v>211</v>
      </c>
      <c r="D60" s="65"/>
      <c r="E60" s="75" t="s">
        <v>151</v>
      </c>
      <c r="F60" s="75"/>
      <c r="G60" s="124"/>
      <c r="H60" s="2"/>
    </row>
    <row r="61" spans="2:8">
      <c r="B61" s="123">
        <v>11</v>
      </c>
      <c r="C61" s="131" t="s">
        <v>212</v>
      </c>
      <c r="D61" s="65"/>
      <c r="E61" s="75" t="s">
        <v>151</v>
      </c>
      <c r="F61" s="75"/>
      <c r="G61" s="124" t="s">
        <v>169</v>
      </c>
      <c r="H61" s="2"/>
    </row>
    <row r="62" spans="2:8">
      <c r="B62" s="123">
        <v>12</v>
      </c>
      <c r="C62" s="131" t="s">
        <v>213</v>
      </c>
      <c r="D62" s="65"/>
      <c r="E62" s="75" t="s">
        <v>151</v>
      </c>
      <c r="F62" s="75"/>
      <c r="G62" s="124" t="s">
        <v>169</v>
      </c>
      <c r="H62" s="2"/>
    </row>
    <row r="63" spans="2:8">
      <c r="B63" s="123">
        <v>13</v>
      </c>
      <c r="C63" s="131" t="s">
        <v>214</v>
      </c>
      <c r="D63" s="65"/>
      <c r="E63" s="75" t="s">
        <v>151</v>
      </c>
      <c r="F63" s="75"/>
      <c r="G63" s="124" t="s">
        <v>169</v>
      </c>
      <c r="H63" s="2"/>
    </row>
    <row r="64" spans="2:8">
      <c r="B64" s="123">
        <v>14</v>
      </c>
      <c r="C64" s="131" t="s">
        <v>215</v>
      </c>
      <c r="D64" s="65"/>
      <c r="E64" s="75" t="s">
        <v>151</v>
      </c>
      <c r="F64" s="75"/>
      <c r="G64" s="124"/>
      <c r="H64" s="2"/>
    </row>
    <row r="65" spans="2:8">
      <c r="B65" s="123"/>
      <c r="C65" s="131"/>
      <c r="D65" s="65"/>
      <c r="E65" s="75"/>
      <c r="F65" s="75"/>
      <c r="G65" s="124"/>
      <c r="H65" s="2"/>
    </row>
    <row r="66" spans="2:8">
      <c r="B66" s="125"/>
      <c r="C66" s="135"/>
      <c r="D66" s="128"/>
      <c r="E66" s="76"/>
      <c r="F66" s="76"/>
      <c r="G66" s="126"/>
      <c r="H66" s="2"/>
    </row>
    <row r="67" spans="2:8">
      <c r="C67" s="2"/>
      <c r="D67" s="2"/>
      <c r="E67" s="2"/>
      <c r="F67" s="2"/>
      <c r="G67" s="2"/>
      <c r="H67" s="2"/>
    </row>
    <row r="68" spans="2:8">
      <c r="C68" s="2"/>
      <c r="D68" s="2"/>
      <c r="E68" s="2"/>
      <c r="F68" s="2"/>
      <c r="G68" s="2"/>
      <c r="H68" s="2"/>
    </row>
  </sheetData>
  <mergeCells count="25">
    <mergeCell ref="C35:D35"/>
    <mergeCell ref="K13:M17"/>
    <mergeCell ref="K9:O12"/>
    <mergeCell ref="C33:D33"/>
    <mergeCell ref="C34:D34"/>
    <mergeCell ref="B2:G2"/>
    <mergeCell ref="C4:G4"/>
    <mergeCell ref="C31:G31"/>
    <mergeCell ref="C32:D32"/>
    <mergeCell ref="K6:M6"/>
    <mergeCell ref="K7:M7"/>
    <mergeCell ref="C36:D36"/>
    <mergeCell ref="C37:D37"/>
    <mergeCell ref="C48:D48"/>
    <mergeCell ref="C50:G50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</mergeCells>
  <conditionalFormatting sqref="E1:F1048576 I1:I1048576">
    <cfRule type="cellIs" dxfId="5" priority="1" operator="equal">
      <formula>$I$3</formula>
    </cfRule>
    <cfRule type="cellIs" dxfId="4" priority="2" operator="equal">
      <formula>$I$2</formula>
    </cfRule>
  </conditionalFormatting>
  <dataValidations count="1">
    <dataValidation type="list" allowBlank="1" showInputMessage="1" showErrorMessage="1" sqref="E5:F30 E32:F49 E51:F66" xr:uid="{E73D60C3-F865-4D2B-B44E-471EC62759A9}">
      <formula1>$I$2:$I$3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4" customWidth="1"/>
    <col min="2" max="2" width="100" style="4" customWidth="1"/>
    <col min="3" max="3" width="14.85546875" style="5" bestFit="1" customWidth="1"/>
    <col min="4" max="4" width="14.85546875" style="5" customWidth="1"/>
    <col min="5" max="5" width="14.85546875" style="41" customWidth="1"/>
    <col min="6" max="6" width="23" style="62" customWidth="1"/>
    <col min="7" max="7" width="2.85546875" style="4" customWidth="1"/>
    <col min="8" max="16384" width="9.140625" style="4"/>
  </cols>
  <sheetData>
    <row r="1" spans="2:7">
      <c r="F1" s="42"/>
      <c r="G1" s="43"/>
    </row>
    <row r="2" spans="2:7">
      <c r="E2" s="44">
        <f>SUM(E7:E28)</f>
        <v>244.48000000000008</v>
      </c>
      <c r="F2" s="42"/>
      <c r="G2" s="43"/>
    </row>
    <row r="3" spans="2:7">
      <c r="F3" s="42"/>
      <c r="G3" s="43"/>
    </row>
    <row r="4" spans="2:7" ht="15" customHeight="1">
      <c r="B4" s="277" t="s">
        <v>218</v>
      </c>
      <c r="C4" s="280" t="s">
        <v>219</v>
      </c>
      <c r="D4" s="283" t="s">
        <v>220</v>
      </c>
      <c r="E4" s="286" t="s">
        <v>221</v>
      </c>
      <c r="F4" s="289" t="s">
        <v>222</v>
      </c>
    </row>
    <row r="5" spans="2:7" ht="15" customHeight="1">
      <c r="B5" s="278"/>
      <c r="C5" s="281"/>
      <c r="D5" s="284"/>
      <c r="E5" s="287"/>
      <c r="F5" s="290"/>
    </row>
    <row r="6" spans="2:7" ht="15" customHeight="1">
      <c r="B6" s="279"/>
      <c r="C6" s="282"/>
      <c r="D6" s="285"/>
      <c r="E6" s="288"/>
      <c r="F6" s="291"/>
    </row>
    <row r="7" spans="2:7" ht="15" customHeight="1">
      <c r="B7" s="45" t="s">
        <v>223</v>
      </c>
      <c r="C7" s="46"/>
      <c r="D7" s="46">
        <v>1</v>
      </c>
      <c r="E7" s="63">
        <v>94.99</v>
      </c>
      <c r="F7" s="47" t="s">
        <v>224</v>
      </c>
      <c r="G7" s="48"/>
    </row>
    <row r="8" spans="2:7" ht="15" customHeight="1">
      <c r="B8" s="45" t="s">
        <v>225</v>
      </c>
      <c r="C8" s="46"/>
      <c r="D8" s="46">
        <v>1</v>
      </c>
      <c r="E8" s="64">
        <v>52</v>
      </c>
      <c r="F8" s="47" t="s">
        <v>224</v>
      </c>
      <c r="G8" s="48"/>
    </row>
    <row r="9" spans="2:7">
      <c r="B9" s="45" t="s">
        <v>226</v>
      </c>
      <c r="C9" s="46"/>
      <c r="D9" s="46">
        <v>1</v>
      </c>
      <c r="E9" s="64">
        <v>16.989999999999998</v>
      </c>
      <c r="F9" s="47" t="s">
        <v>224</v>
      </c>
      <c r="G9" s="48"/>
    </row>
    <row r="10" spans="2:7">
      <c r="B10" s="45" t="s">
        <v>227</v>
      </c>
      <c r="C10" s="46"/>
      <c r="D10" s="46">
        <v>2</v>
      </c>
      <c r="E10" s="64">
        <v>6.97</v>
      </c>
      <c r="F10" s="47" t="s">
        <v>224</v>
      </c>
      <c r="G10" s="48"/>
    </row>
    <row r="11" spans="2:7">
      <c r="B11" s="45" t="s">
        <v>228</v>
      </c>
      <c r="C11" s="46"/>
      <c r="D11" s="46">
        <v>1</v>
      </c>
      <c r="E11" s="64">
        <v>29.99</v>
      </c>
      <c r="F11" s="47" t="s">
        <v>229</v>
      </c>
      <c r="G11" s="48"/>
    </row>
    <row r="12" spans="2:7">
      <c r="B12" s="45" t="s">
        <v>230</v>
      </c>
      <c r="C12" s="46"/>
      <c r="D12" s="46">
        <v>1</v>
      </c>
      <c r="E12" s="64">
        <v>4.8600000000000003</v>
      </c>
      <c r="F12" s="47" t="s">
        <v>229</v>
      </c>
      <c r="G12" s="48"/>
    </row>
    <row r="13" spans="2:7">
      <c r="B13" s="45" t="s">
        <v>231</v>
      </c>
      <c r="C13" s="46"/>
      <c r="D13" s="46">
        <v>1</v>
      </c>
      <c r="E13" s="64">
        <v>8.99</v>
      </c>
      <c r="F13" s="47" t="s">
        <v>229</v>
      </c>
      <c r="G13" s="48"/>
    </row>
    <row r="14" spans="2:7">
      <c r="B14" s="45" t="s">
        <v>232</v>
      </c>
      <c r="C14" s="46"/>
      <c r="D14" s="46">
        <v>1</v>
      </c>
      <c r="E14" s="64">
        <v>10.49</v>
      </c>
      <c r="F14" s="47" t="s">
        <v>229</v>
      </c>
      <c r="G14" s="48"/>
    </row>
    <row r="15" spans="2:7">
      <c r="B15" s="45" t="s">
        <v>233</v>
      </c>
      <c r="C15" s="46"/>
      <c r="D15" s="46">
        <v>1</v>
      </c>
      <c r="E15" s="64">
        <v>6.99</v>
      </c>
      <c r="F15" s="47" t="s">
        <v>229</v>
      </c>
      <c r="G15" s="48"/>
    </row>
    <row r="16" spans="2:7">
      <c r="B16" s="45" t="s">
        <v>234</v>
      </c>
      <c r="C16" s="46"/>
      <c r="D16" s="46">
        <v>1</v>
      </c>
      <c r="E16" s="64">
        <v>4.99</v>
      </c>
      <c r="F16" s="47" t="s">
        <v>229</v>
      </c>
      <c r="G16" s="48"/>
    </row>
    <row r="17" spans="2:7">
      <c r="B17" s="45" t="s">
        <v>235</v>
      </c>
      <c r="C17" s="46"/>
      <c r="D17" s="46">
        <v>1</v>
      </c>
      <c r="E17" s="64">
        <v>7.22</v>
      </c>
      <c r="F17" s="47" t="s">
        <v>229</v>
      </c>
      <c r="G17" s="48"/>
    </row>
    <row r="18" spans="2:7">
      <c r="B18" s="45"/>
      <c r="C18" s="46"/>
      <c r="D18" s="46"/>
      <c r="E18" s="64"/>
      <c r="F18" s="47"/>
      <c r="G18" s="48"/>
    </row>
    <row r="19" spans="2:7">
      <c r="B19" s="45"/>
      <c r="C19" s="46"/>
      <c r="D19" s="46"/>
      <c r="E19" s="64"/>
      <c r="F19" s="47"/>
      <c r="G19" s="48"/>
    </row>
    <row r="20" spans="2:7">
      <c r="B20" s="45"/>
      <c r="C20" s="46"/>
      <c r="D20" s="46"/>
      <c r="E20" s="64"/>
      <c r="F20" s="47"/>
      <c r="G20" s="48"/>
    </row>
    <row r="21" spans="2:7">
      <c r="B21" s="45"/>
      <c r="C21" s="46"/>
      <c r="D21" s="46"/>
      <c r="E21" s="64"/>
      <c r="F21" s="47"/>
      <c r="G21" s="48"/>
    </row>
    <row r="22" spans="2:7">
      <c r="B22" s="45"/>
      <c r="C22" s="46"/>
      <c r="D22" s="46"/>
      <c r="E22" s="64"/>
      <c r="F22" s="47"/>
      <c r="G22" s="48"/>
    </row>
    <row r="23" spans="2:7">
      <c r="B23" s="45"/>
      <c r="C23" s="46"/>
      <c r="D23" s="46"/>
      <c r="E23" s="64"/>
      <c r="F23" s="47"/>
      <c r="G23" s="48"/>
    </row>
    <row r="24" spans="2:7">
      <c r="B24" s="45"/>
      <c r="C24" s="46"/>
      <c r="D24" s="46"/>
      <c r="E24" s="64"/>
      <c r="F24" s="47"/>
      <c r="G24" s="48"/>
    </row>
    <row r="25" spans="2:7">
      <c r="B25" s="45"/>
      <c r="C25" s="46"/>
      <c r="D25" s="46"/>
      <c r="E25" s="64"/>
      <c r="F25" s="47"/>
      <c r="G25" s="48"/>
    </row>
    <row r="26" spans="2:7">
      <c r="B26" s="45"/>
      <c r="C26" s="46"/>
      <c r="D26" s="46"/>
      <c r="E26" s="64"/>
      <c r="F26" s="47"/>
      <c r="G26" s="48"/>
    </row>
    <row r="27" spans="2:7">
      <c r="B27" s="45"/>
      <c r="C27" s="46"/>
      <c r="D27" s="46"/>
      <c r="E27" s="64"/>
      <c r="F27" s="47"/>
      <c r="G27" s="48"/>
    </row>
    <row r="28" spans="2:7">
      <c r="B28" s="50"/>
      <c r="C28" s="46"/>
      <c r="D28" s="46"/>
      <c r="E28" s="64"/>
      <c r="F28" s="47"/>
      <c r="G28" s="48"/>
    </row>
    <row r="29" spans="2:7">
      <c r="B29" s="45"/>
      <c r="C29" s="51" t="s">
        <v>236</v>
      </c>
      <c r="D29" s="52" t="s">
        <v>237</v>
      </c>
      <c r="E29" s="53" t="s">
        <v>238</v>
      </c>
      <c r="F29" s="54"/>
      <c r="G29" s="48"/>
    </row>
    <row r="30" spans="2:7">
      <c r="B30" s="50" t="s">
        <v>239</v>
      </c>
      <c r="C30" s="55">
        <f>COUNTIF(B31:B77,"&lt;&gt;")</f>
        <v>0</v>
      </c>
      <c r="D30" s="56">
        <f>COUNTIF(F31:F77, "DONE")</f>
        <v>0</v>
      </c>
      <c r="E30" s="57" t="e">
        <f>D30/C30</f>
        <v>#DIV/0!</v>
      </c>
      <c r="F30" s="54"/>
      <c r="G30" s="48"/>
    </row>
    <row r="31" spans="2:7">
      <c r="B31" s="45"/>
      <c r="C31" s="46"/>
      <c r="D31" s="46"/>
      <c r="E31" s="49"/>
      <c r="F31" s="58"/>
      <c r="G31" s="48"/>
    </row>
    <row r="32" spans="2:7">
      <c r="B32" s="45"/>
      <c r="C32" s="46"/>
      <c r="D32" s="46"/>
      <c r="E32" s="49"/>
      <c r="F32" s="58"/>
      <c r="G32" s="48"/>
    </row>
    <row r="33" spans="2:7">
      <c r="B33" s="45"/>
      <c r="C33" s="46"/>
      <c r="D33" s="46"/>
      <c r="E33" s="49"/>
      <c r="F33" s="58"/>
      <c r="G33" s="48"/>
    </row>
    <row r="34" spans="2:7">
      <c r="B34" s="45"/>
      <c r="C34" s="46"/>
      <c r="D34" s="46"/>
      <c r="E34" s="49"/>
      <c r="F34" s="58"/>
      <c r="G34" s="48"/>
    </row>
    <row r="35" spans="2:7">
      <c r="B35" s="45"/>
      <c r="C35" s="46"/>
      <c r="D35" s="46"/>
      <c r="E35" s="49"/>
      <c r="F35" s="58"/>
      <c r="G35" s="48"/>
    </row>
    <row r="36" spans="2:7">
      <c r="B36" s="45"/>
      <c r="C36" s="46"/>
      <c r="D36" s="46"/>
      <c r="E36" s="49"/>
      <c r="F36" s="58"/>
      <c r="G36" s="48"/>
    </row>
    <row r="37" spans="2:7">
      <c r="B37" s="45"/>
      <c r="C37" s="46"/>
      <c r="D37" s="46"/>
      <c r="E37" s="49"/>
      <c r="F37" s="58"/>
      <c r="G37" s="48"/>
    </row>
    <row r="38" spans="2:7">
      <c r="B38" s="45"/>
      <c r="C38" s="46"/>
      <c r="D38" s="46"/>
      <c r="E38" s="49"/>
      <c r="F38" s="58"/>
      <c r="G38" s="48"/>
    </row>
    <row r="39" spans="2:7">
      <c r="B39" s="45"/>
      <c r="C39" s="46"/>
      <c r="D39" s="46"/>
      <c r="E39" s="49"/>
      <c r="F39" s="58"/>
      <c r="G39" s="48"/>
    </row>
    <row r="40" spans="2:7">
      <c r="B40" s="45"/>
      <c r="C40" s="46"/>
      <c r="D40" s="46"/>
      <c r="E40" s="49"/>
      <c r="F40" s="58"/>
      <c r="G40" s="48"/>
    </row>
    <row r="41" spans="2:7">
      <c r="B41" s="45"/>
      <c r="C41" s="46"/>
      <c r="D41" s="46"/>
      <c r="E41" s="49"/>
      <c r="F41" s="58"/>
      <c r="G41" s="48"/>
    </row>
    <row r="42" spans="2:7">
      <c r="B42" s="45"/>
      <c r="C42" s="46"/>
      <c r="D42" s="46"/>
      <c r="E42" s="49"/>
      <c r="F42" s="58"/>
      <c r="G42" s="48"/>
    </row>
    <row r="43" spans="2:7">
      <c r="B43" s="45"/>
      <c r="C43" s="46"/>
      <c r="D43" s="46"/>
      <c r="E43" s="49"/>
      <c r="F43" s="58"/>
      <c r="G43" s="48"/>
    </row>
    <row r="44" spans="2:7">
      <c r="B44" s="45"/>
      <c r="C44" s="46"/>
      <c r="D44" s="46"/>
      <c r="E44" s="49"/>
      <c r="F44" s="58"/>
      <c r="G44" s="48"/>
    </row>
    <row r="45" spans="2:7">
      <c r="B45" s="45"/>
      <c r="C45" s="46"/>
      <c r="D45" s="46"/>
      <c r="E45" s="49"/>
      <c r="F45" s="58"/>
      <c r="G45" s="48"/>
    </row>
    <row r="46" spans="2:7">
      <c r="B46" s="45"/>
      <c r="C46" s="46"/>
      <c r="D46" s="46"/>
      <c r="E46" s="49"/>
      <c r="F46" s="58"/>
      <c r="G46" s="48"/>
    </row>
    <row r="47" spans="2:7">
      <c r="B47" s="45"/>
      <c r="C47" s="46"/>
      <c r="D47" s="46"/>
      <c r="E47" s="49"/>
      <c r="F47" s="58"/>
      <c r="G47" s="48"/>
    </row>
    <row r="48" spans="2:7">
      <c r="B48" s="45"/>
      <c r="C48" s="46"/>
      <c r="D48" s="46"/>
      <c r="E48" s="49"/>
      <c r="F48" s="58"/>
      <c r="G48" s="48"/>
    </row>
    <row r="49" spans="2:7">
      <c r="B49" s="45"/>
      <c r="C49" s="46"/>
      <c r="D49" s="46"/>
      <c r="E49" s="49"/>
      <c r="F49" s="58"/>
      <c r="G49" s="48"/>
    </row>
    <row r="50" spans="2:7">
      <c r="B50" s="45"/>
      <c r="C50" s="46"/>
      <c r="D50" s="46"/>
      <c r="E50" s="49"/>
      <c r="F50" s="58"/>
      <c r="G50" s="48"/>
    </row>
    <row r="51" spans="2:7">
      <c r="B51" s="45"/>
      <c r="C51" s="46"/>
      <c r="D51" s="46"/>
      <c r="E51" s="49"/>
      <c r="F51" s="58"/>
      <c r="G51" s="48"/>
    </row>
    <row r="52" spans="2:7">
      <c r="B52" s="45"/>
      <c r="C52" s="46"/>
      <c r="D52" s="46"/>
      <c r="E52" s="49"/>
      <c r="F52" s="58"/>
      <c r="G52" s="48"/>
    </row>
    <row r="53" spans="2:7">
      <c r="B53" s="45"/>
      <c r="C53" s="46"/>
      <c r="D53" s="46"/>
      <c r="E53" s="49"/>
      <c r="F53" s="58"/>
      <c r="G53" s="48"/>
    </row>
    <row r="54" spans="2:7">
      <c r="B54" s="45"/>
      <c r="C54" s="46"/>
      <c r="D54" s="46"/>
      <c r="E54" s="49"/>
      <c r="F54" s="58"/>
      <c r="G54" s="48"/>
    </row>
    <row r="55" spans="2:7">
      <c r="B55" s="45"/>
      <c r="C55" s="46"/>
      <c r="D55" s="46"/>
      <c r="E55" s="49"/>
      <c r="F55" s="58"/>
      <c r="G55" s="48"/>
    </row>
    <row r="56" spans="2:7">
      <c r="B56" s="45"/>
      <c r="C56" s="46"/>
      <c r="D56" s="46"/>
      <c r="E56" s="49"/>
      <c r="F56" s="58"/>
      <c r="G56" s="48"/>
    </row>
    <row r="57" spans="2:7">
      <c r="B57" s="45"/>
      <c r="C57" s="46"/>
      <c r="D57" s="46"/>
      <c r="E57" s="49"/>
      <c r="F57" s="58"/>
      <c r="G57" s="48"/>
    </row>
    <row r="58" spans="2:7">
      <c r="B58" s="45"/>
      <c r="C58" s="46"/>
      <c r="D58" s="46"/>
      <c r="E58" s="49"/>
      <c r="F58" s="58"/>
      <c r="G58" s="48"/>
    </row>
    <row r="59" spans="2:7">
      <c r="B59" s="45"/>
      <c r="C59" s="46"/>
      <c r="D59" s="46"/>
      <c r="E59" s="49"/>
      <c r="F59" s="58"/>
      <c r="G59" s="48"/>
    </row>
    <row r="60" spans="2:7">
      <c r="B60" s="45"/>
      <c r="C60" s="46"/>
      <c r="D60" s="46"/>
      <c r="E60" s="49"/>
      <c r="F60" s="58"/>
      <c r="G60" s="48"/>
    </row>
    <row r="61" spans="2:7">
      <c r="B61" s="45"/>
      <c r="C61" s="46"/>
      <c r="D61" s="46"/>
      <c r="E61" s="49"/>
      <c r="F61" s="58"/>
      <c r="G61" s="48"/>
    </row>
    <row r="62" spans="2:7">
      <c r="B62" s="45"/>
      <c r="C62" s="46"/>
      <c r="D62" s="46"/>
      <c r="E62" s="49"/>
      <c r="F62" s="58"/>
      <c r="G62" s="48"/>
    </row>
    <row r="63" spans="2:7">
      <c r="B63" s="45"/>
      <c r="C63" s="46"/>
      <c r="D63" s="46"/>
      <c r="E63" s="49"/>
      <c r="F63" s="58"/>
      <c r="G63" s="48"/>
    </row>
    <row r="64" spans="2:7">
      <c r="B64" s="45"/>
      <c r="C64" s="46"/>
      <c r="D64" s="46"/>
      <c r="E64" s="49"/>
      <c r="F64" s="58"/>
      <c r="G64" s="48"/>
    </row>
    <row r="65" spans="2:7">
      <c r="B65" s="45"/>
      <c r="C65" s="46"/>
      <c r="D65" s="46"/>
      <c r="E65" s="49"/>
      <c r="F65" s="58"/>
      <c r="G65" s="48"/>
    </row>
    <row r="66" spans="2:7">
      <c r="B66" s="45"/>
      <c r="C66" s="46"/>
      <c r="D66" s="46"/>
      <c r="E66" s="49"/>
      <c r="F66" s="58"/>
      <c r="G66" s="48"/>
    </row>
    <row r="67" spans="2:7">
      <c r="B67" s="45"/>
      <c r="C67" s="46"/>
      <c r="D67" s="46"/>
      <c r="E67" s="49"/>
      <c r="F67" s="58"/>
      <c r="G67" s="48"/>
    </row>
    <row r="68" spans="2:7">
      <c r="B68" s="45"/>
      <c r="C68" s="46"/>
      <c r="D68" s="46"/>
      <c r="E68" s="49"/>
      <c r="F68" s="58"/>
      <c r="G68" s="48"/>
    </row>
    <row r="69" spans="2:7">
      <c r="B69" s="45"/>
      <c r="C69" s="46"/>
      <c r="D69" s="46"/>
      <c r="E69" s="49"/>
      <c r="F69" s="58"/>
      <c r="G69" s="48"/>
    </row>
    <row r="70" spans="2:7">
      <c r="B70" s="45"/>
      <c r="C70" s="46"/>
      <c r="D70" s="46"/>
      <c r="E70" s="49"/>
      <c r="F70" s="58"/>
      <c r="G70" s="48"/>
    </row>
    <row r="71" spans="2:7">
      <c r="B71" s="45"/>
      <c r="C71" s="46"/>
      <c r="D71" s="46"/>
      <c r="E71" s="49"/>
      <c r="F71" s="58"/>
      <c r="G71" s="48"/>
    </row>
    <row r="72" spans="2:7">
      <c r="B72" s="45"/>
      <c r="C72" s="46"/>
      <c r="D72" s="46"/>
      <c r="E72" s="49"/>
      <c r="F72" s="58"/>
      <c r="G72" s="48"/>
    </row>
    <row r="73" spans="2:7">
      <c r="B73" s="45"/>
      <c r="C73" s="46"/>
      <c r="D73" s="46"/>
      <c r="E73" s="49"/>
      <c r="F73" s="58"/>
      <c r="G73" s="48"/>
    </row>
    <row r="74" spans="2:7">
      <c r="B74" s="45"/>
      <c r="C74" s="46"/>
      <c r="D74" s="46"/>
      <c r="E74" s="49"/>
      <c r="F74" s="58"/>
      <c r="G74" s="48"/>
    </row>
    <row r="75" spans="2:7">
      <c r="B75" s="45"/>
      <c r="C75" s="46"/>
      <c r="D75" s="46"/>
      <c r="E75" s="49"/>
      <c r="F75" s="58"/>
      <c r="G75" s="48"/>
    </row>
    <row r="76" spans="2:7">
      <c r="B76" s="45"/>
      <c r="C76" s="46"/>
      <c r="D76" s="46"/>
      <c r="E76" s="49"/>
      <c r="F76" s="58"/>
      <c r="G76" s="48"/>
    </row>
    <row r="77" spans="2:7">
      <c r="B77" s="59"/>
      <c r="C77" s="56"/>
      <c r="D77" s="56"/>
      <c r="E77" s="60"/>
      <c r="F77" s="61"/>
      <c r="G77" s="48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AB561"/>
  <sheetViews>
    <sheetView zoomScale="130" zoomScaleNormal="13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L303" sqref="L303"/>
    </sheetView>
  </sheetViews>
  <sheetFormatPr defaultRowHeight="15"/>
  <cols>
    <col min="1" max="1" width="2.85546875" customWidth="1"/>
    <col min="2" max="2" width="6.5703125" style="190" bestFit="1" customWidth="1"/>
    <col min="3" max="3" width="9" style="224" bestFit="1" customWidth="1"/>
    <col min="4" max="11" width="3.7109375" style="188" customWidth="1"/>
    <col min="12" max="12" width="34.42578125" style="180" customWidth="1"/>
    <col min="13" max="13" width="6.85546875" customWidth="1"/>
    <col min="14" max="14" width="13.42578125" customWidth="1"/>
    <col min="15" max="15" width="15" style="233" customWidth="1"/>
    <col min="16" max="17" width="10.7109375" customWidth="1"/>
    <col min="18" max="18" width="2.85546875" customWidth="1"/>
    <col min="19" max="19" width="5.140625" style="180" bestFit="1" customWidth="1"/>
    <col min="20" max="20" width="2.85546875" style="180" customWidth="1"/>
    <col min="21" max="21" width="3.7109375" style="181" customWidth="1"/>
    <col min="22" max="27" width="3.7109375" style="180" customWidth="1"/>
    <col min="28" max="28" width="3.7109375" style="226" customWidth="1"/>
  </cols>
  <sheetData>
    <row r="1" spans="2:28" ht="15.75" thickBot="1">
      <c r="B1" s="217"/>
      <c r="C1" s="1"/>
      <c r="D1" s="187"/>
      <c r="E1" s="187"/>
      <c r="F1" s="187"/>
      <c r="G1" s="187"/>
      <c r="H1" s="187"/>
      <c r="I1" s="187"/>
      <c r="J1" s="187"/>
      <c r="K1" s="187"/>
    </row>
    <row r="2" spans="2:28" ht="30" customHeight="1" thickBot="1">
      <c r="B2" s="185" t="s">
        <v>216</v>
      </c>
      <c r="C2" s="236" t="s">
        <v>782</v>
      </c>
      <c r="D2" s="182" t="s">
        <v>362</v>
      </c>
      <c r="E2" s="183" t="s">
        <v>775</v>
      </c>
      <c r="F2" s="183" t="s">
        <v>776</v>
      </c>
      <c r="G2" s="183" t="s">
        <v>777</v>
      </c>
      <c r="H2" s="183" t="s">
        <v>779</v>
      </c>
      <c r="I2" s="183" t="s">
        <v>780</v>
      </c>
      <c r="J2" s="183" t="s">
        <v>781</v>
      </c>
      <c r="K2" s="184" t="s">
        <v>778</v>
      </c>
      <c r="L2" s="67" t="s">
        <v>72</v>
      </c>
      <c r="M2" s="66" t="s">
        <v>217</v>
      </c>
      <c r="N2" s="232" t="s">
        <v>430</v>
      </c>
      <c r="O2" s="234" t="s">
        <v>429</v>
      </c>
      <c r="P2" s="1" t="s">
        <v>431</v>
      </c>
      <c r="Q2" s="1" t="s">
        <v>773</v>
      </c>
    </row>
    <row r="3" spans="2:28" ht="15.75" thickTop="1">
      <c r="B3" s="308" t="s">
        <v>263</v>
      </c>
      <c r="C3" s="301">
        <v>144</v>
      </c>
      <c r="D3" s="193">
        <v>26</v>
      </c>
      <c r="E3" s="194"/>
      <c r="F3" s="194"/>
      <c r="G3" s="194"/>
      <c r="H3" s="194"/>
      <c r="I3" s="194"/>
      <c r="J3" s="194"/>
      <c r="K3" s="195"/>
      <c r="L3" s="228"/>
      <c r="M3" s="196"/>
      <c r="N3" t="str">
        <f t="shared" ref="N3:N65" si="0">_xlfn.CONCAT(D3,E3,F3,G3,H3,I3,J3,K3)</f>
        <v>26</v>
      </c>
      <c r="S3" s="186" t="s">
        <v>263</v>
      </c>
      <c r="T3" s="186"/>
      <c r="U3" s="225">
        <v>26</v>
      </c>
      <c r="V3" s="186" t="s">
        <v>252</v>
      </c>
      <c r="W3" s="186" t="s">
        <v>252</v>
      </c>
      <c r="X3" s="186" t="s">
        <v>252</v>
      </c>
      <c r="Y3" s="186"/>
      <c r="Z3" s="186"/>
      <c r="AA3" s="186"/>
      <c r="AB3" s="227"/>
    </row>
    <row r="4" spans="2:28">
      <c r="B4" s="303"/>
      <c r="C4" s="296"/>
      <c r="D4" s="189"/>
      <c r="E4" s="190" t="s">
        <v>252</v>
      </c>
      <c r="F4" s="190"/>
      <c r="G4" s="190"/>
      <c r="H4" s="190"/>
      <c r="I4" s="190"/>
      <c r="J4" s="190"/>
      <c r="K4" s="191"/>
      <c r="L4" s="131"/>
      <c r="M4" s="3"/>
      <c r="N4" t="str">
        <f t="shared" si="0"/>
        <v>00</v>
      </c>
    </row>
    <row r="5" spans="2:28">
      <c r="B5" s="303"/>
      <c r="C5" s="296"/>
      <c r="D5" s="189"/>
      <c r="E5" s="190"/>
      <c r="F5" s="190" t="s">
        <v>252</v>
      </c>
      <c r="G5" s="190"/>
      <c r="H5" s="190"/>
      <c r="I5" s="190"/>
      <c r="J5" s="190"/>
      <c r="K5" s="191"/>
      <c r="L5" s="131"/>
      <c r="M5" s="3"/>
      <c r="N5" t="str">
        <f t="shared" si="0"/>
        <v>00</v>
      </c>
    </row>
    <row r="6" spans="2:28">
      <c r="B6" s="304"/>
      <c r="C6" s="297"/>
      <c r="D6" s="197"/>
      <c r="E6" s="198"/>
      <c r="F6" s="198"/>
      <c r="G6" s="198" t="s">
        <v>252</v>
      </c>
      <c r="H6" s="198"/>
      <c r="I6" s="198"/>
      <c r="J6" s="198"/>
      <c r="K6" s="199"/>
      <c r="L6" s="229"/>
      <c r="M6" s="200"/>
      <c r="N6" t="str">
        <f t="shared" si="0"/>
        <v>00</v>
      </c>
      <c r="O6" s="235"/>
      <c r="P6" s="2"/>
    </row>
    <row r="7" spans="2:28">
      <c r="B7" s="302" t="s">
        <v>264</v>
      </c>
      <c r="C7" s="295">
        <v>198</v>
      </c>
      <c r="D7" s="202">
        <v>80</v>
      </c>
      <c r="E7" s="203"/>
      <c r="F7" s="203"/>
      <c r="G7" s="203"/>
      <c r="H7" s="203"/>
      <c r="I7" s="203"/>
      <c r="J7" s="203"/>
      <c r="K7" s="204"/>
      <c r="L7" s="230"/>
      <c r="M7" s="205"/>
      <c r="N7" t="str">
        <f t="shared" si="0"/>
        <v>80</v>
      </c>
      <c r="O7" s="235"/>
      <c r="P7" s="2"/>
      <c r="S7" s="186" t="s">
        <v>264</v>
      </c>
      <c r="T7" s="186"/>
      <c r="U7" s="225">
        <v>80</v>
      </c>
      <c r="V7" s="186">
        <v>46</v>
      </c>
      <c r="W7" s="186" t="s">
        <v>260</v>
      </c>
      <c r="X7" s="186" t="s">
        <v>265</v>
      </c>
      <c r="Y7" s="186">
        <v>80</v>
      </c>
      <c r="Z7" s="186" t="s">
        <v>266</v>
      </c>
      <c r="AA7" s="186" t="s">
        <v>267</v>
      </c>
      <c r="AB7" s="227">
        <v>98</v>
      </c>
    </row>
    <row r="8" spans="2:28">
      <c r="B8" s="303"/>
      <c r="C8" s="296"/>
      <c r="D8" s="189"/>
      <c r="E8" s="190">
        <v>46</v>
      </c>
      <c r="F8" s="190"/>
      <c r="G8" s="190"/>
      <c r="H8" s="190"/>
      <c r="I8" s="190"/>
      <c r="J8" s="190"/>
      <c r="K8" s="191"/>
      <c r="L8" s="131"/>
      <c r="M8" s="3"/>
      <c r="N8" t="str">
        <f t="shared" si="0"/>
        <v>46</v>
      </c>
      <c r="O8" s="235"/>
      <c r="P8" s="2"/>
    </row>
    <row r="9" spans="2:28">
      <c r="B9" s="303"/>
      <c r="C9" s="296"/>
      <c r="D9" s="189"/>
      <c r="E9" s="190"/>
      <c r="F9" s="190" t="s">
        <v>260</v>
      </c>
      <c r="G9" s="190"/>
      <c r="H9" s="190"/>
      <c r="I9" s="190"/>
      <c r="J9" s="190"/>
      <c r="K9" s="191"/>
      <c r="L9" s="131"/>
      <c r="M9" s="3"/>
      <c r="N9" t="str">
        <f t="shared" si="0"/>
        <v>7F</v>
      </c>
      <c r="O9" s="235"/>
      <c r="P9" s="2"/>
    </row>
    <row r="10" spans="2:28">
      <c r="B10" s="303"/>
      <c r="C10" s="296"/>
      <c r="D10" s="189"/>
      <c r="E10" s="190"/>
      <c r="F10" s="190"/>
      <c r="G10" s="190" t="s">
        <v>265</v>
      </c>
      <c r="H10" s="190"/>
      <c r="I10" s="190"/>
      <c r="J10" s="190"/>
      <c r="K10" s="191"/>
      <c r="L10" s="131"/>
      <c r="M10" s="3"/>
      <c r="N10" t="str">
        <f t="shared" si="0"/>
        <v>F6</v>
      </c>
      <c r="O10" s="235"/>
      <c r="P10" s="2"/>
    </row>
    <row r="11" spans="2:28">
      <c r="B11" s="303"/>
      <c r="C11" s="296">
        <v>0</v>
      </c>
      <c r="D11" s="189"/>
      <c r="E11" s="190"/>
      <c r="F11" s="190"/>
      <c r="G11" s="190"/>
      <c r="H11" s="190">
        <v>80</v>
      </c>
      <c r="I11" s="190"/>
      <c r="J11" s="190"/>
      <c r="K11" s="191"/>
      <c r="L11" s="131"/>
      <c r="M11" s="3"/>
      <c r="N11" t="str">
        <f t="shared" si="0"/>
        <v>80</v>
      </c>
      <c r="O11" s="235"/>
      <c r="P11" s="2"/>
    </row>
    <row r="12" spans="2:28">
      <c r="B12" s="303"/>
      <c r="C12" s="296"/>
      <c r="D12" s="189"/>
      <c r="E12" s="190"/>
      <c r="F12" s="190"/>
      <c r="G12" s="190"/>
      <c r="H12" s="190"/>
      <c r="I12" s="190" t="s">
        <v>266</v>
      </c>
      <c r="J12" s="190"/>
      <c r="K12" s="191"/>
      <c r="L12" s="131"/>
      <c r="M12" s="3"/>
      <c r="N12" t="str">
        <f t="shared" si="0"/>
        <v>08</v>
      </c>
      <c r="O12" s="235"/>
      <c r="P12" s="2"/>
    </row>
    <row r="13" spans="2:28">
      <c r="B13" s="303"/>
      <c r="C13" s="296"/>
      <c r="D13" s="189"/>
      <c r="E13" s="190"/>
      <c r="F13" s="190"/>
      <c r="G13" s="190"/>
      <c r="H13" s="190"/>
      <c r="I13" s="190"/>
      <c r="J13" s="190" t="s">
        <v>267</v>
      </c>
      <c r="K13" s="191"/>
      <c r="L13" s="131"/>
      <c r="M13" s="3"/>
      <c r="N13" t="str">
        <f t="shared" si="0"/>
        <v>A4</v>
      </c>
      <c r="O13" s="235"/>
      <c r="P13" s="2"/>
    </row>
    <row r="14" spans="2:28">
      <c r="B14" s="304"/>
      <c r="C14" s="297"/>
      <c r="D14" s="206"/>
      <c r="E14" s="207"/>
      <c r="F14" s="207"/>
      <c r="G14" s="207"/>
      <c r="H14" s="207"/>
      <c r="I14" s="207"/>
      <c r="J14" s="207"/>
      <c r="K14" s="208">
        <v>98</v>
      </c>
      <c r="L14" s="229"/>
      <c r="M14" s="200"/>
      <c r="N14" t="str">
        <f t="shared" si="0"/>
        <v>98</v>
      </c>
      <c r="O14" s="235"/>
      <c r="P14" s="2"/>
    </row>
    <row r="15" spans="2:28">
      <c r="B15" s="302" t="s">
        <v>258</v>
      </c>
      <c r="C15" s="295">
        <v>302</v>
      </c>
      <c r="D15" s="202" t="s">
        <v>259</v>
      </c>
      <c r="E15" s="212"/>
      <c r="F15" s="212"/>
      <c r="G15" s="212"/>
      <c r="H15" s="212"/>
      <c r="I15" s="212"/>
      <c r="J15" s="212"/>
      <c r="K15" s="209"/>
      <c r="L15" s="230"/>
      <c r="M15" s="205"/>
      <c r="N15" t="str">
        <f t="shared" si="0"/>
        <v>C7</v>
      </c>
      <c r="O15" s="235"/>
      <c r="P15" s="2"/>
      <c r="S15" s="186" t="s">
        <v>258</v>
      </c>
      <c r="T15" s="186"/>
      <c r="U15" s="225" t="s">
        <v>259</v>
      </c>
      <c r="V15" s="186" t="s">
        <v>260</v>
      </c>
      <c r="W15" s="186" t="s">
        <v>261</v>
      </c>
      <c r="X15" s="186" t="s">
        <v>260</v>
      </c>
      <c r="Y15" s="186" t="s">
        <v>262</v>
      </c>
      <c r="Z15" s="186" t="s">
        <v>253</v>
      </c>
      <c r="AA15" s="186" t="s">
        <v>253</v>
      </c>
      <c r="AB15" s="227" t="s">
        <v>252</v>
      </c>
    </row>
    <row r="16" spans="2:28">
      <c r="B16" s="303"/>
      <c r="C16" s="296"/>
      <c r="D16" s="189"/>
      <c r="E16" s="190" t="s">
        <v>260</v>
      </c>
      <c r="K16" s="210"/>
      <c r="L16" s="131"/>
      <c r="M16" s="3"/>
      <c r="N16" t="str">
        <f t="shared" si="0"/>
        <v>7F</v>
      </c>
      <c r="O16" s="235"/>
      <c r="P16" s="2"/>
    </row>
    <row r="17" spans="2:28">
      <c r="B17" s="303"/>
      <c r="C17" s="296"/>
      <c r="D17" s="189"/>
      <c r="E17" s="190"/>
      <c r="F17" s="190" t="s">
        <v>261</v>
      </c>
      <c r="K17" s="210"/>
      <c r="L17" s="131"/>
      <c r="M17" s="3"/>
      <c r="N17" t="str">
        <f t="shared" si="0"/>
        <v>FE</v>
      </c>
      <c r="O17" s="235"/>
      <c r="P17" s="2"/>
    </row>
    <row r="18" spans="2:28">
      <c r="B18" s="303"/>
      <c r="C18" s="296"/>
      <c r="D18" s="189"/>
      <c r="E18" s="190"/>
      <c r="F18" s="190"/>
      <c r="G18" s="190" t="s">
        <v>260</v>
      </c>
      <c r="K18" s="210"/>
      <c r="L18" s="131"/>
      <c r="M18" s="3"/>
      <c r="N18" t="str">
        <f t="shared" si="0"/>
        <v>7F</v>
      </c>
      <c r="O18" s="235"/>
      <c r="P18" s="2"/>
    </row>
    <row r="19" spans="2:28">
      <c r="B19" s="303"/>
      <c r="C19" s="296">
        <v>0</v>
      </c>
      <c r="D19" s="189"/>
      <c r="E19" s="190"/>
      <c r="F19" s="190"/>
      <c r="G19" s="190"/>
      <c r="H19" s="190" t="s">
        <v>262</v>
      </c>
      <c r="K19" s="210"/>
      <c r="L19" s="131"/>
      <c r="M19" s="3"/>
      <c r="N19" t="str">
        <f t="shared" si="0"/>
        <v>D0</v>
      </c>
      <c r="O19" s="235"/>
      <c r="P19" s="2"/>
    </row>
    <row r="20" spans="2:28">
      <c r="B20" s="303"/>
      <c r="C20" s="296"/>
      <c r="D20" s="189"/>
      <c r="E20" s="190"/>
      <c r="F20" s="190"/>
      <c r="G20" s="190"/>
      <c r="H20" s="190"/>
      <c r="I20" s="190" t="s">
        <v>253</v>
      </c>
      <c r="K20" s="210"/>
      <c r="L20" s="131"/>
      <c r="M20" s="3"/>
      <c r="N20" t="str">
        <f t="shared" si="0"/>
        <v>FF</v>
      </c>
      <c r="O20" s="235"/>
      <c r="P20" s="2"/>
    </row>
    <row r="21" spans="2:28">
      <c r="B21" s="303"/>
      <c r="C21" s="296"/>
      <c r="D21" s="189"/>
      <c r="E21" s="190"/>
      <c r="F21" s="190"/>
      <c r="G21" s="190"/>
      <c r="H21" s="190"/>
      <c r="I21" s="190"/>
      <c r="J21" s="190" t="s">
        <v>253</v>
      </c>
      <c r="K21" s="210"/>
      <c r="L21" s="131"/>
      <c r="M21" s="3"/>
      <c r="N21" t="str">
        <f t="shared" si="0"/>
        <v>FF</v>
      </c>
      <c r="O21" s="235"/>
      <c r="P21" s="2"/>
    </row>
    <row r="22" spans="2:28">
      <c r="B22" s="304"/>
      <c r="C22" s="297"/>
      <c r="D22" s="206"/>
      <c r="E22" s="207"/>
      <c r="F22" s="207"/>
      <c r="G22" s="207"/>
      <c r="H22" s="207"/>
      <c r="I22" s="207"/>
      <c r="J22" s="207"/>
      <c r="K22" s="213" t="s">
        <v>252</v>
      </c>
      <c r="L22" s="229"/>
      <c r="M22" s="200"/>
      <c r="N22" t="str">
        <f t="shared" si="0"/>
        <v>00</v>
      </c>
      <c r="O22" s="235"/>
      <c r="P22" s="2"/>
    </row>
    <row r="23" spans="2:28">
      <c r="B23" s="302" t="s">
        <v>285</v>
      </c>
      <c r="C23" s="295">
        <v>378</v>
      </c>
      <c r="D23" s="202">
        <v>32</v>
      </c>
      <c r="E23" s="203"/>
      <c r="F23" s="203"/>
      <c r="G23" s="203"/>
      <c r="H23" s="203"/>
      <c r="I23" s="203"/>
      <c r="J23" s="203"/>
      <c r="K23" s="214"/>
      <c r="L23" s="230"/>
      <c r="M23" s="205"/>
      <c r="N23" t="str">
        <f t="shared" si="0"/>
        <v>32</v>
      </c>
      <c r="O23" s="235"/>
      <c r="P23" s="2"/>
      <c r="S23" s="186" t="s">
        <v>285</v>
      </c>
      <c r="T23" s="186"/>
      <c r="U23" s="225">
        <v>32</v>
      </c>
      <c r="V23" s="186">
        <v>25</v>
      </c>
      <c r="W23" s="186">
        <v>64</v>
      </c>
      <c r="X23" s="186" t="s">
        <v>252</v>
      </c>
      <c r="Y23" s="186" t="s">
        <v>252</v>
      </c>
      <c r="Z23" s="186" t="s">
        <v>252</v>
      </c>
      <c r="AA23" s="186">
        <v>32</v>
      </c>
      <c r="AB23" s="227" t="s">
        <v>252</v>
      </c>
    </row>
    <row r="24" spans="2:28">
      <c r="B24" s="303"/>
      <c r="C24" s="296"/>
      <c r="D24" s="189"/>
      <c r="E24" s="190">
        <v>25</v>
      </c>
      <c r="F24" s="190"/>
      <c r="G24" s="190"/>
      <c r="H24" s="190"/>
      <c r="I24" s="190"/>
      <c r="J24" s="190"/>
      <c r="K24" s="211"/>
      <c r="L24" s="131"/>
      <c r="M24" s="3"/>
      <c r="N24" t="str">
        <f t="shared" si="0"/>
        <v>25</v>
      </c>
      <c r="O24" s="235"/>
      <c r="P24" s="2"/>
    </row>
    <row r="25" spans="2:28">
      <c r="B25" s="303"/>
      <c r="C25" s="296"/>
      <c r="D25" s="189"/>
      <c r="E25" s="190"/>
      <c r="F25" s="190">
        <v>64</v>
      </c>
      <c r="G25" s="190"/>
      <c r="H25" s="190"/>
      <c r="I25" s="190"/>
      <c r="J25" s="190"/>
      <c r="K25" s="211"/>
      <c r="L25" s="131"/>
      <c r="M25" s="3"/>
      <c r="N25" t="str">
        <f t="shared" si="0"/>
        <v>64</v>
      </c>
      <c r="O25" s="235"/>
      <c r="P25" s="2"/>
    </row>
    <row r="26" spans="2:28">
      <c r="B26" s="303"/>
      <c r="C26" s="296"/>
      <c r="D26" s="189"/>
      <c r="E26" s="190"/>
      <c r="F26" s="190"/>
      <c r="G26" s="190" t="s">
        <v>252</v>
      </c>
      <c r="H26" s="190"/>
      <c r="I26" s="190"/>
      <c r="J26" s="190"/>
      <c r="K26" s="211"/>
      <c r="L26" s="131"/>
      <c r="M26" s="3"/>
      <c r="N26" t="str">
        <f t="shared" si="0"/>
        <v>00</v>
      </c>
      <c r="O26" s="235"/>
      <c r="P26" s="2"/>
    </row>
    <row r="27" spans="2:28">
      <c r="B27" s="303"/>
      <c r="C27" s="296">
        <v>0</v>
      </c>
      <c r="D27" s="189"/>
      <c r="E27" s="190"/>
      <c r="F27" s="190"/>
      <c r="G27" s="190"/>
      <c r="H27" s="190" t="s">
        <v>252</v>
      </c>
      <c r="I27" s="190"/>
      <c r="J27" s="190"/>
      <c r="K27" s="191"/>
      <c r="L27" s="131"/>
      <c r="M27" s="3"/>
      <c r="N27" t="str">
        <f t="shared" si="0"/>
        <v>00</v>
      </c>
      <c r="O27" s="235"/>
      <c r="P27" s="2"/>
    </row>
    <row r="28" spans="2:28">
      <c r="B28" s="303"/>
      <c r="C28" s="296"/>
      <c r="D28" s="189"/>
      <c r="E28" s="190"/>
      <c r="F28" s="190"/>
      <c r="G28" s="190"/>
      <c r="H28" s="190"/>
      <c r="I28" s="190" t="s">
        <v>252</v>
      </c>
      <c r="J28" s="190"/>
      <c r="K28" s="191"/>
      <c r="L28" s="131"/>
      <c r="M28" s="3"/>
      <c r="N28" t="str">
        <f t="shared" si="0"/>
        <v>00</v>
      </c>
      <c r="O28" s="235"/>
      <c r="P28" s="2"/>
    </row>
    <row r="29" spans="2:28">
      <c r="B29" s="303"/>
      <c r="C29" s="296"/>
      <c r="D29" s="189"/>
      <c r="E29" s="190"/>
      <c r="F29" s="190"/>
      <c r="G29" s="190"/>
      <c r="H29" s="190"/>
      <c r="I29" s="190"/>
      <c r="J29" s="190">
        <v>32</v>
      </c>
      <c r="K29" s="191"/>
      <c r="L29" s="131"/>
      <c r="M29" s="3"/>
      <c r="N29" t="str">
        <f t="shared" si="0"/>
        <v>32</v>
      </c>
      <c r="O29" s="235"/>
      <c r="P29" s="2"/>
    </row>
    <row r="30" spans="2:28">
      <c r="B30" s="304"/>
      <c r="C30" s="297"/>
      <c r="D30" s="206"/>
      <c r="E30" s="207"/>
      <c r="F30" s="207"/>
      <c r="G30" s="207"/>
      <c r="H30" s="207"/>
      <c r="I30" s="207"/>
      <c r="J30" s="207"/>
      <c r="K30" s="208" t="s">
        <v>252</v>
      </c>
      <c r="L30" s="229"/>
      <c r="M30" s="200"/>
      <c r="N30" t="str">
        <f t="shared" si="0"/>
        <v>00</v>
      </c>
      <c r="O30" s="235"/>
      <c r="P30" s="2"/>
    </row>
    <row r="31" spans="2:28">
      <c r="B31" s="302" t="s">
        <v>286</v>
      </c>
      <c r="C31" s="295">
        <v>380</v>
      </c>
      <c r="D31" s="202">
        <v>17</v>
      </c>
      <c r="E31" s="203"/>
      <c r="F31" s="203"/>
      <c r="G31" s="203"/>
      <c r="H31" s="203"/>
      <c r="I31" s="203"/>
      <c r="J31" s="203"/>
      <c r="K31" s="204"/>
      <c r="L31" s="230"/>
      <c r="M31" s="205"/>
      <c r="N31" t="str">
        <f t="shared" si="0"/>
        <v>17</v>
      </c>
      <c r="O31" s="235"/>
      <c r="P31" s="2"/>
      <c r="S31" s="186" t="s">
        <v>286</v>
      </c>
      <c r="T31" s="186"/>
      <c r="U31" s="225">
        <v>17</v>
      </c>
      <c r="V31" s="186">
        <v>88</v>
      </c>
      <c r="W31" s="186">
        <v>50</v>
      </c>
      <c r="X31" s="186" t="s">
        <v>287</v>
      </c>
      <c r="Y31" s="186" t="s">
        <v>288</v>
      </c>
      <c r="Z31" s="186" t="s">
        <v>266</v>
      </c>
      <c r="AA31" s="186" t="s">
        <v>252</v>
      </c>
      <c r="AB31" s="227" t="s">
        <v>252</v>
      </c>
    </row>
    <row r="32" spans="2:28">
      <c r="B32" s="303"/>
      <c r="C32" s="296"/>
      <c r="D32" s="189"/>
      <c r="E32" s="190">
        <v>88</v>
      </c>
      <c r="F32" s="190"/>
      <c r="G32" s="190"/>
      <c r="H32" s="190"/>
      <c r="I32" s="190"/>
      <c r="J32" s="190"/>
      <c r="K32" s="191"/>
      <c r="L32" s="131"/>
      <c r="M32" s="3"/>
      <c r="N32" t="str">
        <f t="shared" si="0"/>
        <v>88</v>
      </c>
      <c r="O32" s="235"/>
      <c r="P32" s="2"/>
    </row>
    <row r="33" spans="2:28">
      <c r="B33" s="303"/>
      <c r="C33" s="296"/>
      <c r="D33" s="189"/>
      <c r="E33" s="190"/>
      <c r="F33" s="190">
        <v>50</v>
      </c>
      <c r="G33" s="190"/>
      <c r="H33" s="190"/>
      <c r="I33" s="190"/>
      <c r="J33" s="190"/>
      <c r="K33" s="191"/>
      <c r="L33" s="131"/>
      <c r="M33" s="3"/>
      <c r="N33" t="str">
        <f t="shared" si="0"/>
        <v>50</v>
      </c>
      <c r="O33" s="235"/>
      <c r="P33" s="2"/>
    </row>
    <row r="34" spans="2:28">
      <c r="B34" s="303"/>
      <c r="C34" s="296"/>
      <c r="D34" s="189"/>
      <c r="E34" s="190"/>
      <c r="F34" s="190"/>
      <c r="G34" s="190" t="s">
        <v>287</v>
      </c>
      <c r="H34" s="190"/>
      <c r="I34" s="190"/>
      <c r="J34" s="190"/>
      <c r="K34" s="191"/>
      <c r="L34" s="131"/>
      <c r="M34" s="3"/>
      <c r="N34" t="str">
        <f t="shared" si="0"/>
        <v>C3</v>
      </c>
      <c r="O34" s="235"/>
      <c r="P34" s="2"/>
    </row>
    <row r="35" spans="2:28">
      <c r="B35" s="303"/>
      <c r="C35" s="296">
        <v>0</v>
      </c>
      <c r="D35" s="189"/>
      <c r="E35" s="190"/>
      <c r="F35" s="190"/>
      <c r="G35" s="190"/>
      <c r="H35" s="190" t="s">
        <v>288</v>
      </c>
      <c r="I35" s="190"/>
      <c r="J35" s="190"/>
      <c r="K35" s="191"/>
      <c r="L35" s="131"/>
      <c r="M35" s="3"/>
      <c r="N35" t="str">
        <f t="shared" si="0"/>
        <v>4D</v>
      </c>
      <c r="O35" s="235"/>
      <c r="P35" s="2"/>
    </row>
    <row r="36" spans="2:28">
      <c r="B36" s="303"/>
      <c r="C36" s="296"/>
      <c r="D36" s="189"/>
      <c r="E36" s="190"/>
      <c r="F36" s="190"/>
      <c r="G36" s="190"/>
      <c r="H36" s="190"/>
      <c r="I36" s="190" t="s">
        <v>266</v>
      </c>
      <c r="J36" s="190"/>
      <c r="K36" s="191"/>
      <c r="L36" s="131"/>
      <c r="M36" s="3"/>
      <c r="N36" t="str">
        <f t="shared" si="0"/>
        <v>08</v>
      </c>
      <c r="O36" s="235"/>
      <c r="P36" s="2"/>
    </row>
    <row r="37" spans="2:28">
      <c r="B37" s="303"/>
      <c r="C37" s="296"/>
      <c r="D37" s="189"/>
      <c r="E37" s="190"/>
      <c r="F37" s="190"/>
      <c r="G37" s="190"/>
      <c r="H37" s="190"/>
      <c r="I37" s="190"/>
      <c r="J37" s="190" t="s">
        <v>252</v>
      </c>
      <c r="K37" s="191"/>
      <c r="L37" s="131"/>
      <c r="M37" s="3"/>
      <c r="N37" t="str">
        <f t="shared" si="0"/>
        <v>00</v>
      </c>
      <c r="O37" s="235"/>
      <c r="P37" s="2"/>
    </row>
    <row r="38" spans="2:28">
      <c r="B38" s="304"/>
      <c r="C38" s="297"/>
      <c r="D38" s="206"/>
      <c r="E38" s="207"/>
      <c r="F38" s="207"/>
      <c r="G38" s="207"/>
      <c r="H38" s="207"/>
      <c r="I38" s="207"/>
      <c r="J38" s="207"/>
      <c r="K38" s="208" t="s">
        <v>252</v>
      </c>
      <c r="L38" s="229"/>
      <c r="M38" s="200"/>
      <c r="N38" t="str">
        <f t="shared" si="0"/>
        <v>00</v>
      </c>
      <c r="O38" s="235"/>
      <c r="P38" s="2"/>
    </row>
    <row r="39" spans="2:28">
      <c r="B39" s="302" t="s">
        <v>289</v>
      </c>
      <c r="C39" s="295">
        <v>382</v>
      </c>
      <c r="D39" s="202" t="s">
        <v>252</v>
      </c>
      <c r="E39" s="203"/>
      <c r="F39" s="203"/>
      <c r="G39" s="203"/>
      <c r="H39" s="203"/>
      <c r="I39" s="203"/>
      <c r="J39" s="203"/>
      <c r="K39" s="204"/>
      <c r="L39" s="230"/>
      <c r="M39" s="205"/>
      <c r="N39" t="str">
        <f t="shared" si="0"/>
        <v>00</v>
      </c>
      <c r="O39" s="235"/>
      <c r="P39" s="2"/>
      <c r="S39" s="186" t="s">
        <v>289</v>
      </c>
      <c r="T39" s="186"/>
      <c r="U39" s="225" t="s">
        <v>252</v>
      </c>
      <c r="V39" s="186" t="s">
        <v>252</v>
      </c>
      <c r="W39" s="186" t="s">
        <v>252</v>
      </c>
      <c r="X39" s="186" t="s">
        <v>252</v>
      </c>
      <c r="Y39" s="186" t="s">
        <v>252</v>
      </c>
      <c r="Z39" s="186" t="s">
        <v>252</v>
      </c>
      <c r="AA39" s="186">
        <v>78</v>
      </c>
      <c r="AB39" s="227" t="s">
        <v>252</v>
      </c>
    </row>
    <row r="40" spans="2:28">
      <c r="B40" s="303"/>
      <c r="C40" s="296"/>
      <c r="D40" s="189"/>
      <c r="E40" s="190" t="s">
        <v>252</v>
      </c>
      <c r="F40" s="190"/>
      <c r="G40" s="190"/>
      <c r="H40" s="190"/>
      <c r="I40" s="190"/>
      <c r="J40" s="190"/>
      <c r="K40" s="191"/>
      <c r="L40" s="131"/>
      <c r="M40" s="3"/>
      <c r="N40" t="str">
        <f t="shared" si="0"/>
        <v>00</v>
      </c>
      <c r="O40" s="235"/>
      <c r="P40" s="2"/>
    </row>
    <row r="41" spans="2:28">
      <c r="B41" s="303"/>
      <c r="C41" s="296"/>
      <c r="D41" s="189"/>
      <c r="E41" s="190"/>
      <c r="F41" s="190" t="s">
        <v>252</v>
      </c>
      <c r="G41" s="190"/>
      <c r="H41" s="190"/>
      <c r="I41" s="190"/>
      <c r="J41" s="190"/>
      <c r="K41" s="191"/>
      <c r="L41" s="131"/>
      <c r="M41" s="3"/>
      <c r="N41" t="str">
        <f t="shared" si="0"/>
        <v>00</v>
      </c>
      <c r="O41" s="235"/>
      <c r="P41" s="2"/>
    </row>
    <row r="42" spans="2:28">
      <c r="B42" s="303"/>
      <c r="C42" s="296"/>
      <c r="D42" s="189"/>
      <c r="E42" s="190"/>
      <c r="F42" s="190"/>
      <c r="G42" s="190" t="s">
        <v>252</v>
      </c>
      <c r="H42" s="190"/>
      <c r="I42" s="190"/>
      <c r="J42" s="190"/>
      <c r="K42" s="191"/>
      <c r="L42" s="131"/>
      <c r="M42" s="3"/>
      <c r="N42" t="str">
        <f t="shared" si="0"/>
        <v>00</v>
      </c>
      <c r="O42" s="235"/>
      <c r="P42" s="2"/>
    </row>
    <row r="43" spans="2:28">
      <c r="B43" s="303"/>
      <c r="C43" s="296">
        <v>0</v>
      </c>
      <c r="D43" s="189"/>
      <c r="E43" s="190"/>
      <c r="F43" s="190"/>
      <c r="G43" s="190"/>
      <c r="H43" s="190" t="s">
        <v>252</v>
      </c>
      <c r="I43" s="190"/>
      <c r="J43" s="190"/>
      <c r="K43" s="191"/>
      <c r="L43" s="131"/>
      <c r="M43" s="3"/>
      <c r="N43" t="str">
        <f t="shared" si="0"/>
        <v>00</v>
      </c>
      <c r="O43" s="235"/>
      <c r="P43" s="2"/>
    </row>
    <row r="44" spans="2:28">
      <c r="B44" s="303"/>
      <c r="C44" s="296"/>
      <c r="D44" s="189"/>
      <c r="E44" s="190"/>
      <c r="F44" s="190"/>
      <c r="G44" s="190"/>
      <c r="H44" s="190"/>
      <c r="I44" s="190" t="s">
        <v>252</v>
      </c>
      <c r="J44" s="190"/>
      <c r="K44" s="191"/>
      <c r="L44" s="131"/>
      <c r="M44" s="3"/>
      <c r="N44" t="str">
        <f t="shared" si="0"/>
        <v>00</v>
      </c>
      <c r="O44" s="235"/>
      <c r="P44" s="2"/>
    </row>
    <row r="45" spans="2:28">
      <c r="B45" s="303"/>
      <c r="C45" s="296"/>
      <c r="D45" s="189"/>
      <c r="E45" s="190"/>
      <c r="F45" s="190"/>
      <c r="G45" s="190"/>
      <c r="H45" s="190"/>
      <c r="I45" s="190"/>
      <c r="J45" s="190">
        <v>78</v>
      </c>
      <c r="K45" s="191"/>
      <c r="L45" s="131"/>
      <c r="M45" s="3"/>
      <c r="N45" t="str">
        <f t="shared" si="0"/>
        <v>78</v>
      </c>
      <c r="O45" s="235"/>
      <c r="P45" s="2"/>
    </row>
    <row r="46" spans="2:28">
      <c r="B46" s="304"/>
      <c r="C46" s="297"/>
      <c r="D46" s="206"/>
      <c r="E46" s="207"/>
      <c r="F46" s="207"/>
      <c r="G46" s="207"/>
      <c r="H46" s="207"/>
      <c r="I46" s="207"/>
      <c r="J46" s="207"/>
      <c r="K46" s="208" t="s">
        <v>252</v>
      </c>
      <c r="L46" s="229"/>
      <c r="M46" s="200"/>
      <c r="N46" t="str">
        <f t="shared" si="0"/>
        <v>00</v>
      </c>
      <c r="O46" s="235"/>
      <c r="P46" s="2"/>
    </row>
    <row r="47" spans="2:28">
      <c r="B47" s="298" t="s">
        <v>350</v>
      </c>
      <c r="C47" s="292">
        <v>390</v>
      </c>
      <c r="D47" s="215">
        <v>17</v>
      </c>
      <c r="E47" s="203">
        <v>92</v>
      </c>
      <c r="F47" s="203"/>
      <c r="G47" s="203"/>
      <c r="H47" s="203"/>
      <c r="I47" s="203"/>
      <c r="J47" s="203"/>
      <c r="K47" s="204"/>
      <c r="L47" s="230" t="s">
        <v>774</v>
      </c>
      <c r="M47" s="205"/>
      <c r="N47" t="str">
        <f t="shared" si="0"/>
        <v>1792</v>
      </c>
      <c r="O47" s="235">
        <f>HEX2DEC(N47)</f>
        <v>6034</v>
      </c>
      <c r="P47" s="2">
        <v>0.125</v>
      </c>
      <c r="Q47">
        <f>O47*P47</f>
        <v>754.25</v>
      </c>
      <c r="S47" s="186">
        <v>186</v>
      </c>
      <c r="T47" s="186"/>
      <c r="U47" s="225">
        <v>17</v>
      </c>
      <c r="V47" s="186">
        <v>92</v>
      </c>
      <c r="W47" s="186">
        <v>31</v>
      </c>
      <c r="X47" s="186">
        <v>93</v>
      </c>
      <c r="Y47" s="186">
        <v>22</v>
      </c>
      <c r="Z47" s="186" t="s">
        <v>252</v>
      </c>
      <c r="AA47" s="186">
        <v>21</v>
      </c>
      <c r="AB47" s="227"/>
    </row>
    <row r="48" spans="2:28">
      <c r="B48" s="299"/>
      <c r="C48" s="293"/>
      <c r="D48" s="192"/>
      <c r="E48" s="190"/>
      <c r="F48" s="190">
        <v>31</v>
      </c>
      <c r="G48" s="190"/>
      <c r="H48" s="190"/>
      <c r="I48" s="190"/>
      <c r="J48" s="190"/>
      <c r="K48" s="191"/>
      <c r="L48" s="131"/>
      <c r="M48" s="3"/>
      <c r="N48" t="str">
        <f t="shared" si="0"/>
        <v>31</v>
      </c>
      <c r="O48" s="235"/>
      <c r="P48" s="2"/>
    </row>
    <row r="49" spans="2:28">
      <c r="B49" s="299"/>
      <c r="C49" s="293"/>
      <c r="D49" s="192"/>
      <c r="E49" s="190"/>
      <c r="F49" s="190"/>
      <c r="G49" s="190">
        <v>93</v>
      </c>
      <c r="H49" s="190"/>
      <c r="I49" s="190"/>
      <c r="J49" s="190"/>
      <c r="K49" s="191"/>
      <c r="L49" s="131"/>
      <c r="M49" s="3"/>
      <c r="N49" t="str">
        <f t="shared" si="0"/>
        <v>93</v>
      </c>
      <c r="O49" s="235"/>
      <c r="P49" s="2"/>
    </row>
    <row r="50" spans="2:28">
      <c r="B50" s="299"/>
      <c r="C50" s="293"/>
      <c r="D50" s="192"/>
      <c r="E50" s="190"/>
      <c r="F50" s="190"/>
      <c r="G50" s="190"/>
      <c r="H50" s="190">
        <v>22</v>
      </c>
      <c r="I50" s="190"/>
      <c r="J50" s="190"/>
      <c r="K50" s="191"/>
      <c r="L50" s="131"/>
      <c r="M50" s="3"/>
      <c r="N50" t="str">
        <f t="shared" si="0"/>
        <v>22</v>
      </c>
      <c r="O50" s="235"/>
      <c r="P50" s="2"/>
    </row>
    <row r="51" spans="2:28">
      <c r="B51" s="299"/>
      <c r="C51" s="293"/>
      <c r="D51" s="192"/>
      <c r="E51" s="190"/>
      <c r="F51" s="190"/>
      <c r="G51" s="190"/>
      <c r="H51" s="190"/>
      <c r="I51" s="190" t="s">
        <v>252</v>
      </c>
      <c r="J51" s="190"/>
      <c r="K51" s="191"/>
      <c r="L51" s="131"/>
      <c r="M51" s="3"/>
      <c r="N51" t="str">
        <f t="shared" si="0"/>
        <v>00</v>
      </c>
      <c r="O51" s="235"/>
      <c r="P51" s="2"/>
    </row>
    <row r="52" spans="2:28">
      <c r="B52" s="300"/>
      <c r="C52" s="294"/>
      <c r="D52" s="216"/>
      <c r="E52" s="207"/>
      <c r="F52" s="207"/>
      <c r="G52" s="207"/>
      <c r="H52" s="207"/>
      <c r="I52" s="207"/>
      <c r="J52" s="207">
        <v>21</v>
      </c>
      <c r="K52" s="208"/>
      <c r="L52" s="229"/>
      <c r="M52" s="200"/>
      <c r="N52" t="str">
        <f t="shared" si="0"/>
        <v>21</v>
      </c>
      <c r="O52" s="235"/>
      <c r="P52" s="2"/>
    </row>
    <row r="53" spans="2:28">
      <c r="B53" s="305" t="s">
        <v>351</v>
      </c>
      <c r="C53" s="295">
        <v>393</v>
      </c>
      <c r="D53" s="215">
        <v>32</v>
      </c>
      <c r="E53" s="203"/>
      <c r="F53" s="203"/>
      <c r="G53" s="203"/>
      <c r="H53" s="203"/>
      <c r="I53" s="203"/>
      <c r="J53" s="203"/>
      <c r="K53" s="204"/>
      <c r="L53" s="230"/>
      <c r="M53" s="205"/>
      <c r="N53" t="str">
        <f t="shared" si="0"/>
        <v>32</v>
      </c>
      <c r="O53" s="235"/>
      <c r="P53" s="2"/>
      <c r="S53" s="186">
        <v>189</v>
      </c>
      <c r="T53" s="186"/>
      <c r="U53" s="225">
        <v>32</v>
      </c>
      <c r="V53" s="186">
        <v>23</v>
      </c>
      <c r="W53" s="186">
        <v>21</v>
      </c>
      <c r="X53" s="186" t="s">
        <v>271</v>
      </c>
      <c r="Y53" s="186">
        <v>20</v>
      </c>
      <c r="Z53" s="186" t="s">
        <v>272</v>
      </c>
      <c r="AA53" s="186" t="s">
        <v>252</v>
      </c>
      <c r="AB53" s="227" t="s">
        <v>252</v>
      </c>
    </row>
    <row r="54" spans="2:28">
      <c r="B54" s="306"/>
      <c r="C54" s="296"/>
      <c r="D54" s="189"/>
      <c r="E54" s="190">
        <v>23</v>
      </c>
      <c r="F54" s="190"/>
      <c r="G54" s="190"/>
      <c r="H54" s="190"/>
      <c r="I54" s="190"/>
      <c r="J54" s="190"/>
      <c r="K54" s="191"/>
      <c r="L54" s="131"/>
      <c r="M54" s="3"/>
      <c r="N54" t="str">
        <f t="shared" si="0"/>
        <v>23</v>
      </c>
      <c r="O54" s="235"/>
      <c r="P54" s="2"/>
    </row>
    <row r="55" spans="2:28">
      <c r="B55" s="306"/>
      <c r="C55" s="296"/>
      <c r="D55" s="192"/>
      <c r="E55" s="190"/>
      <c r="F55" s="190">
        <v>21</v>
      </c>
      <c r="G55" s="190"/>
      <c r="H55" s="190"/>
      <c r="I55" s="190"/>
      <c r="J55" s="190"/>
      <c r="K55" s="191"/>
      <c r="L55" s="131"/>
      <c r="M55" s="3"/>
      <c r="N55" t="str">
        <f t="shared" si="0"/>
        <v>21</v>
      </c>
      <c r="O55" s="235"/>
      <c r="P55" s="2"/>
    </row>
    <row r="56" spans="2:28">
      <c r="B56" s="306"/>
      <c r="C56" s="296"/>
      <c r="D56" s="192"/>
      <c r="E56" s="190"/>
      <c r="F56" s="190"/>
      <c r="G56" s="190" t="s">
        <v>271</v>
      </c>
      <c r="H56" s="190"/>
      <c r="I56" s="190"/>
      <c r="J56" s="190"/>
      <c r="K56" s="191"/>
      <c r="L56" s="131"/>
      <c r="M56" s="3"/>
      <c r="N56" t="str">
        <f t="shared" si="0"/>
        <v>3F</v>
      </c>
      <c r="O56" s="235"/>
      <c r="P56" s="2"/>
    </row>
    <row r="57" spans="2:28">
      <c r="B57" s="306"/>
      <c r="C57" s="296">
        <v>0</v>
      </c>
      <c r="D57" s="192"/>
      <c r="E57" s="190"/>
      <c r="F57" s="190"/>
      <c r="G57" s="190"/>
      <c r="H57" s="190">
        <v>20</v>
      </c>
      <c r="I57" s="190"/>
      <c r="J57" s="190"/>
      <c r="K57" s="191"/>
      <c r="L57" s="131"/>
      <c r="M57" s="3"/>
      <c r="N57" t="str">
        <f t="shared" si="0"/>
        <v>20</v>
      </c>
    </row>
    <row r="58" spans="2:28">
      <c r="B58" s="306"/>
      <c r="C58" s="296"/>
      <c r="D58" s="192"/>
      <c r="E58" s="190"/>
      <c r="F58" s="190"/>
      <c r="G58" s="190"/>
      <c r="H58" s="190"/>
      <c r="I58" s="190" t="s">
        <v>272</v>
      </c>
      <c r="J58" s="190"/>
      <c r="K58" s="191"/>
      <c r="L58" s="131"/>
      <c r="M58" s="3"/>
      <c r="N58" t="str">
        <f t="shared" si="0"/>
        <v>D2</v>
      </c>
    </row>
    <row r="59" spans="2:28">
      <c r="B59" s="306"/>
      <c r="C59" s="296"/>
      <c r="D59" s="192"/>
      <c r="E59" s="190"/>
      <c r="F59" s="190"/>
      <c r="G59" s="190"/>
      <c r="H59" s="190"/>
      <c r="I59" s="190"/>
      <c r="J59" s="190" t="s">
        <v>252</v>
      </c>
      <c r="K59" s="191"/>
      <c r="L59" s="131"/>
      <c r="M59" s="3"/>
      <c r="N59" t="str">
        <f t="shared" si="0"/>
        <v>00</v>
      </c>
    </row>
    <row r="60" spans="2:28">
      <c r="B60" s="307"/>
      <c r="C60" s="297"/>
      <c r="D60" s="206"/>
      <c r="E60" s="207"/>
      <c r="F60" s="207"/>
      <c r="G60" s="207"/>
      <c r="H60" s="207"/>
      <c r="I60" s="207"/>
      <c r="J60" s="207"/>
      <c r="K60" s="208" t="s">
        <v>252</v>
      </c>
      <c r="L60" s="229"/>
      <c r="M60" s="200"/>
      <c r="N60" t="str">
        <f t="shared" si="0"/>
        <v>00</v>
      </c>
    </row>
    <row r="61" spans="2:28">
      <c r="B61" s="298" t="s">
        <v>273</v>
      </c>
      <c r="C61" s="295">
        <v>394</v>
      </c>
      <c r="D61" s="215">
        <v>32</v>
      </c>
      <c r="E61" s="203"/>
      <c r="F61" s="203"/>
      <c r="G61" s="203"/>
      <c r="H61" s="203"/>
      <c r="I61" s="203"/>
      <c r="J61" s="203"/>
      <c r="K61" s="204"/>
      <c r="L61" s="230"/>
      <c r="M61" s="205"/>
      <c r="N61" t="str">
        <f t="shared" si="0"/>
        <v>32</v>
      </c>
      <c r="S61" s="186" t="s">
        <v>273</v>
      </c>
      <c r="T61" s="186"/>
      <c r="U61" s="225">
        <v>32</v>
      </c>
      <c r="V61" s="186">
        <v>28</v>
      </c>
      <c r="W61" s="186" t="s">
        <v>252</v>
      </c>
      <c r="X61" s="186" t="s">
        <v>274</v>
      </c>
      <c r="Y61" s="186" t="s">
        <v>275</v>
      </c>
      <c r="Z61" s="186" t="s">
        <v>268</v>
      </c>
      <c r="AA61" s="186" t="s">
        <v>276</v>
      </c>
      <c r="AB61" s="227">
        <v>90</v>
      </c>
    </row>
    <row r="62" spans="2:28">
      <c r="B62" s="299"/>
      <c r="C62" s="296"/>
      <c r="D62" s="192"/>
      <c r="E62" s="190">
        <v>28</v>
      </c>
      <c r="F62" s="190"/>
      <c r="G62" s="190"/>
      <c r="H62" s="190"/>
      <c r="I62" s="190"/>
      <c r="J62" s="190"/>
      <c r="K62" s="191"/>
      <c r="L62" s="131"/>
      <c r="M62" s="3"/>
      <c r="N62" t="str">
        <f t="shared" si="0"/>
        <v>28</v>
      </c>
    </row>
    <row r="63" spans="2:28">
      <c r="B63" s="299"/>
      <c r="C63" s="296"/>
      <c r="D63" s="192"/>
      <c r="E63" s="190"/>
      <c r="F63" s="190" t="s">
        <v>252</v>
      </c>
      <c r="G63" s="190"/>
      <c r="H63" s="190"/>
      <c r="I63" s="190"/>
      <c r="J63" s="190"/>
      <c r="K63" s="191"/>
      <c r="L63" s="131"/>
      <c r="M63" s="3"/>
      <c r="N63" t="str">
        <f t="shared" si="0"/>
        <v>00</v>
      </c>
    </row>
    <row r="64" spans="2:28">
      <c r="B64" s="299"/>
      <c r="C64" s="296"/>
      <c r="D64" s="192"/>
      <c r="E64" s="190"/>
      <c r="F64" s="190"/>
      <c r="G64" s="190" t="s">
        <v>274</v>
      </c>
      <c r="H64" s="190"/>
      <c r="I64" s="190"/>
      <c r="J64" s="190"/>
      <c r="K64" s="191"/>
      <c r="L64" s="131"/>
      <c r="M64" s="3"/>
      <c r="N64" t="str">
        <f t="shared" si="0"/>
        <v>06</v>
      </c>
    </row>
    <row r="65" spans="2:28">
      <c r="B65" s="299"/>
      <c r="C65" s="296">
        <v>0</v>
      </c>
      <c r="D65" s="192"/>
      <c r="E65" s="190"/>
      <c r="F65" s="190"/>
      <c r="G65" s="190"/>
      <c r="H65" s="190" t="s">
        <v>275</v>
      </c>
      <c r="I65" s="190"/>
      <c r="J65" s="190"/>
      <c r="K65" s="191"/>
      <c r="L65" s="131"/>
      <c r="M65" s="3"/>
      <c r="N65" t="str">
        <f t="shared" si="0"/>
        <v>AC</v>
      </c>
    </row>
    <row r="66" spans="2:28">
      <c r="B66" s="299"/>
      <c r="C66" s="296"/>
      <c r="D66" s="192"/>
      <c r="E66" s="190"/>
      <c r="F66" s="190"/>
      <c r="G66" s="190"/>
      <c r="H66" s="190"/>
      <c r="I66" s="190" t="s">
        <v>268</v>
      </c>
      <c r="J66" s="190"/>
      <c r="K66" s="191"/>
      <c r="L66" s="131"/>
      <c r="M66" s="3"/>
      <c r="N66" t="str">
        <f t="shared" ref="N66:N129" si="1">_xlfn.CONCAT(D66,E66,F66,G66,H66,I66,J66,K66)</f>
        <v>04</v>
      </c>
    </row>
    <row r="67" spans="2:28">
      <c r="B67" s="299"/>
      <c r="C67" s="296"/>
      <c r="D67" s="192"/>
      <c r="E67" s="190"/>
      <c r="F67" s="190"/>
      <c r="G67" s="190"/>
      <c r="H67" s="190"/>
      <c r="I67" s="190"/>
      <c r="J67" s="190" t="s">
        <v>276</v>
      </c>
      <c r="K67" s="191"/>
      <c r="L67" s="131"/>
      <c r="M67" s="3"/>
      <c r="N67" t="str">
        <f t="shared" si="1"/>
        <v>F2</v>
      </c>
    </row>
    <row r="68" spans="2:28">
      <c r="B68" s="300"/>
      <c r="C68" s="297"/>
      <c r="D68" s="216"/>
      <c r="E68" s="207"/>
      <c r="F68" s="207"/>
      <c r="G68" s="207"/>
      <c r="H68" s="207"/>
      <c r="I68" s="207"/>
      <c r="J68" s="207"/>
      <c r="K68" s="208">
        <v>90</v>
      </c>
      <c r="L68" s="229"/>
      <c r="M68" s="200"/>
      <c r="N68" t="str">
        <f t="shared" si="1"/>
        <v>90</v>
      </c>
    </row>
    <row r="69" spans="2:28">
      <c r="B69" s="218" t="s">
        <v>316</v>
      </c>
      <c r="C69" s="223">
        <v>416</v>
      </c>
      <c r="D69" s="219" t="s">
        <v>302</v>
      </c>
      <c r="E69" s="220"/>
      <c r="F69" s="220"/>
      <c r="G69" s="220"/>
      <c r="H69" s="220"/>
      <c r="I69" s="220"/>
      <c r="J69" s="220"/>
      <c r="K69" s="221"/>
      <c r="L69" s="231"/>
      <c r="M69" s="222"/>
      <c r="N69" t="str">
        <f t="shared" si="1"/>
        <v>F0</v>
      </c>
      <c r="S69" s="186" t="s">
        <v>316</v>
      </c>
      <c r="T69" s="186"/>
      <c r="U69" s="225" t="s">
        <v>302</v>
      </c>
      <c r="V69" s="186"/>
      <c r="W69" s="186"/>
      <c r="X69" s="186"/>
      <c r="Y69" s="186"/>
      <c r="Z69" s="186"/>
      <c r="AA69" s="186"/>
      <c r="AB69" s="227"/>
    </row>
    <row r="70" spans="2:28">
      <c r="B70" s="298" t="s">
        <v>330</v>
      </c>
      <c r="C70" s="295">
        <v>443</v>
      </c>
      <c r="D70" s="215">
        <v>20</v>
      </c>
      <c r="E70" s="203"/>
      <c r="F70" s="203"/>
      <c r="G70" s="203"/>
      <c r="H70" s="203"/>
      <c r="I70" s="203"/>
      <c r="J70" s="203"/>
      <c r="K70" s="204"/>
      <c r="L70" s="230"/>
      <c r="M70" s="205"/>
      <c r="N70" t="str">
        <f t="shared" si="1"/>
        <v>20</v>
      </c>
      <c r="S70" s="186" t="s">
        <v>330</v>
      </c>
      <c r="T70" s="186"/>
      <c r="U70" s="225">
        <v>20</v>
      </c>
      <c r="V70" s="186">
        <v>62</v>
      </c>
      <c r="W70" s="186" t="s">
        <v>252</v>
      </c>
      <c r="X70" s="186" t="s">
        <v>252</v>
      </c>
      <c r="Y70" s="186" t="s">
        <v>312</v>
      </c>
      <c r="Z70" s="186" t="s">
        <v>252</v>
      </c>
      <c r="AA70" s="186" t="s">
        <v>252</v>
      </c>
      <c r="AB70" s="227" t="s">
        <v>252</v>
      </c>
    </row>
    <row r="71" spans="2:28">
      <c r="B71" s="299"/>
      <c r="C71" s="296"/>
      <c r="D71" s="192"/>
      <c r="E71" s="190">
        <v>62</v>
      </c>
      <c r="F71" s="190"/>
      <c r="G71" s="190"/>
      <c r="H71" s="190"/>
      <c r="I71" s="190"/>
      <c r="J71" s="190"/>
      <c r="K71" s="191"/>
      <c r="L71" s="131"/>
      <c r="M71" s="3"/>
      <c r="N71" t="str">
        <f t="shared" si="1"/>
        <v>62</v>
      </c>
    </row>
    <row r="72" spans="2:28">
      <c r="B72" s="299"/>
      <c r="C72" s="296"/>
      <c r="D72" s="192"/>
      <c r="E72" s="190"/>
      <c r="F72" s="190" t="s">
        <v>252</v>
      </c>
      <c r="G72" s="190"/>
      <c r="H72" s="190"/>
      <c r="I72" s="190"/>
      <c r="J72" s="190"/>
      <c r="K72" s="191"/>
      <c r="L72" s="131"/>
      <c r="M72" s="3"/>
      <c r="N72" t="str">
        <f t="shared" si="1"/>
        <v>00</v>
      </c>
    </row>
    <row r="73" spans="2:28">
      <c r="B73" s="299"/>
      <c r="C73" s="296"/>
      <c r="D73" s="192"/>
      <c r="E73" s="190"/>
      <c r="F73" s="190"/>
      <c r="G73" s="190" t="s">
        <v>252</v>
      </c>
      <c r="H73" s="190"/>
      <c r="I73" s="190"/>
      <c r="J73" s="190"/>
      <c r="K73" s="191"/>
      <c r="L73" s="131"/>
      <c r="M73" s="3"/>
      <c r="N73" t="str">
        <f t="shared" si="1"/>
        <v>00</v>
      </c>
    </row>
    <row r="74" spans="2:28">
      <c r="B74" s="299"/>
      <c r="C74" s="296">
        <v>0</v>
      </c>
      <c r="D74" s="192"/>
      <c r="E74" s="190"/>
      <c r="F74" s="190"/>
      <c r="G74" s="190"/>
      <c r="H74" s="190" t="s">
        <v>312</v>
      </c>
      <c r="I74" s="190"/>
      <c r="J74" s="190"/>
      <c r="K74" s="191"/>
      <c r="L74" s="131"/>
      <c r="M74" s="3"/>
      <c r="N74" t="str">
        <f t="shared" si="1"/>
        <v>03</v>
      </c>
    </row>
    <row r="75" spans="2:28">
      <c r="B75" s="299"/>
      <c r="C75" s="296"/>
      <c r="D75" s="192"/>
      <c r="E75" s="190"/>
      <c r="F75" s="190"/>
      <c r="G75" s="190"/>
      <c r="H75" s="190"/>
      <c r="I75" s="190" t="s">
        <v>252</v>
      </c>
      <c r="J75" s="190"/>
      <c r="K75" s="191"/>
      <c r="L75" s="131"/>
      <c r="M75" s="3"/>
      <c r="N75" t="str">
        <f t="shared" si="1"/>
        <v>00</v>
      </c>
    </row>
    <row r="76" spans="2:28">
      <c r="B76" s="299"/>
      <c r="C76" s="296"/>
      <c r="D76" s="192"/>
      <c r="E76" s="190"/>
      <c r="F76" s="190"/>
      <c r="G76" s="190"/>
      <c r="H76" s="190"/>
      <c r="I76" s="190"/>
      <c r="J76" s="190" t="s">
        <v>252</v>
      </c>
      <c r="K76" s="191"/>
      <c r="L76" s="131"/>
      <c r="M76" s="3"/>
      <c r="N76" t="str">
        <f t="shared" si="1"/>
        <v>00</v>
      </c>
    </row>
    <row r="77" spans="2:28">
      <c r="B77" s="300"/>
      <c r="C77" s="297"/>
      <c r="D77" s="216"/>
      <c r="E77" s="207"/>
      <c r="F77" s="207"/>
      <c r="G77" s="207"/>
      <c r="H77" s="207"/>
      <c r="I77" s="207"/>
      <c r="J77" s="207"/>
      <c r="K77" s="208" t="s">
        <v>252</v>
      </c>
      <c r="L77" s="229"/>
      <c r="M77" s="200"/>
      <c r="N77" t="str">
        <f t="shared" si="1"/>
        <v>00</v>
      </c>
    </row>
    <row r="78" spans="2:28">
      <c r="B78" s="298" t="s">
        <v>282</v>
      </c>
      <c r="C78" s="295">
        <v>445</v>
      </c>
      <c r="D78" s="215" t="s">
        <v>352</v>
      </c>
      <c r="E78" s="203"/>
      <c r="F78" s="203"/>
      <c r="G78" s="203"/>
      <c r="H78" s="203"/>
      <c r="I78" s="203"/>
      <c r="J78" s="203"/>
      <c r="K78" s="204"/>
      <c r="L78" s="230"/>
      <c r="M78" s="205"/>
      <c r="N78" t="str">
        <f t="shared" si="1"/>
        <v>=P$79</v>
      </c>
      <c r="S78" s="186" t="s">
        <v>282</v>
      </c>
      <c r="T78" s="186"/>
      <c r="U78" s="225" t="s">
        <v>283</v>
      </c>
      <c r="V78" s="186" t="s">
        <v>261</v>
      </c>
      <c r="W78" s="186" t="s">
        <v>283</v>
      </c>
      <c r="X78" s="186">
        <v>94</v>
      </c>
      <c r="Y78" s="186" t="s">
        <v>252</v>
      </c>
      <c r="Z78" s="186" t="s">
        <v>252</v>
      </c>
      <c r="AA78" s="186" t="s">
        <v>252</v>
      </c>
      <c r="AB78" s="227" t="s">
        <v>284</v>
      </c>
    </row>
    <row r="79" spans="2:28">
      <c r="B79" s="299"/>
      <c r="C79" s="296"/>
      <c r="D79" s="192"/>
      <c r="E79" s="190" t="s">
        <v>261</v>
      </c>
      <c r="F79" s="190"/>
      <c r="G79" s="190"/>
      <c r="H79" s="190"/>
      <c r="I79" s="190"/>
      <c r="J79" s="190"/>
      <c r="K79" s="191"/>
      <c r="L79" s="131"/>
      <c r="M79" s="3"/>
      <c r="N79" t="str">
        <f t="shared" si="1"/>
        <v>FE</v>
      </c>
    </row>
    <row r="80" spans="2:28">
      <c r="B80" s="299"/>
      <c r="C80" s="296"/>
      <c r="D80" s="192"/>
      <c r="E80" s="190"/>
      <c r="F80" s="190" t="s">
        <v>283</v>
      </c>
      <c r="G80" s="190"/>
      <c r="H80" s="190"/>
      <c r="I80" s="190"/>
      <c r="J80" s="190"/>
      <c r="K80" s="191"/>
      <c r="L80" s="131"/>
      <c r="M80" s="3"/>
      <c r="N80" t="str">
        <f t="shared" si="1"/>
        <v>0D</v>
      </c>
    </row>
    <row r="81" spans="2:28">
      <c r="B81" s="299"/>
      <c r="C81" s="296"/>
      <c r="D81" s="192"/>
      <c r="E81" s="190"/>
      <c r="F81" s="190"/>
      <c r="G81" s="190">
        <v>94</v>
      </c>
      <c r="H81" s="190"/>
      <c r="I81" s="190"/>
      <c r="J81" s="190"/>
      <c r="K81" s="191"/>
      <c r="L81" s="131"/>
      <c r="M81" s="3"/>
      <c r="N81" t="str">
        <f t="shared" si="1"/>
        <v>94</v>
      </c>
    </row>
    <row r="82" spans="2:28">
      <c r="B82" s="299"/>
      <c r="C82" s="296">
        <v>0</v>
      </c>
      <c r="D82" s="192"/>
      <c r="E82" s="190"/>
      <c r="F82" s="190"/>
      <c r="G82" s="190"/>
      <c r="H82" s="190" t="s">
        <v>252</v>
      </c>
      <c r="I82" s="190"/>
      <c r="J82" s="190"/>
      <c r="K82" s="191"/>
      <c r="L82" s="131"/>
      <c r="M82" s="3"/>
      <c r="N82" t="str">
        <f t="shared" si="1"/>
        <v>00</v>
      </c>
    </row>
    <row r="83" spans="2:28">
      <c r="B83" s="299"/>
      <c r="C83" s="296"/>
      <c r="D83" s="192"/>
      <c r="E83" s="190"/>
      <c r="F83" s="190"/>
      <c r="G83" s="190"/>
      <c r="H83" s="190"/>
      <c r="I83" s="190" t="s">
        <v>252</v>
      </c>
      <c r="J83" s="190"/>
      <c r="K83" s="191"/>
      <c r="L83" s="131"/>
      <c r="M83" s="3"/>
      <c r="N83" t="str">
        <f t="shared" si="1"/>
        <v>00</v>
      </c>
    </row>
    <row r="84" spans="2:28">
      <c r="B84" s="299"/>
      <c r="C84" s="296"/>
      <c r="D84" s="192"/>
      <c r="E84" s="190"/>
      <c r="F84" s="190"/>
      <c r="G84" s="190"/>
      <c r="H84" s="190"/>
      <c r="I84" s="190"/>
      <c r="J84" s="190" t="s">
        <v>252</v>
      </c>
      <c r="K84" s="191"/>
      <c r="L84" s="131"/>
      <c r="M84" s="3"/>
      <c r="N84" t="str">
        <f t="shared" si="1"/>
        <v>00</v>
      </c>
    </row>
    <row r="85" spans="2:28">
      <c r="B85" s="300"/>
      <c r="C85" s="297"/>
      <c r="D85" s="216"/>
      <c r="E85" s="207"/>
      <c r="F85" s="207"/>
      <c r="G85" s="207"/>
      <c r="H85" s="207"/>
      <c r="I85" s="207"/>
      <c r="J85" s="207"/>
      <c r="K85" s="208" t="s">
        <v>284</v>
      </c>
      <c r="L85" s="229"/>
      <c r="M85" s="200"/>
      <c r="N85" t="str">
        <f t="shared" si="1"/>
        <v>09</v>
      </c>
    </row>
    <row r="86" spans="2:28">
      <c r="B86" s="298" t="s">
        <v>277</v>
      </c>
      <c r="C86" s="295">
        <v>502</v>
      </c>
      <c r="D86" s="215" t="s">
        <v>278</v>
      </c>
      <c r="E86" s="203"/>
      <c r="F86" s="203"/>
      <c r="G86" s="203"/>
      <c r="H86" s="203"/>
      <c r="I86" s="203"/>
      <c r="J86" s="203"/>
      <c r="K86" s="204"/>
      <c r="L86" s="230"/>
      <c r="M86" s="205"/>
      <c r="N86" t="str">
        <f t="shared" si="1"/>
        <v>1E</v>
      </c>
      <c r="S86" s="186" t="s">
        <v>277</v>
      </c>
      <c r="T86" s="186"/>
      <c r="U86" s="225" t="s">
        <v>278</v>
      </c>
      <c r="V86" s="186">
        <v>20</v>
      </c>
      <c r="W86" s="186">
        <v>80</v>
      </c>
      <c r="X86" s="186" t="s">
        <v>279</v>
      </c>
      <c r="Y86" s="186">
        <v>81</v>
      </c>
      <c r="Z86" s="186" t="s">
        <v>270</v>
      </c>
      <c r="AA86" s="186" t="s">
        <v>253</v>
      </c>
      <c r="AB86" s="227" t="s">
        <v>261</v>
      </c>
    </row>
    <row r="87" spans="2:28">
      <c r="B87" s="299"/>
      <c r="C87" s="296"/>
      <c r="D87" s="192"/>
      <c r="E87" s="190">
        <v>20</v>
      </c>
      <c r="F87" s="190"/>
      <c r="G87" s="190"/>
      <c r="H87" s="190"/>
      <c r="I87" s="190"/>
      <c r="J87" s="190"/>
      <c r="K87" s="191"/>
      <c r="L87" s="131"/>
      <c r="M87" s="3"/>
      <c r="N87" t="str">
        <f t="shared" si="1"/>
        <v>20</v>
      </c>
    </row>
    <row r="88" spans="2:28">
      <c r="B88" s="299"/>
      <c r="C88" s="296"/>
      <c r="D88" s="192"/>
      <c r="E88" s="190"/>
      <c r="F88" s="190">
        <v>80</v>
      </c>
      <c r="G88" s="190"/>
      <c r="H88" s="190"/>
      <c r="I88" s="190"/>
      <c r="J88" s="190"/>
      <c r="K88" s="191"/>
      <c r="L88" s="131"/>
      <c r="M88" s="3"/>
      <c r="N88" t="str">
        <f t="shared" si="1"/>
        <v>80</v>
      </c>
    </row>
    <row r="89" spans="2:28">
      <c r="B89" s="299"/>
      <c r="C89" s="296"/>
      <c r="D89" s="192"/>
      <c r="E89" s="190"/>
      <c r="F89" s="190"/>
      <c r="G89" s="190" t="s">
        <v>279</v>
      </c>
      <c r="H89" s="190"/>
      <c r="I89" s="190"/>
      <c r="J89" s="190"/>
      <c r="K89" s="191"/>
      <c r="L89" s="131"/>
      <c r="M89" s="3"/>
      <c r="N89" t="str">
        <f t="shared" si="1"/>
        <v>3A</v>
      </c>
    </row>
    <row r="90" spans="2:28">
      <c r="B90" s="299"/>
      <c r="C90" s="296">
        <v>0</v>
      </c>
      <c r="D90" s="192"/>
      <c r="E90" s="190"/>
      <c r="F90" s="190"/>
      <c r="G90" s="190"/>
      <c r="H90" s="190">
        <v>81</v>
      </c>
      <c r="I90" s="190"/>
      <c r="J90" s="190"/>
      <c r="K90" s="191"/>
      <c r="L90" s="131"/>
      <c r="M90" s="3"/>
      <c r="N90" t="str">
        <f t="shared" si="1"/>
        <v>81</v>
      </c>
    </row>
    <row r="91" spans="2:28">
      <c r="B91" s="299"/>
      <c r="C91" s="296"/>
      <c r="D91" s="192"/>
      <c r="E91" s="190"/>
      <c r="F91" s="190"/>
      <c r="G91" s="190"/>
      <c r="H91" s="190"/>
      <c r="I91" s="190" t="s">
        <v>270</v>
      </c>
      <c r="J91" s="190"/>
      <c r="K91" s="191"/>
      <c r="L91" s="131"/>
      <c r="M91" s="3"/>
      <c r="N91" t="str">
        <f t="shared" si="1"/>
        <v>01</v>
      </c>
    </row>
    <row r="92" spans="2:28">
      <c r="B92" s="299"/>
      <c r="C92" s="296"/>
      <c r="D92" s="192"/>
      <c r="E92" s="190"/>
      <c r="F92" s="190"/>
      <c r="G92" s="190"/>
      <c r="H92" s="190"/>
      <c r="I92" s="190"/>
      <c r="J92" s="190" t="s">
        <v>253</v>
      </c>
      <c r="K92" s="191"/>
      <c r="L92" s="131"/>
      <c r="M92" s="3"/>
      <c r="N92" t="str">
        <f t="shared" si="1"/>
        <v>FF</v>
      </c>
    </row>
    <row r="93" spans="2:28">
      <c r="B93" s="300"/>
      <c r="C93" s="297"/>
      <c r="D93" s="216"/>
      <c r="E93" s="207"/>
      <c r="F93" s="207"/>
      <c r="G93" s="207"/>
      <c r="H93" s="207"/>
      <c r="I93" s="207"/>
      <c r="J93" s="207"/>
      <c r="K93" s="213" t="s">
        <v>261</v>
      </c>
      <c r="L93" s="229"/>
      <c r="M93" s="200"/>
      <c r="N93" t="str">
        <f t="shared" si="1"/>
        <v>FE</v>
      </c>
    </row>
    <row r="94" spans="2:28">
      <c r="B94" s="298" t="s">
        <v>290</v>
      </c>
      <c r="C94" s="295">
        <v>524</v>
      </c>
      <c r="D94" s="215" t="s">
        <v>252</v>
      </c>
      <c r="E94" s="203"/>
      <c r="F94" s="203"/>
      <c r="G94" s="203"/>
      <c r="H94" s="203"/>
      <c r="I94" s="203"/>
      <c r="J94" s="203"/>
      <c r="K94" s="204"/>
      <c r="L94" s="230"/>
      <c r="M94" s="205"/>
      <c r="N94" t="str">
        <f t="shared" si="1"/>
        <v>00</v>
      </c>
      <c r="S94" s="186" t="s">
        <v>290</v>
      </c>
      <c r="T94" s="186"/>
      <c r="U94" s="225" t="s">
        <v>252</v>
      </c>
      <c r="V94" s="186" t="s">
        <v>252</v>
      </c>
      <c r="W94" s="186" t="s">
        <v>252</v>
      </c>
      <c r="X94" s="186" t="s">
        <v>252</v>
      </c>
      <c r="Y94" s="186" t="s">
        <v>252</v>
      </c>
      <c r="Z94" s="186" t="s">
        <v>252</v>
      </c>
      <c r="AA94" s="186" t="s">
        <v>252</v>
      </c>
      <c r="AB94" s="227" t="s">
        <v>252</v>
      </c>
    </row>
    <row r="95" spans="2:28">
      <c r="B95" s="299"/>
      <c r="C95" s="296"/>
      <c r="D95" s="192"/>
      <c r="E95" s="190" t="s">
        <v>252</v>
      </c>
      <c r="F95" s="190"/>
      <c r="G95" s="190"/>
      <c r="H95" s="190"/>
      <c r="I95" s="190"/>
      <c r="J95" s="190"/>
      <c r="K95" s="191"/>
      <c r="L95" s="131"/>
      <c r="M95" s="3"/>
      <c r="N95" t="str">
        <f t="shared" si="1"/>
        <v>00</v>
      </c>
    </row>
    <row r="96" spans="2:28">
      <c r="B96" s="299"/>
      <c r="C96" s="296"/>
      <c r="D96" s="192"/>
      <c r="E96" s="190"/>
      <c r="F96" s="190" t="s">
        <v>252</v>
      </c>
      <c r="G96" s="190"/>
      <c r="H96" s="190"/>
      <c r="I96" s="190"/>
      <c r="J96" s="190"/>
      <c r="K96" s="191"/>
      <c r="L96" s="131"/>
      <c r="M96" s="3"/>
      <c r="N96" t="str">
        <f t="shared" si="1"/>
        <v>00</v>
      </c>
    </row>
    <row r="97" spans="2:28">
      <c r="B97" s="299"/>
      <c r="C97" s="296"/>
      <c r="D97" s="192"/>
      <c r="E97" s="190"/>
      <c r="F97" s="190"/>
      <c r="G97" s="190" t="s">
        <v>252</v>
      </c>
      <c r="H97" s="190"/>
      <c r="I97" s="190"/>
      <c r="J97" s="190"/>
      <c r="K97" s="191"/>
      <c r="L97" s="131"/>
      <c r="M97" s="3"/>
      <c r="N97" t="str">
        <f t="shared" si="1"/>
        <v>00</v>
      </c>
    </row>
    <row r="98" spans="2:28">
      <c r="B98" s="299"/>
      <c r="C98" s="296">
        <v>0</v>
      </c>
      <c r="D98" s="192"/>
      <c r="E98" s="190"/>
      <c r="F98" s="190"/>
      <c r="G98" s="190"/>
      <c r="H98" s="190" t="s">
        <v>252</v>
      </c>
      <c r="I98" s="190"/>
      <c r="J98" s="190"/>
      <c r="K98" s="191"/>
      <c r="L98" s="131"/>
      <c r="M98" s="3"/>
      <c r="N98" t="str">
        <f t="shared" si="1"/>
        <v>00</v>
      </c>
    </row>
    <row r="99" spans="2:28">
      <c r="B99" s="299"/>
      <c r="C99" s="296"/>
      <c r="D99" s="192"/>
      <c r="E99" s="190"/>
      <c r="F99" s="190"/>
      <c r="G99" s="190"/>
      <c r="H99" s="190"/>
      <c r="I99" s="190" t="s">
        <v>252</v>
      </c>
      <c r="J99" s="190"/>
      <c r="K99" s="191"/>
      <c r="L99" s="131"/>
      <c r="M99" s="3"/>
      <c r="N99" t="str">
        <f t="shared" si="1"/>
        <v>00</v>
      </c>
    </row>
    <row r="100" spans="2:28">
      <c r="B100" s="299"/>
      <c r="C100" s="296"/>
      <c r="D100" s="192"/>
      <c r="E100" s="190"/>
      <c r="F100" s="190"/>
      <c r="G100" s="190"/>
      <c r="H100" s="190"/>
      <c r="I100" s="190"/>
      <c r="J100" s="190" t="s">
        <v>252</v>
      </c>
      <c r="K100" s="191"/>
      <c r="L100" s="131"/>
      <c r="M100" s="3"/>
      <c r="N100" t="str">
        <f t="shared" si="1"/>
        <v>00</v>
      </c>
    </row>
    <row r="101" spans="2:28">
      <c r="B101" s="300"/>
      <c r="C101" s="297"/>
      <c r="D101" s="216"/>
      <c r="E101" s="207"/>
      <c r="F101" s="207"/>
      <c r="G101" s="207"/>
      <c r="H101" s="207"/>
      <c r="I101" s="207"/>
      <c r="J101" s="207"/>
      <c r="K101" s="208" t="s">
        <v>252</v>
      </c>
      <c r="L101" s="229"/>
      <c r="M101" s="200"/>
      <c r="N101" t="str">
        <f t="shared" si="1"/>
        <v>00</v>
      </c>
    </row>
    <row r="102" spans="2:28">
      <c r="B102" s="298" t="s">
        <v>353</v>
      </c>
      <c r="C102" s="295">
        <v>529</v>
      </c>
      <c r="D102" s="215" t="s">
        <v>254</v>
      </c>
      <c r="E102" s="203"/>
      <c r="F102" s="203"/>
      <c r="G102" s="203"/>
      <c r="H102" s="203"/>
      <c r="I102" s="203"/>
      <c r="J102" s="203"/>
      <c r="K102" s="204"/>
      <c r="L102" s="230"/>
      <c r="M102" s="205"/>
      <c r="N102" t="str">
        <f t="shared" si="1"/>
        <v>4E</v>
      </c>
      <c r="S102" s="186">
        <v>211</v>
      </c>
      <c r="T102" s="186"/>
      <c r="U102" s="225" t="s">
        <v>254</v>
      </c>
      <c r="V102" s="186">
        <v>13</v>
      </c>
      <c r="W102" s="186" t="s">
        <v>255</v>
      </c>
      <c r="X102" s="186">
        <v>64</v>
      </c>
      <c r="Y102" s="186" t="s">
        <v>256</v>
      </c>
      <c r="Z102" s="186">
        <v>28</v>
      </c>
      <c r="AA102" s="186" t="s">
        <v>252</v>
      </c>
      <c r="AB102" s="227" t="s">
        <v>257</v>
      </c>
    </row>
    <row r="103" spans="2:28">
      <c r="B103" s="299"/>
      <c r="C103" s="296"/>
      <c r="D103" s="192"/>
      <c r="E103" s="190" t="s">
        <v>354</v>
      </c>
      <c r="F103" s="190"/>
      <c r="G103" s="190"/>
      <c r="H103" s="190"/>
      <c r="I103" s="190"/>
      <c r="J103" s="190"/>
      <c r="K103" s="191"/>
      <c r="L103" s="131"/>
      <c r="M103" s="3"/>
      <c r="N103" t="str">
        <f t="shared" si="1"/>
        <v>13</v>
      </c>
    </row>
    <row r="104" spans="2:28">
      <c r="B104" s="299"/>
      <c r="C104" s="296"/>
      <c r="D104" s="192"/>
      <c r="E104" s="190"/>
      <c r="F104" s="190" t="s">
        <v>255</v>
      </c>
      <c r="G104" s="190"/>
      <c r="H104" s="190"/>
      <c r="I104" s="190"/>
      <c r="J104" s="190"/>
      <c r="K104" s="191"/>
      <c r="L104" s="131"/>
      <c r="M104" s="3"/>
      <c r="N104" t="str">
        <f t="shared" si="1"/>
        <v>0A</v>
      </c>
    </row>
    <row r="105" spans="2:28">
      <c r="B105" s="299"/>
      <c r="C105" s="296"/>
      <c r="D105" s="192"/>
      <c r="E105" s="190"/>
      <c r="F105" s="190"/>
      <c r="G105" s="190" t="s">
        <v>355</v>
      </c>
      <c r="H105" s="190"/>
      <c r="I105" s="190"/>
      <c r="J105" s="190"/>
      <c r="K105" s="191"/>
      <c r="L105" s="131"/>
      <c r="M105" s="3"/>
      <c r="N105" t="str">
        <f t="shared" si="1"/>
        <v>64</v>
      </c>
    </row>
    <row r="106" spans="2:28">
      <c r="B106" s="299"/>
      <c r="C106" s="296">
        <v>0</v>
      </c>
      <c r="D106" s="192"/>
      <c r="E106" s="190"/>
      <c r="F106" s="190"/>
      <c r="G106" s="190"/>
      <c r="H106" s="190" t="s">
        <v>256</v>
      </c>
      <c r="I106" s="190"/>
      <c r="J106" s="190"/>
      <c r="K106" s="191"/>
      <c r="L106" s="131"/>
      <c r="M106" s="3"/>
      <c r="N106" t="str">
        <f t="shared" si="1"/>
        <v>F1</v>
      </c>
    </row>
    <row r="107" spans="2:28">
      <c r="B107" s="299"/>
      <c r="C107" s="296"/>
      <c r="D107" s="192"/>
      <c r="E107" s="190"/>
      <c r="F107" s="190"/>
      <c r="G107" s="190"/>
      <c r="H107" s="190"/>
      <c r="I107" s="190" t="s">
        <v>356</v>
      </c>
      <c r="J107" s="190"/>
      <c r="K107" s="191"/>
      <c r="L107" s="131"/>
      <c r="M107" s="3"/>
      <c r="N107" t="str">
        <f t="shared" si="1"/>
        <v>28</v>
      </c>
    </row>
    <row r="108" spans="2:28">
      <c r="B108" s="299"/>
      <c r="C108" s="296"/>
      <c r="D108" s="192"/>
      <c r="E108" s="190"/>
      <c r="F108" s="190"/>
      <c r="G108" s="190"/>
      <c r="H108" s="190"/>
      <c r="I108" s="190"/>
      <c r="J108" s="190" t="s">
        <v>252</v>
      </c>
      <c r="K108" s="191"/>
      <c r="L108" s="131"/>
      <c r="M108" s="3"/>
      <c r="N108" t="str">
        <f t="shared" si="1"/>
        <v>00</v>
      </c>
    </row>
    <row r="109" spans="2:28">
      <c r="B109" s="300"/>
      <c r="C109" s="297"/>
      <c r="D109" s="216"/>
      <c r="E109" s="207"/>
      <c r="F109" s="207"/>
      <c r="G109" s="207"/>
      <c r="H109" s="207"/>
      <c r="I109" s="207"/>
      <c r="J109" s="207"/>
      <c r="K109" s="208" t="s">
        <v>257</v>
      </c>
      <c r="L109" s="229"/>
      <c r="M109" s="200"/>
      <c r="N109" t="str">
        <f t="shared" si="1"/>
        <v>E7</v>
      </c>
    </row>
    <row r="110" spans="2:28">
      <c r="B110" s="298" t="s">
        <v>357</v>
      </c>
      <c r="C110" s="292">
        <v>532</v>
      </c>
      <c r="D110" s="215" t="s">
        <v>268</v>
      </c>
      <c r="E110" s="203"/>
      <c r="F110" s="203"/>
      <c r="G110" s="203"/>
      <c r="H110" s="203"/>
      <c r="I110" s="203"/>
      <c r="J110" s="203"/>
      <c r="K110" s="204"/>
      <c r="L110" s="230"/>
      <c r="M110" s="205"/>
      <c r="N110" t="str">
        <f t="shared" si="1"/>
        <v>04</v>
      </c>
      <c r="S110" s="186">
        <v>214</v>
      </c>
      <c r="T110" s="186"/>
      <c r="U110" s="225" t="s">
        <v>268</v>
      </c>
      <c r="V110" s="186" t="s">
        <v>252</v>
      </c>
      <c r="W110" s="186"/>
      <c r="X110" s="186"/>
      <c r="Y110" s="186"/>
      <c r="Z110" s="186"/>
      <c r="AA110" s="186"/>
      <c r="AB110" s="227"/>
    </row>
    <row r="111" spans="2:28">
      <c r="B111" s="300"/>
      <c r="C111" s="294"/>
      <c r="D111" s="216"/>
      <c r="E111" s="207" t="s">
        <v>252</v>
      </c>
      <c r="F111" s="207"/>
      <c r="G111" s="207"/>
      <c r="H111" s="207"/>
      <c r="I111" s="207"/>
      <c r="J111" s="207"/>
      <c r="K111" s="208"/>
      <c r="L111" s="229"/>
      <c r="M111" s="200"/>
      <c r="N111" t="str">
        <f t="shared" si="1"/>
        <v>00</v>
      </c>
    </row>
    <row r="112" spans="2:28">
      <c r="B112" s="298" t="s">
        <v>359</v>
      </c>
      <c r="C112" s="292">
        <v>535</v>
      </c>
      <c r="D112" s="215" t="s">
        <v>358</v>
      </c>
      <c r="E112" s="203"/>
      <c r="F112" s="203"/>
      <c r="G112" s="203"/>
      <c r="H112" s="203"/>
      <c r="I112" s="203"/>
      <c r="J112" s="203"/>
      <c r="K112" s="204"/>
      <c r="L112" s="230"/>
      <c r="M112" s="205"/>
      <c r="N112" t="str">
        <f t="shared" si="1"/>
        <v>0b</v>
      </c>
      <c r="S112" s="186">
        <v>217</v>
      </c>
      <c r="T112" s="186"/>
      <c r="U112" s="225" t="s">
        <v>298</v>
      </c>
      <c r="V112" s="186" t="s">
        <v>252</v>
      </c>
      <c r="W112" s="186" t="s">
        <v>252</v>
      </c>
      <c r="X112" s="186" t="s">
        <v>252</v>
      </c>
      <c r="Y112" s="186" t="s">
        <v>252</v>
      </c>
      <c r="Z112" s="186" t="s">
        <v>252</v>
      </c>
      <c r="AA112" s="186" t="s">
        <v>252</v>
      </c>
      <c r="AB112" s="227"/>
    </row>
    <row r="113" spans="2:28">
      <c r="B113" s="299"/>
      <c r="C113" s="293"/>
      <c r="D113" s="192"/>
      <c r="E113" s="190" t="s">
        <v>252</v>
      </c>
      <c r="F113" s="190"/>
      <c r="G113" s="190"/>
      <c r="H113" s="190"/>
      <c r="I113" s="190"/>
      <c r="J113" s="190"/>
      <c r="K113" s="191"/>
      <c r="L113" s="131"/>
      <c r="M113" s="3"/>
      <c r="N113" t="str">
        <f t="shared" si="1"/>
        <v>00</v>
      </c>
    </row>
    <row r="114" spans="2:28">
      <c r="B114" s="299"/>
      <c r="C114" s="293"/>
      <c r="D114" s="192"/>
      <c r="E114" s="190"/>
      <c r="F114" s="190" t="s">
        <v>252</v>
      </c>
      <c r="G114" s="190"/>
      <c r="H114" s="190"/>
      <c r="I114" s="190"/>
      <c r="J114" s="190"/>
      <c r="K114" s="191"/>
      <c r="L114" s="131"/>
      <c r="M114" s="3"/>
      <c r="N114" t="str">
        <f t="shared" si="1"/>
        <v>00</v>
      </c>
    </row>
    <row r="115" spans="2:28">
      <c r="B115" s="299"/>
      <c r="C115" s="293"/>
      <c r="D115" s="192"/>
      <c r="E115" s="190"/>
      <c r="F115" s="190"/>
      <c r="G115" s="190" t="s">
        <v>252</v>
      </c>
      <c r="H115" s="190"/>
      <c r="I115" s="190"/>
      <c r="J115" s="190"/>
      <c r="K115" s="191"/>
      <c r="L115" s="131"/>
      <c r="M115" s="3"/>
      <c r="N115" t="str">
        <f t="shared" si="1"/>
        <v>00</v>
      </c>
    </row>
    <row r="116" spans="2:28">
      <c r="B116" s="299"/>
      <c r="C116" s="293"/>
      <c r="D116" s="192"/>
      <c r="E116" s="190"/>
      <c r="F116" s="190"/>
      <c r="G116" s="190"/>
      <c r="H116" s="190" t="s">
        <v>252</v>
      </c>
      <c r="I116" s="190"/>
      <c r="J116" s="190"/>
      <c r="K116" s="191"/>
      <c r="L116" s="131"/>
      <c r="M116" s="3"/>
      <c r="N116" t="str">
        <f t="shared" si="1"/>
        <v>00</v>
      </c>
    </row>
    <row r="117" spans="2:28">
      <c r="B117" s="299"/>
      <c r="C117" s="293"/>
      <c r="D117" s="192"/>
      <c r="E117" s="190"/>
      <c r="F117" s="190"/>
      <c r="G117" s="190"/>
      <c r="H117" s="190"/>
      <c r="I117" s="190" t="s">
        <v>252</v>
      </c>
      <c r="J117" s="190"/>
      <c r="K117" s="191"/>
      <c r="L117" s="131"/>
      <c r="M117" s="3"/>
      <c r="N117" t="str">
        <f t="shared" si="1"/>
        <v>00</v>
      </c>
    </row>
    <row r="118" spans="2:28">
      <c r="B118" s="300"/>
      <c r="C118" s="294"/>
      <c r="D118" s="216"/>
      <c r="E118" s="207"/>
      <c r="F118" s="207"/>
      <c r="G118" s="207"/>
      <c r="H118" s="207"/>
      <c r="I118" s="207"/>
      <c r="J118" s="207" t="s">
        <v>252</v>
      </c>
      <c r="K118" s="208"/>
      <c r="L118" s="229"/>
      <c r="M118" s="200"/>
      <c r="N118" t="str">
        <f t="shared" si="1"/>
        <v>00</v>
      </c>
    </row>
    <row r="119" spans="2:28">
      <c r="B119" s="298" t="s">
        <v>360</v>
      </c>
      <c r="C119" s="295">
        <v>536</v>
      </c>
      <c r="D119" s="215" t="s">
        <v>252</v>
      </c>
      <c r="E119" s="203"/>
      <c r="F119" s="203"/>
      <c r="G119" s="203"/>
      <c r="H119" s="203"/>
      <c r="I119" s="203"/>
      <c r="J119" s="203"/>
      <c r="K119" s="204"/>
      <c r="L119" s="230"/>
      <c r="M119" s="205"/>
      <c r="N119" t="str">
        <f t="shared" si="1"/>
        <v>00</v>
      </c>
      <c r="S119" s="186">
        <v>218</v>
      </c>
      <c r="T119" s="186"/>
      <c r="U119" s="225" t="s">
        <v>252</v>
      </c>
      <c r="V119" s="186" t="s">
        <v>252</v>
      </c>
      <c r="W119" s="186" t="s">
        <v>252</v>
      </c>
      <c r="X119" s="186" t="s">
        <v>252</v>
      </c>
      <c r="Y119" s="186" t="s">
        <v>252</v>
      </c>
      <c r="Z119" s="186" t="s">
        <v>252</v>
      </c>
      <c r="AA119" s="186" t="s">
        <v>252</v>
      </c>
      <c r="AB119" s="227" t="s">
        <v>252</v>
      </c>
    </row>
    <row r="120" spans="2:28">
      <c r="B120" s="299"/>
      <c r="C120" s="296"/>
      <c r="D120" s="192"/>
      <c r="E120" s="190" t="s">
        <v>252</v>
      </c>
      <c r="F120" s="190"/>
      <c r="G120" s="190"/>
      <c r="H120" s="190"/>
      <c r="I120" s="190"/>
      <c r="J120" s="190"/>
      <c r="K120" s="191"/>
      <c r="L120" s="131"/>
      <c r="M120" s="3"/>
      <c r="N120" t="str">
        <f t="shared" si="1"/>
        <v>00</v>
      </c>
    </row>
    <row r="121" spans="2:28">
      <c r="B121" s="299"/>
      <c r="C121" s="296"/>
      <c r="D121" s="192"/>
      <c r="E121" s="190"/>
      <c r="F121" s="190" t="s">
        <v>252</v>
      </c>
      <c r="G121" s="190"/>
      <c r="H121" s="190"/>
      <c r="I121" s="190"/>
      <c r="J121" s="190"/>
      <c r="K121" s="191"/>
      <c r="L121" s="131"/>
      <c r="M121" s="3"/>
      <c r="N121" t="str">
        <f t="shared" si="1"/>
        <v>00</v>
      </c>
    </row>
    <row r="122" spans="2:28">
      <c r="B122" s="299"/>
      <c r="C122" s="296"/>
      <c r="D122" s="192"/>
      <c r="E122" s="190"/>
      <c r="F122" s="190"/>
      <c r="G122" s="190" t="s">
        <v>252</v>
      </c>
      <c r="H122" s="190"/>
      <c r="I122" s="190"/>
      <c r="J122" s="190"/>
      <c r="K122" s="191"/>
      <c r="L122" s="131"/>
      <c r="M122" s="3"/>
      <c r="N122" t="str">
        <f t="shared" si="1"/>
        <v>00</v>
      </c>
    </row>
    <row r="123" spans="2:28">
      <c r="B123" s="299"/>
      <c r="C123" s="296">
        <v>0</v>
      </c>
      <c r="D123" s="192"/>
      <c r="E123" s="190"/>
      <c r="F123" s="190"/>
      <c r="G123" s="190"/>
      <c r="H123" s="190" t="s">
        <v>252</v>
      </c>
      <c r="I123" s="190"/>
      <c r="J123" s="190"/>
      <c r="K123" s="191"/>
      <c r="L123" s="131"/>
      <c r="M123" s="3"/>
      <c r="N123" t="str">
        <f t="shared" si="1"/>
        <v>00</v>
      </c>
    </row>
    <row r="124" spans="2:28">
      <c r="B124" s="299"/>
      <c r="C124" s="296"/>
      <c r="D124" s="192"/>
      <c r="E124" s="190"/>
      <c r="F124" s="190"/>
      <c r="G124" s="190"/>
      <c r="H124" s="190"/>
      <c r="I124" s="190" t="s">
        <v>252</v>
      </c>
      <c r="J124" s="190"/>
      <c r="K124" s="191"/>
      <c r="L124" s="131"/>
      <c r="M124" s="3"/>
      <c r="N124" t="str">
        <f t="shared" si="1"/>
        <v>00</v>
      </c>
    </row>
    <row r="125" spans="2:28">
      <c r="B125" s="299"/>
      <c r="C125" s="296"/>
      <c r="D125" s="192"/>
      <c r="E125" s="190"/>
      <c r="F125" s="190"/>
      <c r="G125" s="190"/>
      <c r="H125" s="190"/>
      <c r="I125" s="190"/>
      <c r="J125" s="190" t="s">
        <v>252</v>
      </c>
      <c r="K125" s="191"/>
      <c r="L125" s="131"/>
      <c r="M125" s="3"/>
      <c r="N125" t="str">
        <f t="shared" si="1"/>
        <v>00</v>
      </c>
    </row>
    <row r="126" spans="2:28">
      <c r="B126" s="300"/>
      <c r="C126" s="297"/>
      <c r="D126" s="216"/>
      <c r="E126" s="207"/>
      <c r="F126" s="207"/>
      <c r="G126" s="207"/>
      <c r="H126" s="207"/>
      <c r="I126" s="207"/>
      <c r="J126" s="207"/>
      <c r="K126" s="208" t="s">
        <v>252</v>
      </c>
      <c r="L126" s="229"/>
      <c r="M126" s="200"/>
      <c r="N126" t="str">
        <f t="shared" si="1"/>
        <v>00</v>
      </c>
    </row>
    <row r="127" spans="2:28">
      <c r="B127" s="298" t="s">
        <v>361</v>
      </c>
      <c r="C127" s="292">
        <v>578</v>
      </c>
      <c r="D127" s="215" t="s">
        <v>252</v>
      </c>
      <c r="E127" s="203"/>
      <c r="F127" s="203"/>
      <c r="G127" s="203"/>
      <c r="H127" s="203"/>
      <c r="I127" s="203"/>
      <c r="J127" s="203"/>
      <c r="K127" s="204"/>
      <c r="L127" s="230"/>
      <c r="M127" s="205"/>
      <c r="N127" t="str">
        <f t="shared" si="1"/>
        <v>00</v>
      </c>
      <c r="S127" s="186">
        <v>242</v>
      </c>
      <c r="T127" s="186"/>
      <c r="U127" s="225" t="s">
        <v>252</v>
      </c>
      <c r="V127" s="186" t="s">
        <v>252</v>
      </c>
      <c r="W127" s="186" t="s">
        <v>253</v>
      </c>
      <c r="X127" s="186" t="s">
        <v>299</v>
      </c>
      <c r="Y127" s="186" t="s">
        <v>261</v>
      </c>
      <c r="Z127" s="186" t="s">
        <v>252</v>
      </c>
      <c r="AA127" s="186" t="s">
        <v>283</v>
      </c>
      <c r="AB127" s="227"/>
    </row>
    <row r="128" spans="2:28">
      <c r="B128" s="299"/>
      <c r="C128" s="293"/>
      <c r="D128" s="192"/>
      <c r="E128" s="190" t="s">
        <v>252</v>
      </c>
      <c r="F128" s="190"/>
      <c r="G128" s="190"/>
      <c r="H128" s="190"/>
      <c r="I128" s="190"/>
      <c r="J128" s="190"/>
      <c r="K128" s="191"/>
      <c r="L128" s="131"/>
      <c r="M128" s="3"/>
      <c r="N128" t="str">
        <f t="shared" si="1"/>
        <v>00</v>
      </c>
    </row>
    <row r="129" spans="2:28">
      <c r="B129" s="299"/>
      <c r="C129" s="293"/>
      <c r="D129" s="192"/>
      <c r="E129" s="190"/>
      <c r="F129" s="190" t="s">
        <v>253</v>
      </c>
      <c r="G129" s="190"/>
      <c r="H129" s="190"/>
      <c r="I129" s="190"/>
      <c r="J129" s="190"/>
      <c r="K129" s="191"/>
      <c r="L129" s="131"/>
      <c r="M129" s="3"/>
      <c r="N129" t="str">
        <f t="shared" si="1"/>
        <v>FF</v>
      </c>
    </row>
    <row r="130" spans="2:28">
      <c r="B130" s="299"/>
      <c r="C130" s="293"/>
      <c r="D130" s="192"/>
      <c r="E130" s="190"/>
      <c r="F130" s="190"/>
      <c r="G130" s="190" t="s">
        <v>299</v>
      </c>
      <c r="H130" s="190"/>
      <c r="I130" s="190"/>
      <c r="J130" s="190"/>
      <c r="K130" s="191"/>
      <c r="L130" s="131"/>
      <c r="M130" s="3"/>
      <c r="N130" t="str">
        <f t="shared" ref="N130:N193" si="2">_xlfn.CONCAT(D130,E130,F130,G130,H130,I130,J130,K130)</f>
        <v>EF</v>
      </c>
    </row>
    <row r="131" spans="2:28">
      <c r="B131" s="299"/>
      <c r="C131" s="293"/>
      <c r="D131" s="192"/>
      <c r="E131" s="190"/>
      <c r="F131" s="190"/>
      <c r="G131" s="190"/>
      <c r="H131" s="190" t="s">
        <v>261</v>
      </c>
      <c r="I131" s="190"/>
      <c r="J131" s="190"/>
      <c r="K131" s="191"/>
      <c r="L131" s="131"/>
      <c r="M131" s="3"/>
      <c r="N131" t="str">
        <f t="shared" si="2"/>
        <v>FE</v>
      </c>
    </row>
    <row r="132" spans="2:28">
      <c r="B132" s="299"/>
      <c r="C132" s="293"/>
      <c r="D132" s="192"/>
      <c r="E132" s="190"/>
      <c r="F132" s="190"/>
      <c r="G132" s="190"/>
      <c r="H132" s="190"/>
      <c r="I132" s="190" t="s">
        <v>252</v>
      </c>
      <c r="J132" s="190"/>
      <c r="K132" s="191"/>
      <c r="L132" s="131"/>
      <c r="M132" s="3"/>
      <c r="N132" t="str">
        <f t="shared" si="2"/>
        <v>00</v>
      </c>
    </row>
    <row r="133" spans="2:28">
      <c r="B133" s="300"/>
      <c r="C133" s="294"/>
      <c r="D133" s="216"/>
      <c r="E133" s="207"/>
      <c r="F133" s="207"/>
      <c r="G133" s="207"/>
      <c r="H133" s="207"/>
      <c r="I133" s="207"/>
      <c r="J133" s="207" t="s">
        <v>283</v>
      </c>
      <c r="K133" s="208"/>
      <c r="L133" s="229"/>
      <c r="M133" s="200"/>
      <c r="N133" t="str">
        <f t="shared" si="2"/>
        <v>0D</v>
      </c>
    </row>
    <row r="134" spans="2:28">
      <c r="B134" s="298" t="s">
        <v>269</v>
      </c>
      <c r="C134" s="292">
        <v>666</v>
      </c>
      <c r="D134" s="215" t="s">
        <v>252</v>
      </c>
      <c r="E134" s="203"/>
      <c r="F134" s="203"/>
      <c r="G134" s="203"/>
      <c r="H134" s="203"/>
      <c r="I134" s="203"/>
      <c r="J134" s="203"/>
      <c r="K134" s="204"/>
      <c r="L134" s="230"/>
      <c r="M134" s="205"/>
      <c r="N134" t="str">
        <f t="shared" si="2"/>
        <v>00</v>
      </c>
      <c r="S134" s="186" t="s">
        <v>269</v>
      </c>
      <c r="T134" s="186"/>
      <c r="U134" s="225" t="s">
        <v>252</v>
      </c>
      <c r="V134" s="186" t="s">
        <v>252</v>
      </c>
      <c r="W134" s="186" t="s">
        <v>252</v>
      </c>
      <c r="X134" s="186" t="s">
        <v>252</v>
      </c>
      <c r="Y134" s="186" t="s">
        <v>252</v>
      </c>
      <c r="Z134" s="186" t="s">
        <v>252</v>
      </c>
      <c r="AA134" s="186" t="s">
        <v>270</v>
      </c>
      <c r="AB134" s="227" t="s">
        <v>261</v>
      </c>
    </row>
    <row r="135" spans="2:28">
      <c r="B135" s="299"/>
      <c r="C135" s="293"/>
      <c r="D135" s="192"/>
      <c r="E135" s="190" t="s">
        <v>252</v>
      </c>
      <c r="F135" s="190"/>
      <c r="G135" s="190"/>
      <c r="H135" s="190"/>
      <c r="I135" s="190"/>
      <c r="J135" s="190"/>
      <c r="K135" s="191"/>
      <c r="L135" s="131"/>
      <c r="M135" s="3"/>
      <c r="N135" t="str">
        <f t="shared" si="2"/>
        <v>00</v>
      </c>
    </row>
    <row r="136" spans="2:28">
      <c r="B136" s="299"/>
      <c r="C136" s="293"/>
      <c r="D136" s="192"/>
      <c r="E136" s="190"/>
      <c r="F136" s="190" t="s">
        <v>252</v>
      </c>
      <c r="G136" s="190"/>
      <c r="H136" s="190"/>
      <c r="I136" s="190"/>
      <c r="J136" s="190"/>
      <c r="K136" s="191"/>
      <c r="L136" s="131"/>
      <c r="M136" s="3"/>
      <c r="N136" t="str">
        <f t="shared" si="2"/>
        <v>00</v>
      </c>
    </row>
    <row r="137" spans="2:28">
      <c r="B137" s="299"/>
      <c r="C137" s="293"/>
      <c r="D137" s="192"/>
      <c r="E137" s="190"/>
      <c r="F137" s="190"/>
      <c r="G137" s="190" t="s">
        <v>252</v>
      </c>
      <c r="H137" s="190"/>
      <c r="I137" s="190"/>
      <c r="J137" s="190"/>
      <c r="K137" s="191"/>
      <c r="L137" s="131"/>
      <c r="M137" s="3"/>
      <c r="N137" t="str">
        <f t="shared" si="2"/>
        <v>00</v>
      </c>
    </row>
    <row r="138" spans="2:28">
      <c r="B138" s="299"/>
      <c r="C138" s="293"/>
      <c r="D138" s="192"/>
      <c r="E138" s="190"/>
      <c r="F138" s="190"/>
      <c r="G138" s="190"/>
      <c r="H138" s="190" t="s">
        <v>252</v>
      </c>
      <c r="I138" s="190" t="s">
        <v>252</v>
      </c>
      <c r="J138" s="190"/>
      <c r="K138" s="191"/>
      <c r="L138" s="131" t="s">
        <v>428</v>
      </c>
      <c r="M138" s="3"/>
      <c r="N138" t="str">
        <f t="shared" si="2"/>
        <v>0000</v>
      </c>
      <c r="O138" s="233">
        <f>HEX2DEC(N138)</f>
        <v>0</v>
      </c>
      <c r="P138">
        <v>0.01</v>
      </c>
      <c r="Q138">
        <f>O138*P138</f>
        <v>0</v>
      </c>
    </row>
    <row r="139" spans="2:28">
      <c r="B139" s="299"/>
      <c r="C139" s="293"/>
      <c r="D139" s="192"/>
      <c r="E139" s="190"/>
      <c r="F139" s="190"/>
      <c r="G139" s="190"/>
      <c r="H139" s="190"/>
      <c r="I139" s="190"/>
      <c r="J139" s="190" t="s">
        <v>270</v>
      </c>
      <c r="K139" s="191"/>
      <c r="L139" s="131"/>
      <c r="M139" s="3"/>
      <c r="N139" t="str">
        <f t="shared" si="2"/>
        <v>01</v>
      </c>
    </row>
    <row r="140" spans="2:28">
      <c r="B140" s="300"/>
      <c r="C140" s="294"/>
      <c r="D140" s="216"/>
      <c r="E140" s="207"/>
      <c r="F140" s="207"/>
      <c r="G140" s="207"/>
      <c r="H140" s="207"/>
      <c r="I140" s="207"/>
      <c r="J140" s="207"/>
      <c r="K140" s="208" t="s">
        <v>261</v>
      </c>
      <c r="L140" s="229"/>
      <c r="M140" s="200"/>
      <c r="N140" t="str">
        <f t="shared" si="2"/>
        <v>FE</v>
      </c>
    </row>
    <row r="141" spans="2:28">
      <c r="B141" s="298" t="s">
        <v>300</v>
      </c>
      <c r="C141" s="292">
        <v>668</v>
      </c>
      <c r="D141" s="215" t="s">
        <v>252</v>
      </c>
      <c r="E141" s="203"/>
      <c r="F141" s="203"/>
      <c r="G141" s="203"/>
      <c r="H141" s="203"/>
      <c r="I141" s="203"/>
      <c r="J141" s="203"/>
      <c r="K141" s="204"/>
      <c r="L141" s="230"/>
      <c r="M141" s="205"/>
      <c r="N141" t="str">
        <f t="shared" si="2"/>
        <v>00</v>
      </c>
      <c r="S141" s="186" t="s">
        <v>300</v>
      </c>
      <c r="T141" s="186"/>
      <c r="U141" s="225" t="s">
        <v>252</v>
      </c>
      <c r="V141" s="186" t="s">
        <v>252</v>
      </c>
      <c r="W141" s="186" t="s">
        <v>252</v>
      </c>
      <c r="X141" s="186" t="s">
        <v>252</v>
      </c>
      <c r="Y141" s="186" t="s">
        <v>253</v>
      </c>
      <c r="Z141" s="186" t="s">
        <v>253</v>
      </c>
      <c r="AA141" s="186" t="s">
        <v>253</v>
      </c>
      <c r="AB141" s="227" t="s">
        <v>253</v>
      </c>
    </row>
    <row r="142" spans="2:28">
      <c r="B142" s="299"/>
      <c r="C142" s="293"/>
      <c r="D142" s="192"/>
      <c r="E142" s="190" t="s">
        <v>252</v>
      </c>
      <c r="F142" s="190"/>
      <c r="G142" s="190"/>
      <c r="H142" s="190"/>
      <c r="I142" s="190"/>
      <c r="J142" s="190"/>
      <c r="K142" s="191"/>
      <c r="L142" s="131"/>
      <c r="M142" s="3"/>
      <c r="N142" t="str">
        <f t="shared" si="2"/>
        <v>00</v>
      </c>
    </row>
    <row r="143" spans="2:28">
      <c r="B143" s="299"/>
      <c r="C143" s="293"/>
      <c r="D143" s="192"/>
      <c r="E143" s="190"/>
      <c r="F143" s="190" t="s">
        <v>252</v>
      </c>
      <c r="G143" s="190"/>
      <c r="H143" s="190"/>
      <c r="I143" s="190"/>
      <c r="J143" s="190"/>
      <c r="K143" s="191"/>
      <c r="L143" s="131"/>
      <c r="M143" s="3"/>
      <c r="N143" t="str">
        <f t="shared" si="2"/>
        <v>00</v>
      </c>
    </row>
    <row r="144" spans="2:28">
      <c r="B144" s="299"/>
      <c r="C144" s="293"/>
      <c r="D144" s="192"/>
      <c r="E144" s="190"/>
      <c r="F144" s="190"/>
      <c r="G144" s="190" t="s">
        <v>252</v>
      </c>
      <c r="H144" s="190"/>
      <c r="I144" s="190"/>
      <c r="J144" s="190"/>
      <c r="K144" s="191"/>
      <c r="L144" s="131"/>
      <c r="M144" s="3"/>
      <c r="N144" t="str">
        <f t="shared" si="2"/>
        <v>00</v>
      </c>
    </row>
    <row r="145" spans="2:28">
      <c r="B145" s="299"/>
      <c r="C145" s="293"/>
      <c r="D145" s="192"/>
      <c r="E145" s="190"/>
      <c r="F145" s="190"/>
      <c r="G145" s="190"/>
      <c r="H145" s="190" t="s">
        <v>253</v>
      </c>
      <c r="I145" s="190"/>
      <c r="J145" s="190"/>
      <c r="K145" s="191"/>
      <c r="L145" s="131"/>
      <c r="M145" s="3"/>
      <c r="N145" t="str">
        <f t="shared" si="2"/>
        <v>FF</v>
      </c>
    </row>
    <row r="146" spans="2:28">
      <c r="B146" s="299"/>
      <c r="C146" s="293"/>
      <c r="D146" s="192"/>
      <c r="E146" s="190"/>
      <c r="F146" s="190"/>
      <c r="G146" s="190"/>
      <c r="H146" s="190"/>
      <c r="I146" s="190" t="s">
        <v>253</v>
      </c>
      <c r="J146" s="190"/>
      <c r="K146" s="191"/>
      <c r="L146" s="131"/>
      <c r="M146" s="3"/>
      <c r="N146" t="str">
        <f t="shared" si="2"/>
        <v>FF</v>
      </c>
    </row>
    <row r="147" spans="2:28">
      <c r="B147" s="299"/>
      <c r="C147" s="293"/>
      <c r="D147" s="192"/>
      <c r="E147" s="190"/>
      <c r="F147" s="190"/>
      <c r="G147" s="190"/>
      <c r="H147" s="190"/>
      <c r="I147" s="190"/>
      <c r="J147" s="190" t="s">
        <v>253</v>
      </c>
      <c r="K147" s="191"/>
      <c r="L147" s="131"/>
      <c r="M147" s="3"/>
      <c r="N147" t="str">
        <f t="shared" si="2"/>
        <v>FF</v>
      </c>
    </row>
    <row r="148" spans="2:28">
      <c r="B148" s="300"/>
      <c r="C148" s="294"/>
      <c r="D148" s="216"/>
      <c r="E148" s="207"/>
      <c r="F148" s="207"/>
      <c r="G148" s="207"/>
      <c r="H148" s="207"/>
      <c r="I148" s="207"/>
      <c r="J148" s="207"/>
      <c r="K148" s="208" t="s">
        <v>253</v>
      </c>
      <c r="L148" s="229"/>
      <c r="M148" s="200"/>
      <c r="N148" t="str">
        <f t="shared" si="2"/>
        <v>FF</v>
      </c>
    </row>
    <row r="149" spans="2:28">
      <c r="B149" s="298" t="s">
        <v>280</v>
      </c>
      <c r="C149" s="292">
        <v>695</v>
      </c>
      <c r="D149" s="215" t="s">
        <v>252</v>
      </c>
      <c r="E149" s="203"/>
      <c r="F149" s="203"/>
      <c r="G149" s="203"/>
      <c r="H149" s="203"/>
      <c r="I149" s="203"/>
      <c r="J149" s="203"/>
      <c r="K149" s="204"/>
      <c r="L149" s="230"/>
      <c r="M149" s="205"/>
      <c r="N149" t="str">
        <f t="shared" si="2"/>
        <v>00</v>
      </c>
      <c r="S149" s="186" t="s">
        <v>280</v>
      </c>
      <c r="T149" s="186"/>
      <c r="U149" s="225" t="s">
        <v>252</v>
      </c>
      <c r="V149" s="186" t="s">
        <v>281</v>
      </c>
      <c r="W149" s="186" t="s">
        <v>253</v>
      </c>
      <c r="X149" s="186" t="s">
        <v>261</v>
      </c>
      <c r="Y149" s="186" t="s">
        <v>270</v>
      </c>
      <c r="Z149" s="186"/>
      <c r="AA149" s="186"/>
      <c r="AB149" s="227"/>
    </row>
    <row r="150" spans="2:28">
      <c r="B150" s="299"/>
      <c r="C150" s="293"/>
      <c r="D150" s="192"/>
      <c r="E150" s="190" t="s">
        <v>281</v>
      </c>
      <c r="F150" s="190"/>
      <c r="G150" s="190"/>
      <c r="H150" s="190"/>
      <c r="I150" s="190"/>
      <c r="J150" s="190"/>
      <c r="K150" s="191"/>
      <c r="L150" s="131"/>
      <c r="M150" s="3"/>
      <c r="N150" t="str">
        <f t="shared" si="2"/>
        <v>E0</v>
      </c>
    </row>
    <row r="151" spans="2:28">
      <c r="B151" s="299"/>
      <c r="C151" s="293"/>
      <c r="D151" s="192"/>
      <c r="E151" s="190"/>
      <c r="F151" s="190" t="s">
        <v>253</v>
      </c>
      <c r="G151" s="190"/>
      <c r="H151" s="190"/>
      <c r="I151" s="190"/>
      <c r="J151" s="190"/>
      <c r="K151" s="191"/>
      <c r="L151" s="131"/>
      <c r="M151" s="3"/>
      <c r="N151" t="str">
        <f t="shared" si="2"/>
        <v>FF</v>
      </c>
    </row>
    <row r="152" spans="2:28">
      <c r="B152" s="299"/>
      <c r="C152" s="293"/>
      <c r="D152" s="192"/>
      <c r="E152" s="190"/>
      <c r="F152" s="190"/>
      <c r="G152" s="190" t="s">
        <v>261</v>
      </c>
      <c r="H152" s="190"/>
      <c r="I152" s="190"/>
      <c r="J152" s="190"/>
      <c r="K152" s="191"/>
      <c r="L152" s="131"/>
      <c r="M152" s="3"/>
      <c r="N152" t="str">
        <f t="shared" si="2"/>
        <v>FE</v>
      </c>
    </row>
    <row r="153" spans="2:28">
      <c r="B153" s="300"/>
      <c r="C153" s="294"/>
      <c r="D153" s="216"/>
      <c r="E153" s="207"/>
      <c r="F153" s="207"/>
      <c r="G153" s="207"/>
      <c r="H153" s="207" t="s">
        <v>270</v>
      </c>
      <c r="I153" s="207"/>
      <c r="J153" s="207"/>
      <c r="K153" s="208"/>
      <c r="L153" s="229"/>
      <c r="M153" s="200"/>
      <c r="N153" t="str">
        <f t="shared" si="2"/>
        <v>01</v>
      </c>
    </row>
    <row r="154" spans="2:28">
      <c r="B154" s="298" t="s">
        <v>301</v>
      </c>
      <c r="C154" s="292">
        <v>710</v>
      </c>
      <c r="D154" s="215" t="s">
        <v>253</v>
      </c>
      <c r="E154" s="203"/>
      <c r="F154" s="203"/>
      <c r="G154" s="203"/>
      <c r="H154" s="203"/>
      <c r="I154" s="203"/>
      <c r="J154" s="203"/>
      <c r="K154" s="204"/>
      <c r="L154" s="230"/>
      <c r="M154" s="205"/>
      <c r="N154" t="str">
        <f t="shared" si="2"/>
        <v>FF</v>
      </c>
      <c r="S154" s="186" t="s">
        <v>301</v>
      </c>
      <c r="T154" s="186"/>
      <c r="U154" s="225" t="s">
        <v>253</v>
      </c>
      <c r="V154" s="186" t="s">
        <v>253</v>
      </c>
      <c r="W154" s="186" t="s">
        <v>253</v>
      </c>
      <c r="X154" s="186" t="s">
        <v>253</v>
      </c>
      <c r="Y154" s="186" t="s">
        <v>253</v>
      </c>
      <c r="Z154" s="186" t="s">
        <v>302</v>
      </c>
      <c r="AA154" s="186"/>
      <c r="AB154" s="227"/>
    </row>
    <row r="155" spans="2:28">
      <c r="B155" s="299"/>
      <c r="C155" s="293"/>
      <c r="D155" s="192"/>
      <c r="E155" s="190" t="s">
        <v>261</v>
      </c>
      <c r="F155" s="190"/>
      <c r="G155" s="190"/>
      <c r="H155" s="190"/>
      <c r="I155" s="190"/>
      <c r="J155" s="190"/>
      <c r="K155" s="191"/>
      <c r="L155" s="131"/>
      <c r="M155" s="3"/>
      <c r="N155" t="str">
        <f t="shared" si="2"/>
        <v>FE</v>
      </c>
    </row>
    <row r="156" spans="2:28">
      <c r="B156" s="299"/>
      <c r="C156" s="293"/>
      <c r="D156" s="192"/>
      <c r="E156" s="190"/>
      <c r="F156" s="190" t="s">
        <v>253</v>
      </c>
      <c r="G156" s="190"/>
      <c r="H156" s="190"/>
      <c r="I156" s="190"/>
      <c r="J156" s="190"/>
      <c r="K156" s="191"/>
      <c r="L156" s="131"/>
      <c r="M156" s="3"/>
      <c r="N156" t="str">
        <f t="shared" si="2"/>
        <v>FF</v>
      </c>
    </row>
    <row r="157" spans="2:28">
      <c r="B157" s="299"/>
      <c r="C157" s="293"/>
      <c r="D157" s="192"/>
      <c r="E157" s="190"/>
      <c r="F157" s="190"/>
      <c r="G157" s="190" t="s">
        <v>253</v>
      </c>
      <c r="H157" s="190"/>
      <c r="I157" s="190"/>
      <c r="J157" s="190"/>
      <c r="K157" s="191"/>
      <c r="L157" s="131"/>
      <c r="M157" s="3"/>
      <c r="N157" t="str">
        <f t="shared" si="2"/>
        <v>FF</v>
      </c>
    </row>
    <row r="158" spans="2:28">
      <c r="B158" s="299"/>
      <c r="C158" s="293"/>
      <c r="D158" s="192"/>
      <c r="E158" s="190"/>
      <c r="F158" s="190"/>
      <c r="G158" s="190"/>
      <c r="H158" s="190" t="s">
        <v>253</v>
      </c>
      <c r="I158" s="190"/>
      <c r="J158" s="190"/>
      <c r="K158" s="191"/>
      <c r="L158" s="131"/>
      <c r="M158" s="3"/>
      <c r="N158" t="str">
        <f t="shared" si="2"/>
        <v>FF</v>
      </c>
    </row>
    <row r="159" spans="2:28">
      <c r="B159" s="300"/>
      <c r="C159" s="294"/>
      <c r="D159" s="216"/>
      <c r="E159" s="207"/>
      <c r="F159" s="207"/>
      <c r="G159" s="207"/>
      <c r="H159" s="207"/>
      <c r="I159" s="207" t="s">
        <v>302</v>
      </c>
      <c r="J159" s="207"/>
      <c r="K159" s="208"/>
      <c r="L159" s="229"/>
      <c r="M159" s="200"/>
      <c r="N159" t="str">
        <f t="shared" si="2"/>
        <v>F0</v>
      </c>
    </row>
    <row r="160" spans="2:28">
      <c r="B160" s="298" t="s">
        <v>366</v>
      </c>
      <c r="C160" s="292">
        <v>771</v>
      </c>
      <c r="D160" s="215" t="s">
        <v>363</v>
      </c>
      <c r="E160" s="203"/>
      <c r="F160" s="203"/>
      <c r="G160" s="203"/>
      <c r="H160" s="203"/>
      <c r="I160" s="203"/>
      <c r="J160" s="203"/>
      <c r="K160" s="204"/>
      <c r="L160" s="230"/>
      <c r="M160" s="205"/>
      <c r="N160" t="str">
        <f t="shared" si="2"/>
        <v>59</v>
      </c>
      <c r="S160" s="186">
        <v>303</v>
      </c>
      <c r="T160" s="186"/>
      <c r="U160" s="225">
        <v>59</v>
      </c>
      <c r="V160" s="186" t="s">
        <v>295</v>
      </c>
      <c r="W160" s="186" t="s">
        <v>296</v>
      </c>
      <c r="X160" s="186">
        <v>18</v>
      </c>
      <c r="Y160" s="186">
        <v>66</v>
      </c>
      <c r="Z160" s="186">
        <v>80</v>
      </c>
      <c r="AA160" s="186" t="s">
        <v>252</v>
      </c>
      <c r="AB160" s="227"/>
    </row>
    <row r="161" spans="2:28">
      <c r="B161" s="299"/>
      <c r="C161" s="293"/>
      <c r="D161" s="192"/>
      <c r="E161" s="190" t="s">
        <v>295</v>
      </c>
      <c r="F161" s="190"/>
      <c r="G161" s="190"/>
      <c r="H161" s="190"/>
      <c r="I161" s="190"/>
      <c r="J161" s="190"/>
      <c r="K161" s="191"/>
      <c r="L161" s="131"/>
      <c r="M161" s="3"/>
      <c r="N161" t="str">
        <f t="shared" si="2"/>
        <v>7D</v>
      </c>
    </row>
    <row r="162" spans="2:28">
      <c r="B162" s="299"/>
      <c r="C162" s="293"/>
      <c r="D162" s="192"/>
      <c r="E162" s="190"/>
      <c r="F162" s="190" t="s">
        <v>296</v>
      </c>
      <c r="G162" s="190"/>
      <c r="H162" s="190"/>
      <c r="I162" s="190"/>
      <c r="J162" s="190"/>
      <c r="K162" s="191"/>
      <c r="L162" s="131"/>
      <c r="M162" s="3"/>
      <c r="N162" t="str">
        <f t="shared" si="2"/>
        <v>5A</v>
      </c>
    </row>
    <row r="163" spans="2:28">
      <c r="B163" s="299"/>
      <c r="C163" s="293"/>
      <c r="D163" s="192"/>
      <c r="E163" s="190"/>
      <c r="F163" s="190"/>
      <c r="G163" s="190" t="s">
        <v>364</v>
      </c>
      <c r="H163" s="190"/>
      <c r="I163" s="190"/>
      <c r="J163" s="190"/>
      <c r="K163" s="191"/>
      <c r="L163" s="131"/>
      <c r="M163" s="3"/>
      <c r="N163" t="str">
        <f t="shared" si="2"/>
        <v>18</v>
      </c>
    </row>
    <row r="164" spans="2:28">
      <c r="B164" s="299"/>
      <c r="C164" s="293"/>
      <c r="D164" s="192"/>
      <c r="E164" s="190"/>
      <c r="F164" s="190"/>
      <c r="G164" s="190"/>
      <c r="H164" s="190" t="s">
        <v>365</v>
      </c>
      <c r="I164" s="190"/>
      <c r="J164" s="190"/>
      <c r="K164" s="191"/>
      <c r="L164" s="131"/>
      <c r="M164" s="3"/>
      <c r="N164" t="str">
        <f t="shared" si="2"/>
        <v>66</v>
      </c>
    </row>
    <row r="165" spans="2:28">
      <c r="B165" s="299"/>
      <c r="C165" s="293"/>
      <c r="D165" s="192"/>
      <c r="E165" s="190"/>
      <c r="F165" s="190"/>
      <c r="G165" s="190"/>
      <c r="H165" s="190"/>
      <c r="I165" s="190" t="s">
        <v>348</v>
      </c>
      <c r="J165" s="190"/>
      <c r="K165" s="191"/>
      <c r="L165" s="131"/>
      <c r="M165" s="3"/>
      <c r="N165" t="str">
        <f t="shared" si="2"/>
        <v>80</v>
      </c>
    </row>
    <row r="166" spans="2:28">
      <c r="B166" s="300"/>
      <c r="C166" s="294"/>
      <c r="D166" s="216"/>
      <c r="E166" s="207"/>
      <c r="F166" s="207"/>
      <c r="G166" s="207"/>
      <c r="H166" s="207"/>
      <c r="I166" s="207"/>
      <c r="J166" s="207" t="s">
        <v>252</v>
      </c>
      <c r="K166" s="208"/>
      <c r="L166" s="229"/>
      <c r="M166" s="200"/>
      <c r="N166" t="str">
        <f t="shared" si="2"/>
        <v>00</v>
      </c>
    </row>
    <row r="167" spans="2:28">
      <c r="B167" s="298" t="s">
        <v>371</v>
      </c>
      <c r="C167" s="292">
        <v>848</v>
      </c>
      <c r="D167" s="215" t="s">
        <v>259</v>
      </c>
      <c r="E167" s="203"/>
      <c r="F167" s="203"/>
      <c r="G167" s="203"/>
      <c r="H167" s="203"/>
      <c r="I167" s="203"/>
      <c r="J167" s="203"/>
      <c r="K167" s="204"/>
      <c r="L167" s="230"/>
      <c r="M167" s="205"/>
      <c r="N167" t="str">
        <f t="shared" si="2"/>
        <v>C7</v>
      </c>
      <c r="S167" s="186">
        <v>350</v>
      </c>
      <c r="T167" s="186"/>
      <c r="U167" s="225" t="s">
        <v>259</v>
      </c>
      <c r="V167" s="186" t="s">
        <v>254</v>
      </c>
      <c r="W167" s="186">
        <v>82</v>
      </c>
      <c r="X167" s="186" t="s">
        <v>322</v>
      </c>
      <c r="Y167" s="186">
        <v>14</v>
      </c>
      <c r="Z167" s="186" t="s">
        <v>323</v>
      </c>
      <c r="AA167" s="186">
        <v>94</v>
      </c>
      <c r="AB167" s="227">
        <v>85</v>
      </c>
    </row>
    <row r="168" spans="2:28">
      <c r="B168" s="299"/>
      <c r="C168" s="293"/>
      <c r="D168" s="192"/>
      <c r="E168" s="190" t="s">
        <v>254</v>
      </c>
      <c r="F168" s="190"/>
      <c r="G168" s="190"/>
      <c r="H168" s="190"/>
      <c r="I168" s="190"/>
      <c r="J168" s="190"/>
      <c r="K168" s="191"/>
      <c r="L168" s="131"/>
      <c r="M168" s="3"/>
      <c r="N168" t="str">
        <f t="shared" si="2"/>
        <v>4E</v>
      </c>
    </row>
    <row r="169" spans="2:28">
      <c r="B169" s="299"/>
      <c r="C169" s="293"/>
      <c r="D169" s="192"/>
      <c r="E169" s="190"/>
      <c r="F169" s="190" t="s">
        <v>367</v>
      </c>
      <c r="G169" s="190"/>
      <c r="H169" s="190"/>
      <c r="I169" s="190"/>
      <c r="J169" s="190"/>
      <c r="K169" s="191"/>
      <c r="L169" s="131"/>
      <c r="M169" s="3"/>
      <c r="N169" t="str">
        <f t="shared" si="2"/>
        <v>82</v>
      </c>
    </row>
    <row r="170" spans="2:28">
      <c r="B170" s="299"/>
      <c r="C170" s="293"/>
      <c r="D170" s="192"/>
      <c r="E170" s="190"/>
      <c r="F170" s="190"/>
      <c r="G170" s="190" t="s">
        <v>322</v>
      </c>
      <c r="H170" s="190"/>
      <c r="I170" s="190"/>
      <c r="J170" s="190"/>
      <c r="K170" s="191"/>
      <c r="L170" s="131"/>
      <c r="M170" s="3"/>
      <c r="N170" t="str">
        <f t="shared" si="2"/>
        <v>B2</v>
      </c>
    </row>
    <row r="171" spans="2:28">
      <c r="B171" s="299"/>
      <c r="C171" s="293"/>
      <c r="D171" s="192"/>
      <c r="E171" s="190"/>
      <c r="F171" s="190"/>
      <c r="G171" s="190"/>
      <c r="H171" s="190" t="s">
        <v>368</v>
      </c>
      <c r="I171" s="190"/>
      <c r="J171" s="190"/>
      <c r="K171" s="191"/>
      <c r="L171" s="131"/>
      <c r="M171" s="3"/>
      <c r="N171" t="str">
        <f t="shared" si="2"/>
        <v>14</v>
      </c>
    </row>
    <row r="172" spans="2:28">
      <c r="B172" s="299"/>
      <c r="C172" s="293"/>
      <c r="D172" s="192"/>
      <c r="E172" s="190"/>
      <c r="F172" s="190"/>
      <c r="G172" s="190"/>
      <c r="H172" s="190"/>
      <c r="I172" s="190" t="s">
        <v>323</v>
      </c>
      <c r="J172" s="190"/>
      <c r="K172" s="191"/>
      <c r="L172" s="131"/>
      <c r="M172" s="3"/>
      <c r="N172" t="str">
        <f t="shared" si="2"/>
        <v>C8</v>
      </c>
    </row>
    <row r="173" spans="2:28">
      <c r="B173" s="299"/>
      <c r="C173" s="293"/>
      <c r="D173" s="192"/>
      <c r="E173" s="190"/>
      <c r="F173" s="190"/>
      <c r="G173" s="190"/>
      <c r="H173" s="190"/>
      <c r="I173" s="190"/>
      <c r="J173" s="190" t="s">
        <v>369</v>
      </c>
      <c r="K173" s="191"/>
      <c r="L173" s="131"/>
      <c r="M173" s="3"/>
      <c r="N173" t="str">
        <f t="shared" si="2"/>
        <v>94</v>
      </c>
    </row>
    <row r="174" spans="2:28">
      <c r="B174" s="300"/>
      <c r="C174" s="294"/>
      <c r="D174" s="216"/>
      <c r="E174" s="207"/>
      <c r="F174" s="207"/>
      <c r="G174" s="207"/>
      <c r="H174" s="207"/>
      <c r="I174" s="207"/>
      <c r="J174" s="207"/>
      <c r="K174" s="208" t="s">
        <v>370</v>
      </c>
      <c r="L174" s="229"/>
      <c r="M174" s="200"/>
      <c r="N174" t="str">
        <f t="shared" si="2"/>
        <v>85</v>
      </c>
    </row>
    <row r="175" spans="2:28">
      <c r="B175" s="298" t="s">
        <v>372</v>
      </c>
      <c r="C175" s="292">
        <v>850</v>
      </c>
      <c r="D175" s="215" t="s">
        <v>308</v>
      </c>
      <c r="E175" s="203"/>
      <c r="F175" s="203"/>
      <c r="G175" s="203"/>
      <c r="H175" s="203"/>
      <c r="I175" s="203"/>
      <c r="J175" s="203"/>
      <c r="K175" s="204"/>
      <c r="L175" s="230"/>
      <c r="M175" s="205"/>
      <c r="N175" t="str">
        <f t="shared" si="2"/>
        <v>5C</v>
      </c>
      <c r="S175" s="186">
        <v>352</v>
      </c>
      <c r="T175" s="186"/>
      <c r="U175" s="225" t="s">
        <v>308</v>
      </c>
      <c r="V175" s="186" t="s">
        <v>252</v>
      </c>
      <c r="W175" s="186" t="s">
        <v>252</v>
      </c>
      <c r="X175" s="186">
        <v>26</v>
      </c>
      <c r="Y175" s="186"/>
      <c r="Z175" s="186"/>
      <c r="AA175" s="186"/>
      <c r="AB175" s="227"/>
    </row>
    <row r="176" spans="2:28">
      <c r="B176" s="299"/>
      <c r="C176" s="293"/>
      <c r="D176" s="192"/>
      <c r="E176" s="190" t="s">
        <v>252</v>
      </c>
      <c r="F176" s="190"/>
      <c r="G176" s="190"/>
      <c r="H176" s="190"/>
      <c r="I176" s="190"/>
      <c r="J176" s="190"/>
      <c r="K176" s="191"/>
      <c r="L176" s="131"/>
      <c r="M176" s="3"/>
      <c r="N176" t="str">
        <f t="shared" si="2"/>
        <v>00</v>
      </c>
    </row>
    <row r="177" spans="2:28">
      <c r="B177" s="299"/>
      <c r="C177" s="293"/>
      <c r="D177" s="192"/>
      <c r="E177" s="190"/>
      <c r="F177" s="190" t="s">
        <v>252</v>
      </c>
      <c r="G177" s="190"/>
      <c r="H177" s="190"/>
      <c r="I177" s="190"/>
      <c r="J177" s="190"/>
      <c r="K177" s="191"/>
      <c r="L177" s="131"/>
      <c r="M177" s="3"/>
      <c r="N177" t="str">
        <f t="shared" si="2"/>
        <v>00</v>
      </c>
    </row>
    <row r="178" spans="2:28">
      <c r="B178" s="300"/>
      <c r="C178" s="294"/>
      <c r="D178" s="216"/>
      <c r="E178" s="207"/>
      <c r="F178" s="207"/>
      <c r="G178" s="207" t="s">
        <v>347</v>
      </c>
      <c r="H178" s="207"/>
      <c r="I178" s="207"/>
      <c r="J178" s="207"/>
      <c r="K178" s="208"/>
      <c r="L178" s="229"/>
      <c r="M178" s="200"/>
      <c r="N178" t="str">
        <f t="shared" si="2"/>
        <v>26</v>
      </c>
    </row>
    <row r="179" spans="2:28">
      <c r="B179" s="298" t="s">
        <v>373</v>
      </c>
      <c r="C179" s="292">
        <v>852</v>
      </c>
      <c r="D179" s="215" t="s">
        <v>253</v>
      </c>
      <c r="E179" s="203"/>
      <c r="F179" s="203"/>
      <c r="G179" s="203"/>
      <c r="H179" s="203"/>
      <c r="I179" s="203"/>
      <c r="J179" s="203"/>
      <c r="K179" s="204"/>
      <c r="L179" s="230"/>
      <c r="M179" s="205"/>
      <c r="N179" t="str">
        <f t="shared" si="2"/>
        <v>FF</v>
      </c>
      <c r="S179" s="186">
        <v>354</v>
      </c>
      <c r="T179" s="186"/>
      <c r="U179" s="225" t="s">
        <v>253</v>
      </c>
      <c r="V179" s="186" t="s">
        <v>253</v>
      </c>
      <c r="W179" s="186" t="s">
        <v>253</v>
      </c>
      <c r="X179" s="186" t="s">
        <v>253</v>
      </c>
      <c r="Y179" s="186" t="s">
        <v>253</v>
      </c>
      <c r="Z179" s="186" t="s">
        <v>302</v>
      </c>
      <c r="AA179" s="186"/>
      <c r="AB179" s="227"/>
    </row>
    <row r="180" spans="2:28">
      <c r="B180" s="299"/>
      <c r="C180" s="293"/>
      <c r="D180" s="192"/>
      <c r="E180" s="190" t="s">
        <v>253</v>
      </c>
      <c r="F180" s="190"/>
      <c r="G180" s="190"/>
      <c r="H180" s="190"/>
      <c r="I180" s="190"/>
      <c r="J180" s="190"/>
      <c r="K180" s="191"/>
      <c r="L180" s="131"/>
      <c r="M180" s="3"/>
      <c r="N180" t="str">
        <f t="shared" si="2"/>
        <v>FF</v>
      </c>
    </row>
    <row r="181" spans="2:28">
      <c r="B181" s="299"/>
      <c r="C181" s="293"/>
      <c r="D181" s="192"/>
      <c r="E181" s="190"/>
      <c r="F181" s="190" t="s">
        <v>253</v>
      </c>
      <c r="G181" s="190"/>
      <c r="H181" s="190"/>
      <c r="I181" s="190"/>
      <c r="J181" s="190"/>
      <c r="K181" s="191"/>
      <c r="L181" s="131"/>
      <c r="M181" s="3"/>
      <c r="N181" t="str">
        <f t="shared" si="2"/>
        <v>FF</v>
      </c>
    </row>
    <row r="182" spans="2:28">
      <c r="B182" s="299"/>
      <c r="C182" s="293"/>
      <c r="D182" s="192"/>
      <c r="E182" s="190"/>
      <c r="F182" s="190"/>
      <c r="G182" s="190" t="s">
        <v>253</v>
      </c>
      <c r="H182" s="190"/>
      <c r="I182" s="190"/>
      <c r="J182" s="190"/>
      <c r="K182" s="191"/>
      <c r="L182" s="131"/>
      <c r="M182" s="3"/>
      <c r="N182" t="str">
        <f t="shared" si="2"/>
        <v>FF</v>
      </c>
    </row>
    <row r="183" spans="2:28">
      <c r="B183" s="299"/>
      <c r="C183" s="293"/>
      <c r="D183" s="192"/>
      <c r="E183" s="190"/>
      <c r="F183" s="190"/>
      <c r="G183" s="190"/>
      <c r="H183" s="190" t="s">
        <v>253</v>
      </c>
      <c r="I183" s="190"/>
      <c r="J183" s="190"/>
      <c r="K183" s="191"/>
      <c r="L183" s="131"/>
      <c r="M183" s="3"/>
      <c r="N183" t="str">
        <f t="shared" si="2"/>
        <v>FF</v>
      </c>
    </row>
    <row r="184" spans="2:28">
      <c r="B184" s="300"/>
      <c r="C184" s="294"/>
      <c r="D184" s="216"/>
      <c r="E184" s="207"/>
      <c r="F184" s="207"/>
      <c r="G184" s="207"/>
      <c r="H184" s="207"/>
      <c r="I184" s="207" t="s">
        <v>302</v>
      </c>
      <c r="J184" s="207"/>
      <c r="K184" s="208"/>
      <c r="L184" s="229"/>
      <c r="M184" s="200"/>
      <c r="N184" t="str">
        <f t="shared" si="2"/>
        <v>F0</v>
      </c>
    </row>
    <row r="185" spans="2:28">
      <c r="B185" s="298" t="s">
        <v>375</v>
      </c>
      <c r="C185" s="292">
        <v>854</v>
      </c>
      <c r="D185" s="215" t="s">
        <v>374</v>
      </c>
      <c r="E185" s="203"/>
      <c r="F185" s="203"/>
      <c r="G185" s="203"/>
      <c r="H185" s="203"/>
      <c r="I185" s="203"/>
      <c r="J185" s="203"/>
      <c r="K185" s="204"/>
      <c r="L185" s="230"/>
      <c r="M185" s="205"/>
      <c r="N185" t="str">
        <f t="shared" si="2"/>
        <v>67</v>
      </c>
      <c r="S185" s="186">
        <v>356</v>
      </c>
      <c r="T185" s="186"/>
      <c r="U185" s="225">
        <v>67</v>
      </c>
      <c r="V185" s="186" t="s">
        <v>253</v>
      </c>
      <c r="W185" s="186" t="s">
        <v>252</v>
      </c>
      <c r="X185" s="186" t="s">
        <v>253</v>
      </c>
      <c r="Y185" s="186" t="s">
        <v>252</v>
      </c>
      <c r="Z185" s="186" t="s">
        <v>252</v>
      </c>
      <c r="AA185" s="186"/>
      <c r="AB185" s="227"/>
    </row>
    <row r="186" spans="2:28">
      <c r="B186" s="299"/>
      <c r="C186" s="293"/>
      <c r="D186" s="192"/>
      <c r="E186" s="190" t="s">
        <v>253</v>
      </c>
      <c r="F186" s="190"/>
      <c r="G186" s="190"/>
      <c r="H186" s="190"/>
      <c r="I186" s="190"/>
      <c r="J186" s="190"/>
      <c r="K186" s="191"/>
      <c r="L186" s="131"/>
      <c r="M186" s="3"/>
      <c r="N186" t="str">
        <f t="shared" si="2"/>
        <v>FF</v>
      </c>
    </row>
    <row r="187" spans="2:28">
      <c r="B187" s="299"/>
      <c r="C187" s="293"/>
      <c r="D187" s="192"/>
      <c r="E187" s="190"/>
      <c r="F187" s="190" t="s">
        <v>252</v>
      </c>
      <c r="G187" s="190"/>
      <c r="H187" s="190"/>
      <c r="I187" s="190"/>
      <c r="J187" s="190"/>
      <c r="K187" s="191"/>
      <c r="L187" s="131"/>
      <c r="M187" s="3"/>
      <c r="N187" t="str">
        <f t="shared" si="2"/>
        <v>00</v>
      </c>
    </row>
    <row r="188" spans="2:28">
      <c r="B188" s="299"/>
      <c r="C188" s="293"/>
      <c r="D188" s="192"/>
      <c r="E188" s="190"/>
      <c r="F188" s="190"/>
      <c r="G188" s="190" t="s">
        <v>253</v>
      </c>
      <c r="H188" s="190"/>
      <c r="I188" s="190"/>
      <c r="J188" s="190"/>
      <c r="K188" s="191"/>
      <c r="L188" s="131"/>
      <c r="M188" s="3"/>
      <c r="N188" t="str">
        <f t="shared" si="2"/>
        <v>FF</v>
      </c>
    </row>
    <row r="189" spans="2:28">
      <c r="B189" s="299"/>
      <c r="C189" s="293"/>
      <c r="D189" s="192"/>
      <c r="E189" s="190"/>
      <c r="F189" s="190"/>
      <c r="G189" s="190"/>
      <c r="H189" s="190" t="s">
        <v>252</v>
      </c>
      <c r="I189" s="190"/>
      <c r="J189" s="190"/>
      <c r="K189" s="191"/>
      <c r="L189" s="131"/>
      <c r="M189" s="3"/>
      <c r="N189" t="str">
        <f t="shared" si="2"/>
        <v>00</v>
      </c>
    </row>
    <row r="190" spans="2:28">
      <c r="B190" s="300"/>
      <c r="C190" s="294"/>
      <c r="D190" s="216"/>
      <c r="E190" s="207"/>
      <c r="F190" s="207"/>
      <c r="G190" s="207"/>
      <c r="H190" s="207"/>
      <c r="I190" s="207" t="s">
        <v>252</v>
      </c>
      <c r="J190" s="207"/>
      <c r="K190" s="208"/>
      <c r="L190" s="229"/>
      <c r="M190" s="200"/>
      <c r="N190" t="str">
        <f t="shared" si="2"/>
        <v>00</v>
      </c>
    </row>
    <row r="191" spans="2:28">
      <c r="B191" s="298" t="s">
        <v>376</v>
      </c>
      <c r="C191" s="292">
        <v>914</v>
      </c>
      <c r="D191" s="215" t="s">
        <v>252</v>
      </c>
      <c r="E191" s="203"/>
      <c r="F191" s="203"/>
      <c r="G191" s="203"/>
      <c r="H191" s="203"/>
      <c r="I191" s="203"/>
      <c r="J191" s="203"/>
      <c r="K191" s="204"/>
      <c r="L191" s="230"/>
      <c r="M191" s="205"/>
      <c r="N191" t="str">
        <f t="shared" si="2"/>
        <v>00</v>
      </c>
      <c r="S191" s="186">
        <v>392</v>
      </c>
      <c r="T191" s="186"/>
      <c r="U191" s="225" t="s">
        <v>252</v>
      </c>
      <c r="V191" s="186">
        <v>46</v>
      </c>
      <c r="W191" s="186" t="s">
        <v>252</v>
      </c>
      <c r="X191" s="186" t="s">
        <v>252</v>
      </c>
      <c r="Y191" s="186" t="s">
        <v>252</v>
      </c>
      <c r="Z191" s="186"/>
      <c r="AA191" s="186"/>
      <c r="AB191" s="227"/>
    </row>
    <row r="192" spans="2:28">
      <c r="B192" s="299"/>
      <c r="C192" s="293"/>
      <c r="D192" s="192"/>
      <c r="E192" s="190" t="s">
        <v>349</v>
      </c>
      <c r="F192" s="190"/>
      <c r="G192" s="190"/>
      <c r="H192" s="190"/>
      <c r="I192" s="190"/>
      <c r="J192" s="190"/>
      <c r="K192" s="191"/>
      <c r="L192" s="131"/>
      <c r="M192" s="3"/>
      <c r="N192" t="str">
        <f t="shared" si="2"/>
        <v>46</v>
      </c>
    </row>
    <row r="193" spans="2:28">
      <c r="B193" s="299"/>
      <c r="C193" s="293"/>
      <c r="D193" s="192"/>
      <c r="E193" s="190"/>
      <c r="F193" s="190" t="s">
        <v>252</v>
      </c>
      <c r="G193" s="190"/>
      <c r="H193" s="190"/>
      <c r="I193" s="190"/>
      <c r="J193" s="190"/>
      <c r="K193" s="191"/>
      <c r="L193" s="131"/>
      <c r="M193" s="3"/>
      <c r="N193" t="str">
        <f t="shared" si="2"/>
        <v>00</v>
      </c>
    </row>
    <row r="194" spans="2:28">
      <c r="B194" s="299"/>
      <c r="C194" s="293"/>
      <c r="D194" s="192"/>
      <c r="E194" s="190"/>
      <c r="F194" s="190"/>
      <c r="G194" s="190" t="s">
        <v>252</v>
      </c>
      <c r="H194" s="190"/>
      <c r="I194" s="190"/>
      <c r="J194" s="190"/>
      <c r="K194" s="191"/>
      <c r="L194" s="131"/>
      <c r="M194" s="3"/>
      <c r="N194" t="str">
        <f t="shared" ref="N194:N257" si="3">_xlfn.CONCAT(D194,E194,F194,G194,H194,I194,J194,K194)</f>
        <v>00</v>
      </c>
    </row>
    <row r="195" spans="2:28">
      <c r="B195" s="300"/>
      <c r="C195" s="294"/>
      <c r="D195" s="216"/>
      <c r="E195" s="207"/>
      <c r="F195" s="207"/>
      <c r="G195" s="207"/>
      <c r="H195" s="207" t="s">
        <v>252</v>
      </c>
      <c r="I195" s="207"/>
      <c r="J195" s="207"/>
      <c r="K195" s="208"/>
      <c r="L195" s="229"/>
      <c r="M195" s="200"/>
      <c r="N195" t="str">
        <f t="shared" si="3"/>
        <v>00</v>
      </c>
    </row>
    <row r="196" spans="2:28">
      <c r="B196" s="298" t="s">
        <v>305</v>
      </c>
      <c r="C196" s="292">
        <v>951</v>
      </c>
      <c r="D196" s="215" t="s">
        <v>377</v>
      </c>
      <c r="E196" s="203"/>
      <c r="F196" s="203"/>
      <c r="G196" s="203"/>
      <c r="H196" s="203"/>
      <c r="I196" s="203"/>
      <c r="J196" s="203"/>
      <c r="K196" s="204"/>
      <c r="L196" s="230"/>
      <c r="M196" s="205"/>
      <c r="N196" t="str">
        <f t="shared" si="3"/>
        <v>30</v>
      </c>
      <c r="S196" s="186" t="s">
        <v>305</v>
      </c>
      <c r="T196" s="186"/>
      <c r="U196" s="225">
        <v>30</v>
      </c>
      <c r="V196" s="186">
        <v>64</v>
      </c>
      <c r="W196" s="186" t="s">
        <v>253</v>
      </c>
      <c r="X196" s="186" t="s">
        <v>306</v>
      </c>
      <c r="Y196" s="186" t="s">
        <v>260</v>
      </c>
      <c r="Z196" s="186">
        <v>46</v>
      </c>
      <c r="AA196" s="186" t="s">
        <v>253</v>
      </c>
      <c r="AB196" s="227" t="s">
        <v>253</v>
      </c>
    </row>
    <row r="197" spans="2:28">
      <c r="B197" s="299"/>
      <c r="C197" s="293"/>
      <c r="D197" s="192"/>
      <c r="E197" s="190" t="s">
        <v>355</v>
      </c>
      <c r="F197" s="190"/>
      <c r="G197" s="190"/>
      <c r="H197" s="190"/>
      <c r="I197" s="190"/>
      <c r="J197" s="190"/>
      <c r="K197" s="191"/>
      <c r="L197" s="131"/>
      <c r="M197" s="3"/>
      <c r="N197" t="str">
        <f t="shared" si="3"/>
        <v>64</v>
      </c>
    </row>
    <row r="198" spans="2:28">
      <c r="B198" s="299"/>
      <c r="C198" s="293"/>
      <c r="D198" s="192"/>
      <c r="E198" s="190"/>
      <c r="F198" s="190" t="s">
        <v>253</v>
      </c>
      <c r="G198" s="190"/>
      <c r="H198" s="190"/>
      <c r="I198" s="190"/>
      <c r="J198" s="190"/>
      <c r="K198" s="191"/>
      <c r="L198" s="131"/>
      <c r="M198" s="3"/>
      <c r="N198" t="str">
        <f t="shared" si="3"/>
        <v>FF</v>
      </c>
    </row>
    <row r="199" spans="2:28">
      <c r="B199" s="299"/>
      <c r="C199" s="293"/>
      <c r="D199" s="192"/>
      <c r="E199" s="190"/>
      <c r="F199" s="190"/>
      <c r="G199" s="190" t="s">
        <v>306</v>
      </c>
      <c r="H199" s="190"/>
      <c r="I199" s="190"/>
      <c r="J199" s="190"/>
      <c r="K199" s="191"/>
      <c r="L199" s="131"/>
      <c r="M199" s="3"/>
      <c r="N199" t="str">
        <f t="shared" si="3"/>
        <v>8F</v>
      </c>
    </row>
    <row r="200" spans="2:28">
      <c r="B200" s="299"/>
      <c r="C200" s="293"/>
      <c r="D200" s="192"/>
      <c r="E200" s="190"/>
      <c r="F200" s="190"/>
      <c r="G200" s="190"/>
      <c r="H200" s="190" t="s">
        <v>260</v>
      </c>
      <c r="I200" s="190"/>
      <c r="J200" s="190"/>
      <c r="K200" s="191"/>
      <c r="L200" s="131"/>
      <c r="M200" s="3"/>
      <c r="N200" t="str">
        <f t="shared" si="3"/>
        <v>7F</v>
      </c>
    </row>
    <row r="201" spans="2:28">
      <c r="B201" s="299"/>
      <c r="C201" s="293"/>
      <c r="D201" s="192"/>
      <c r="E201" s="190"/>
      <c r="F201" s="190"/>
      <c r="G201" s="190"/>
      <c r="H201" s="190"/>
      <c r="I201" s="190" t="s">
        <v>349</v>
      </c>
      <c r="J201" s="190"/>
      <c r="K201" s="191"/>
      <c r="L201" s="131"/>
      <c r="M201" s="3"/>
      <c r="N201" t="str">
        <f t="shared" si="3"/>
        <v>46</v>
      </c>
    </row>
    <row r="202" spans="2:28">
      <c r="B202" s="299"/>
      <c r="C202" s="293"/>
      <c r="D202" s="192"/>
      <c r="E202" s="190"/>
      <c r="F202" s="190"/>
      <c r="G202" s="190"/>
      <c r="H202" s="190"/>
      <c r="I202" s="190"/>
      <c r="J202" s="190" t="s">
        <v>253</v>
      </c>
      <c r="K202" s="191"/>
      <c r="L202" s="131"/>
      <c r="M202" s="3"/>
      <c r="N202" t="str">
        <f t="shared" si="3"/>
        <v>FF</v>
      </c>
    </row>
    <row r="203" spans="2:28">
      <c r="B203" s="300"/>
      <c r="C203" s="294"/>
      <c r="D203" s="216"/>
      <c r="E203" s="207"/>
      <c r="F203" s="207"/>
      <c r="G203" s="207"/>
      <c r="H203" s="207"/>
      <c r="I203" s="207"/>
      <c r="J203" s="207"/>
      <c r="K203" s="208" t="s">
        <v>253</v>
      </c>
      <c r="L203" s="229"/>
      <c r="M203" s="200"/>
      <c r="N203" t="str">
        <f t="shared" si="3"/>
        <v>FF</v>
      </c>
    </row>
    <row r="204" spans="2:28">
      <c r="B204" s="298" t="s">
        <v>309</v>
      </c>
      <c r="C204" s="292">
        <v>1015</v>
      </c>
      <c r="D204" s="215" t="s">
        <v>310</v>
      </c>
      <c r="E204" s="203"/>
      <c r="F204" s="203"/>
      <c r="G204" s="203"/>
      <c r="H204" s="203"/>
      <c r="I204" s="203"/>
      <c r="J204" s="203"/>
      <c r="K204" s="204"/>
      <c r="L204" s="230"/>
      <c r="M204" s="205"/>
      <c r="N204" t="str">
        <f t="shared" si="3"/>
        <v>C0</v>
      </c>
      <c r="S204" s="186" t="s">
        <v>309</v>
      </c>
      <c r="T204" s="186"/>
      <c r="U204" s="225" t="s">
        <v>310</v>
      </c>
      <c r="V204" s="186" t="s">
        <v>252</v>
      </c>
      <c r="W204" s="186" t="s">
        <v>268</v>
      </c>
      <c r="X204" s="186"/>
      <c r="Y204" s="186"/>
      <c r="Z204" s="186"/>
      <c r="AA204" s="186"/>
      <c r="AB204" s="227"/>
    </row>
    <row r="205" spans="2:28">
      <c r="B205" s="299"/>
      <c r="C205" s="293"/>
      <c r="D205" s="192"/>
      <c r="E205" s="190" t="s">
        <v>252</v>
      </c>
      <c r="F205" s="190"/>
      <c r="G205" s="190"/>
      <c r="H205" s="190"/>
      <c r="I205" s="190"/>
      <c r="J205" s="190"/>
      <c r="K205" s="191"/>
      <c r="L205" s="131"/>
      <c r="M205" s="3"/>
      <c r="N205" t="str">
        <f t="shared" si="3"/>
        <v>00</v>
      </c>
    </row>
    <row r="206" spans="2:28">
      <c r="B206" s="300"/>
      <c r="C206" s="294"/>
      <c r="D206" s="216"/>
      <c r="E206" s="207"/>
      <c r="F206" s="207" t="s">
        <v>268</v>
      </c>
      <c r="G206" s="207"/>
      <c r="H206" s="207"/>
      <c r="I206" s="207"/>
      <c r="J206" s="207"/>
      <c r="K206" s="208"/>
      <c r="L206" s="229"/>
      <c r="M206" s="200"/>
      <c r="N206" t="str">
        <f t="shared" si="3"/>
        <v>04</v>
      </c>
    </row>
    <row r="207" spans="2:28">
      <c r="B207" s="218" t="s">
        <v>344</v>
      </c>
      <c r="C207" s="223">
        <v>1017</v>
      </c>
      <c r="D207" s="219" t="s">
        <v>252</v>
      </c>
      <c r="E207" s="220"/>
      <c r="F207" s="220"/>
      <c r="G207" s="220"/>
      <c r="H207" s="220"/>
      <c r="I207" s="220"/>
      <c r="J207" s="220"/>
      <c r="K207" s="221"/>
      <c r="L207" s="231"/>
      <c r="M207" s="222"/>
      <c r="N207" t="str">
        <f t="shared" si="3"/>
        <v>00</v>
      </c>
      <c r="S207" s="186" t="s">
        <v>344</v>
      </c>
      <c r="T207" s="186"/>
      <c r="U207" s="225" t="s">
        <v>252</v>
      </c>
      <c r="V207" s="186"/>
      <c r="W207" s="186"/>
      <c r="X207" s="186"/>
      <c r="Y207" s="186"/>
      <c r="Z207" s="186"/>
      <c r="AA207" s="186"/>
      <c r="AB207" s="227"/>
    </row>
    <row r="208" spans="2:28">
      <c r="B208" s="298" t="s">
        <v>297</v>
      </c>
      <c r="C208" s="292">
        <v>1018</v>
      </c>
      <c r="D208" s="215" t="s">
        <v>252</v>
      </c>
      <c r="E208" s="203"/>
      <c r="F208" s="203"/>
      <c r="G208" s="203"/>
      <c r="H208" s="203"/>
      <c r="I208" s="203"/>
      <c r="J208" s="203"/>
      <c r="K208" s="204"/>
      <c r="L208" s="230"/>
      <c r="M208" s="205"/>
      <c r="N208" t="str">
        <f t="shared" si="3"/>
        <v>00</v>
      </c>
      <c r="S208" s="186" t="s">
        <v>297</v>
      </c>
      <c r="T208" s="186"/>
      <c r="U208" s="225" t="s">
        <v>252</v>
      </c>
      <c r="V208" s="186" t="s">
        <v>252</v>
      </c>
      <c r="W208" s="186"/>
      <c r="X208" s="186"/>
      <c r="Y208" s="186"/>
      <c r="Z208" s="186"/>
      <c r="AA208" s="186"/>
      <c r="AB208" s="227"/>
    </row>
    <row r="209" spans="2:28">
      <c r="B209" s="300"/>
      <c r="C209" s="294"/>
      <c r="D209" s="216"/>
      <c r="E209" s="207" t="s">
        <v>252</v>
      </c>
      <c r="F209" s="207"/>
      <c r="G209" s="207"/>
      <c r="H209" s="207"/>
      <c r="I209" s="207"/>
      <c r="J209" s="207"/>
      <c r="K209" s="208"/>
      <c r="L209" s="229"/>
      <c r="M209" s="200"/>
      <c r="N209" t="str">
        <f t="shared" si="3"/>
        <v>00</v>
      </c>
    </row>
    <row r="210" spans="2:28">
      <c r="B210" s="298" t="s">
        <v>378</v>
      </c>
      <c r="C210" s="292">
        <v>1025</v>
      </c>
      <c r="D210" s="215" t="s">
        <v>252</v>
      </c>
      <c r="E210" s="203"/>
      <c r="F210" s="203"/>
      <c r="G210" s="203"/>
      <c r="H210" s="203"/>
      <c r="I210" s="203"/>
      <c r="J210" s="203"/>
      <c r="K210" s="204"/>
      <c r="L210" s="230"/>
      <c r="M210" s="205"/>
      <c r="N210" t="str">
        <f t="shared" si="3"/>
        <v>00</v>
      </c>
      <c r="S210" s="186">
        <v>401</v>
      </c>
      <c r="T210" s="186"/>
      <c r="U210" s="225" t="s">
        <v>252</v>
      </c>
      <c r="V210" s="186" t="s">
        <v>252</v>
      </c>
      <c r="W210" s="186" t="s">
        <v>252</v>
      </c>
      <c r="X210" s="186" t="s">
        <v>252</v>
      </c>
      <c r="Y210" s="186" t="s">
        <v>252</v>
      </c>
      <c r="Z210" s="186" t="s">
        <v>252</v>
      </c>
      <c r="AA210" s="186" t="s">
        <v>252</v>
      </c>
      <c r="AB210" s="227" t="s">
        <v>252</v>
      </c>
    </row>
    <row r="211" spans="2:28">
      <c r="B211" s="299"/>
      <c r="C211" s="293"/>
      <c r="D211" s="192"/>
      <c r="E211" s="190" t="s">
        <v>252</v>
      </c>
      <c r="F211" s="190"/>
      <c r="G211" s="190"/>
      <c r="H211" s="190"/>
      <c r="I211" s="190"/>
      <c r="J211" s="190"/>
      <c r="K211" s="191"/>
      <c r="L211" s="131"/>
      <c r="M211" s="3"/>
      <c r="N211" t="str">
        <f t="shared" si="3"/>
        <v>00</v>
      </c>
    </row>
    <row r="212" spans="2:28">
      <c r="B212" s="299"/>
      <c r="C212" s="293"/>
      <c r="D212" s="192"/>
      <c r="E212" s="190"/>
      <c r="F212" s="190" t="s">
        <v>252</v>
      </c>
      <c r="G212" s="190"/>
      <c r="H212" s="190"/>
      <c r="I212" s="190"/>
      <c r="J212" s="190"/>
      <c r="K212" s="191"/>
      <c r="L212" s="131"/>
      <c r="M212" s="3"/>
      <c r="N212" t="str">
        <f t="shared" si="3"/>
        <v>00</v>
      </c>
    </row>
    <row r="213" spans="2:28">
      <c r="B213" s="299"/>
      <c r="C213" s="293"/>
      <c r="D213" s="192"/>
      <c r="E213" s="190"/>
      <c r="F213" s="190"/>
      <c r="G213" s="190" t="s">
        <v>252</v>
      </c>
      <c r="H213" s="190"/>
      <c r="I213" s="190"/>
      <c r="J213" s="190"/>
      <c r="K213" s="191"/>
      <c r="L213" s="131"/>
      <c r="M213" s="3"/>
      <c r="N213" t="str">
        <f t="shared" si="3"/>
        <v>00</v>
      </c>
    </row>
    <row r="214" spans="2:28">
      <c r="B214" s="299"/>
      <c r="C214" s="293"/>
      <c r="D214" s="192"/>
      <c r="E214" s="190"/>
      <c r="F214" s="190"/>
      <c r="G214" s="190"/>
      <c r="H214" s="190" t="s">
        <v>252</v>
      </c>
      <c r="I214" s="190"/>
      <c r="J214" s="190"/>
      <c r="K214" s="191"/>
      <c r="L214" s="131"/>
      <c r="M214" s="3"/>
      <c r="N214" t="str">
        <f t="shared" si="3"/>
        <v>00</v>
      </c>
    </row>
    <row r="215" spans="2:28">
      <c r="B215" s="299"/>
      <c r="C215" s="293"/>
      <c r="D215" s="192"/>
      <c r="E215" s="190"/>
      <c r="F215" s="190"/>
      <c r="G215" s="190"/>
      <c r="H215" s="190"/>
      <c r="I215" s="190" t="s">
        <v>252</v>
      </c>
      <c r="J215" s="190"/>
      <c r="K215" s="191"/>
      <c r="L215" s="131"/>
      <c r="M215" s="3"/>
      <c r="N215" t="str">
        <f t="shared" si="3"/>
        <v>00</v>
      </c>
    </row>
    <row r="216" spans="2:28">
      <c r="B216" s="299"/>
      <c r="C216" s="293"/>
      <c r="D216" s="192"/>
      <c r="E216" s="190"/>
      <c r="F216" s="190"/>
      <c r="G216" s="190"/>
      <c r="H216" s="190"/>
      <c r="I216" s="190"/>
      <c r="J216" s="190" t="s">
        <v>252</v>
      </c>
      <c r="K216" s="191"/>
      <c r="L216" s="131"/>
      <c r="M216" s="3"/>
      <c r="N216" t="str">
        <f t="shared" si="3"/>
        <v>00</v>
      </c>
    </row>
    <row r="217" spans="2:28">
      <c r="B217" s="300"/>
      <c r="C217" s="294"/>
      <c r="D217" s="216"/>
      <c r="E217" s="207"/>
      <c r="F217" s="207"/>
      <c r="G217" s="207"/>
      <c r="H217" s="207"/>
      <c r="I217" s="207"/>
      <c r="J217" s="207"/>
      <c r="K217" s="208" t="s">
        <v>252</v>
      </c>
      <c r="L217" s="229"/>
      <c r="M217" s="200"/>
      <c r="N217" t="str">
        <f t="shared" si="3"/>
        <v>00</v>
      </c>
    </row>
    <row r="218" spans="2:28">
      <c r="B218" s="298" t="s">
        <v>379</v>
      </c>
      <c r="C218" s="292">
        <v>1029</v>
      </c>
      <c r="D218" s="215" t="s">
        <v>252</v>
      </c>
      <c r="E218" s="203"/>
      <c r="F218" s="203"/>
      <c r="G218" s="203"/>
      <c r="H218" s="203"/>
      <c r="I218" s="203"/>
      <c r="J218" s="203"/>
      <c r="K218" s="204"/>
      <c r="L218" s="230"/>
      <c r="M218" s="205"/>
      <c r="N218" t="str">
        <f t="shared" si="3"/>
        <v>00</v>
      </c>
      <c r="S218" s="186">
        <v>405</v>
      </c>
      <c r="T218" s="186"/>
      <c r="U218" s="225" t="s">
        <v>252</v>
      </c>
      <c r="V218" s="186" t="s">
        <v>252</v>
      </c>
      <c r="W218" s="186" t="s">
        <v>252</v>
      </c>
      <c r="X218" s="186" t="s">
        <v>252</v>
      </c>
      <c r="Y218" s="186" t="s">
        <v>343</v>
      </c>
      <c r="Z218" s="186" t="s">
        <v>271</v>
      </c>
      <c r="AA218" s="186" t="s">
        <v>281</v>
      </c>
      <c r="AB218" s="227" t="s">
        <v>252</v>
      </c>
    </row>
    <row r="219" spans="2:28">
      <c r="B219" s="299"/>
      <c r="C219" s="293"/>
      <c r="D219" s="192"/>
      <c r="E219" s="190" t="s">
        <v>252</v>
      </c>
      <c r="F219" s="190"/>
      <c r="G219" s="190"/>
      <c r="H219" s="190"/>
      <c r="I219" s="190"/>
      <c r="J219" s="190"/>
      <c r="K219" s="191"/>
      <c r="L219" s="131"/>
      <c r="M219" s="3"/>
      <c r="N219" t="str">
        <f t="shared" si="3"/>
        <v>00</v>
      </c>
    </row>
    <row r="220" spans="2:28">
      <c r="B220" s="299"/>
      <c r="C220" s="293"/>
      <c r="D220" s="192"/>
      <c r="E220" s="190"/>
      <c r="F220" s="190" t="s">
        <v>252</v>
      </c>
      <c r="G220" s="190"/>
      <c r="H220" s="190"/>
      <c r="I220" s="190"/>
      <c r="J220" s="190"/>
      <c r="K220" s="191"/>
      <c r="L220" s="131"/>
      <c r="M220" s="3"/>
      <c r="N220" t="str">
        <f t="shared" si="3"/>
        <v>00</v>
      </c>
    </row>
    <row r="221" spans="2:28">
      <c r="B221" s="299"/>
      <c r="C221" s="293"/>
      <c r="D221" s="192"/>
      <c r="E221" s="190"/>
      <c r="F221" s="190"/>
      <c r="G221" s="190" t="s">
        <v>252</v>
      </c>
      <c r="H221" s="190"/>
      <c r="I221" s="190"/>
      <c r="J221" s="190"/>
      <c r="K221" s="191"/>
      <c r="L221" s="131"/>
      <c r="M221" s="3"/>
      <c r="N221" t="str">
        <f t="shared" si="3"/>
        <v>00</v>
      </c>
    </row>
    <row r="222" spans="2:28">
      <c r="B222" s="299"/>
      <c r="C222" s="293"/>
      <c r="D222" s="192"/>
      <c r="E222" s="190"/>
      <c r="F222" s="190"/>
      <c r="G222" s="190"/>
      <c r="H222" s="190" t="s">
        <v>343</v>
      </c>
      <c r="I222" s="190"/>
      <c r="J222" s="190"/>
      <c r="K222" s="191"/>
      <c r="L222" s="131"/>
      <c r="M222" s="3"/>
      <c r="N222" t="str">
        <f t="shared" si="3"/>
        <v>3C</v>
      </c>
    </row>
    <row r="223" spans="2:28">
      <c r="B223" s="299"/>
      <c r="C223" s="293"/>
      <c r="D223" s="192"/>
      <c r="E223" s="190"/>
      <c r="F223" s="190"/>
      <c r="G223" s="190"/>
      <c r="H223" s="190"/>
      <c r="I223" s="190" t="s">
        <v>271</v>
      </c>
      <c r="J223" s="190"/>
      <c r="K223" s="191"/>
      <c r="L223" s="131"/>
      <c r="M223" s="3"/>
      <c r="N223" t="str">
        <f t="shared" si="3"/>
        <v>3F</v>
      </c>
    </row>
    <row r="224" spans="2:28">
      <c r="B224" s="299"/>
      <c r="C224" s="293"/>
      <c r="D224" s="192"/>
      <c r="E224" s="190"/>
      <c r="F224" s="190"/>
      <c r="G224" s="190"/>
      <c r="H224" s="190"/>
      <c r="I224" s="190"/>
      <c r="J224" s="190" t="s">
        <v>281</v>
      </c>
      <c r="K224" s="191"/>
      <c r="L224" s="131"/>
      <c r="M224" s="3"/>
      <c r="N224" t="str">
        <f t="shared" si="3"/>
        <v>E0</v>
      </c>
    </row>
    <row r="225" spans="2:28">
      <c r="B225" s="300"/>
      <c r="C225" s="294"/>
      <c r="D225" s="216"/>
      <c r="E225" s="207"/>
      <c r="F225" s="207"/>
      <c r="G225" s="207"/>
      <c r="H225" s="207"/>
      <c r="I225" s="207"/>
      <c r="J225" s="207"/>
      <c r="K225" s="208" t="s">
        <v>252</v>
      </c>
      <c r="L225" s="229"/>
      <c r="M225" s="200"/>
      <c r="N225" t="str">
        <f t="shared" si="3"/>
        <v>00</v>
      </c>
    </row>
    <row r="226" spans="2:28">
      <c r="B226" s="298" t="s">
        <v>381</v>
      </c>
      <c r="C226" s="292">
        <v>1075</v>
      </c>
      <c r="D226" s="215" t="s">
        <v>252</v>
      </c>
      <c r="E226" s="203"/>
      <c r="F226" s="203"/>
      <c r="G226" s="203"/>
      <c r="H226" s="203"/>
      <c r="I226" s="203"/>
      <c r="J226" s="203"/>
      <c r="K226" s="204"/>
      <c r="L226" s="230"/>
      <c r="M226" s="205"/>
      <c r="N226" t="str">
        <f t="shared" si="3"/>
        <v>00</v>
      </c>
      <c r="S226" s="186">
        <v>433</v>
      </c>
      <c r="T226" s="186"/>
      <c r="U226" s="225" t="s">
        <v>252</v>
      </c>
      <c r="V226" s="186" t="s">
        <v>252</v>
      </c>
      <c r="W226" s="186" t="s">
        <v>252</v>
      </c>
      <c r="X226" s="186" t="s">
        <v>252</v>
      </c>
      <c r="Y226" s="186" t="s">
        <v>253</v>
      </c>
      <c r="Z226" s="186" t="s">
        <v>332</v>
      </c>
      <c r="AA226" s="186" t="s">
        <v>314</v>
      </c>
      <c r="AB226" s="227"/>
    </row>
    <row r="227" spans="2:28">
      <c r="B227" s="299"/>
      <c r="C227" s="293"/>
      <c r="D227" s="192"/>
      <c r="E227" s="190" t="s">
        <v>252</v>
      </c>
      <c r="F227" s="190"/>
      <c r="G227" s="190"/>
      <c r="H227" s="190"/>
      <c r="I227" s="190"/>
      <c r="J227" s="190"/>
      <c r="K227" s="191"/>
      <c r="L227" s="131"/>
      <c r="M227" s="3"/>
      <c r="N227" t="str">
        <f t="shared" si="3"/>
        <v>00</v>
      </c>
    </row>
    <row r="228" spans="2:28">
      <c r="B228" s="299"/>
      <c r="C228" s="293"/>
      <c r="D228" s="192"/>
      <c r="E228" s="190"/>
      <c r="F228" s="190" t="s">
        <v>252</v>
      </c>
      <c r="G228" s="190"/>
      <c r="H228" s="190"/>
      <c r="I228" s="190"/>
      <c r="J228" s="190"/>
      <c r="K228" s="191"/>
      <c r="L228" s="131"/>
      <c r="M228" s="3"/>
      <c r="N228" t="str">
        <f t="shared" si="3"/>
        <v>00</v>
      </c>
    </row>
    <row r="229" spans="2:28">
      <c r="B229" s="299"/>
      <c r="C229" s="293"/>
      <c r="D229" s="192"/>
      <c r="E229" s="190"/>
      <c r="F229" s="190"/>
      <c r="G229" s="190" t="s">
        <v>252</v>
      </c>
      <c r="H229" s="190"/>
      <c r="I229" s="190"/>
      <c r="J229" s="190"/>
      <c r="K229" s="191"/>
      <c r="L229" s="131"/>
      <c r="M229" s="3"/>
      <c r="N229" t="str">
        <f t="shared" si="3"/>
        <v>00</v>
      </c>
    </row>
    <row r="230" spans="2:28">
      <c r="B230" s="299"/>
      <c r="C230" s="293"/>
      <c r="D230" s="192"/>
      <c r="E230" s="190"/>
      <c r="F230" s="190"/>
      <c r="G230" s="190"/>
      <c r="H230" s="190" t="s">
        <v>380</v>
      </c>
      <c r="I230" s="190"/>
      <c r="J230" s="190"/>
      <c r="K230" s="191"/>
      <c r="L230" s="131"/>
      <c r="M230" s="3"/>
      <c r="N230" t="str">
        <f t="shared" si="3"/>
        <v>DD</v>
      </c>
    </row>
    <row r="231" spans="2:28">
      <c r="B231" s="299"/>
      <c r="C231" s="293"/>
      <c r="D231" s="192"/>
      <c r="E231" s="190"/>
      <c r="F231" s="190"/>
      <c r="G231" s="190"/>
      <c r="H231" s="190"/>
      <c r="I231" s="190" t="s">
        <v>332</v>
      </c>
      <c r="J231" s="190"/>
      <c r="K231" s="191"/>
      <c r="L231" s="131"/>
      <c r="M231" s="3"/>
      <c r="N231" t="str">
        <f t="shared" si="3"/>
        <v>DF</v>
      </c>
    </row>
    <row r="232" spans="2:28">
      <c r="B232" s="300"/>
      <c r="C232" s="294"/>
      <c r="D232" s="216"/>
      <c r="E232" s="207"/>
      <c r="F232" s="207"/>
      <c r="G232" s="207"/>
      <c r="H232" s="207"/>
      <c r="I232" s="207"/>
      <c r="J232" s="207" t="s">
        <v>314</v>
      </c>
      <c r="K232" s="208"/>
      <c r="L232" s="229"/>
      <c r="M232" s="200"/>
      <c r="N232" t="str">
        <f t="shared" si="3"/>
        <v>F8</v>
      </c>
    </row>
    <row r="233" spans="2:28">
      <c r="B233" s="298" t="s">
        <v>293</v>
      </c>
      <c r="C233" s="292">
        <v>1116</v>
      </c>
      <c r="D233" s="215" t="s">
        <v>252</v>
      </c>
      <c r="E233" s="203"/>
      <c r="F233" s="203"/>
      <c r="G233" s="203"/>
      <c r="H233" s="203"/>
      <c r="I233" s="203"/>
      <c r="J233" s="203"/>
      <c r="K233" s="204"/>
      <c r="L233" s="230"/>
      <c r="M233" s="205"/>
      <c r="N233" t="str">
        <f t="shared" si="3"/>
        <v>00</v>
      </c>
      <c r="S233" s="186" t="s">
        <v>293</v>
      </c>
      <c r="T233" s="186"/>
      <c r="U233" s="225" t="s">
        <v>252</v>
      </c>
      <c r="V233" s="186" t="s">
        <v>252</v>
      </c>
      <c r="W233" s="186" t="s">
        <v>252</v>
      </c>
      <c r="X233" s="186" t="s">
        <v>252</v>
      </c>
      <c r="Y233" s="186"/>
      <c r="Z233" s="186"/>
      <c r="AA233" s="186"/>
      <c r="AB233" s="227"/>
    </row>
    <row r="234" spans="2:28">
      <c r="B234" s="299"/>
      <c r="C234" s="293"/>
      <c r="D234" s="192"/>
      <c r="E234" s="190" t="s">
        <v>252</v>
      </c>
      <c r="F234" s="190"/>
      <c r="G234" s="190"/>
      <c r="H234" s="190"/>
      <c r="I234" s="190"/>
      <c r="J234" s="190"/>
      <c r="K234" s="191"/>
      <c r="L234" s="131"/>
      <c r="M234" s="3"/>
      <c r="N234" t="str">
        <f t="shared" si="3"/>
        <v>00</v>
      </c>
    </row>
    <row r="235" spans="2:28">
      <c r="B235" s="299"/>
      <c r="C235" s="293"/>
      <c r="D235" s="192"/>
      <c r="E235" s="190"/>
      <c r="F235" s="190" t="s">
        <v>252</v>
      </c>
      <c r="G235" s="190"/>
      <c r="H235" s="190"/>
      <c r="I235" s="190"/>
      <c r="J235" s="190"/>
      <c r="K235" s="191"/>
      <c r="L235" s="131"/>
      <c r="M235" s="3"/>
      <c r="N235" t="str">
        <f t="shared" si="3"/>
        <v>00</v>
      </c>
    </row>
    <row r="236" spans="2:28">
      <c r="B236" s="300"/>
      <c r="C236" s="294"/>
      <c r="D236" s="216"/>
      <c r="E236" s="207"/>
      <c r="F236" s="207"/>
      <c r="G236" s="207" t="s">
        <v>252</v>
      </c>
      <c r="H236" s="207"/>
      <c r="I236" s="207"/>
      <c r="J236" s="207"/>
      <c r="K236" s="208"/>
      <c r="L236" s="229"/>
      <c r="M236" s="200"/>
      <c r="N236" t="str">
        <f t="shared" si="3"/>
        <v>00</v>
      </c>
    </row>
    <row r="237" spans="2:28">
      <c r="B237" s="298" t="s">
        <v>341</v>
      </c>
      <c r="C237" s="292">
        <v>1188</v>
      </c>
      <c r="D237" s="215" t="s">
        <v>252</v>
      </c>
      <c r="E237" s="203"/>
      <c r="F237" s="203"/>
      <c r="G237" s="203"/>
      <c r="H237" s="203"/>
      <c r="I237" s="203"/>
      <c r="J237" s="203"/>
      <c r="K237" s="204"/>
      <c r="L237" s="230"/>
      <c r="M237" s="205"/>
      <c r="N237" t="str">
        <f t="shared" si="3"/>
        <v>00</v>
      </c>
      <c r="S237" s="186" t="s">
        <v>341</v>
      </c>
      <c r="T237" s="186"/>
      <c r="U237" s="225" t="s">
        <v>252</v>
      </c>
      <c r="V237" s="186" t="s">
        <v>342</v>
      </c>
      <c r="W237" s="186" t="s">
        <v>252</v>
      </c>
      <c r="X237" s="186" t="s">
        <v>252</v>
      </c>
      <c r="Y237" s="186" t="s">
        <v>252</v>
      </c>
      <c r="Z237" s="186" t="s">
        <v>252</v>
      </c>
      <c r="AA237" s="186" t="s">
        <v>252</v>
      </c>
      <c r="AB237" s="227"/>
    </row>
    <row r="238" spans="2:28">
      <c r="B238" s="299"/>
      <c r="C238" s="293"/>
      <c r="D238" s="192"/>
      <c r="E238" s="190" t="s">
        <v>342</v>
      </c>
      <c r="F238" s="190"/>
      <c r="G238" s="190"/>
      <c r="H238" s="190"/>
      <c r="I238" s="190"/>
      <c r="J238" s="190"/>
      <c r="K238" s="191"/>
      <c r="L238" s="131"/>
      <c r="M238" s="3"/>
      <c r="N238" t="str">
        <f t="shared" si="3"/>
        <v>B0</v>
      </c>
    </row>
    <row r="239" spans="2:28">
      <c r="B239" s="299"/>
      <c r="C239" s="293"/>
      <c r="D239" s="192"/>
      <c r="E239" s="190"/>
      <c r="F239" s="190" t="s">
        <v>252</v>
      </c>
      <c r="G239" s="190"/>
      <c r="H239" s="190"/>
      <c r="I239" s="190"/>
      <c r="J239" s="190"/>
      <c r="K239" s="191"/>
      <c r="L239" s="131"/>
      <c r="M239" s="3"/>
      <c r="N239" t="str">
        <f t="shared" si="3"/>
        <v>00</v>
      </c>
    </row>
    <row r="240" spans="2:28">
      <c r="B240" s="299"/>
      <c r="C240" s="293"/>
      <c r="D240" s="192"/>
      <c r="E240" s="190"/>
      <c r="F240" s="190"/>
      <c r="G240" s="190" t="s">
        <v>252</v>
      </c>
      <c r="H240" s="190"/>
      <c r="I240" s="190"/>
      <c r="J240" s="190"/>
      <c r="K240" s="191"/>
      <c r="L240" s="131"/>
      <c r="M240" s="3"/>
      <c r="N240" t="str">
        <f t="shared" si="3"/>
        <v>00</v>
      </c>
    </row>
    <row r="241" spans="2:28">
      <c r="B241" s="299"/>
      <c r="C241" s="293"/>
      <c r="D241" s="192"/>
      <c r="E241" s="190"/>
      <c r="F241" s="190"/>
      <c r="G241" s="190"/>
      <c r="H241" s="190" t="s">
        <v>252</v>
      </c>
      <c r="I241" s="190"/>
      <c r="J241" s="190"/>
      <c r="K241" s="191"/>
      <c r="L241" s="131"/>
      <c r="M241" s="3"/>
      <c r="N241" t="str">
        <f t="shared" si="3"/>
        <v>00</v>
      </c>
    </row>
    <row r="242" spans="2:28">
      <c r="B242" s="299"/>
      <c r="C242" s="293"/>
      <c r="D242" s="192"/>
      <c r="E242" s="190"/>
      <c r="F242" s="190"/>
      <c r="G242" s="190"/>
      <c r="H242" s="190"/>
      <c r="I242" s="190" t="s">
        <v>252</v>
      </c>
      <c r="J242" s="190"/>
      <c r="K242" s="191"/>
      <c r="L242" s="131"/>
      <c r="M242" s="3"/>
      <c r="N242" t="str">
        <f t="shared" si="3"/>
        <v>00</v>
      </c>
    </row>
    <row r="243" spans="2:28">
      <c r="B243" s="300"/>
      <c r="C243" s="294"/>
      <c r="D243" s="216"/>
      <c r="E243" s="207"/>
      <c r="F243" s="207"/>
      <c r="G243" s="207"/>
      <c r="H243" s="207"/>
      <c r="I243" s="207"/>
      <c r="J243" s="207" t="s">
        <v>252</v>
      </c>
      <c r="K243" s="208"/>
      <c r="L243" s="229"/>
      <c r="M243" s="200"/>
      <c r="N243" t="str">
        <f t="shared" si="3"/>
        <v>00</v>
      </c>
    </row>
    <row r="244" spans="2:28">
      <c r="B244" s="218" t="s">
        <v>292</v>
      </c>
      <c r="C244" s="223">
        <v>1196</v>
      </c>
      <c r="D244" s="219" t="s">
        <v>348</v>
      </c>
      <c r="E244" s="220"/>
      <c r="F244" s="220"/>
      <c r="G244" s="220"/>
      <c r="H244" s="220"/>
      <c r="I244" s="220"/>
      <c r="J244" s="220"/>
      <c r="K244" s="221"/>
      <c r="L244" s="231"/>
      <c r="M244" s="222"/>
      <c r="N244" t="str">
        <f t="shared" si="3"/>
        <v>80</v>
      </c>
      <c r="S244" s="186" t="s">
        <v>292</v>
      </c>
      <c r="T244" s="186"/>
      <c r="U244" s="225">
        <v>80</v>
      </c>
      <c r="V244" s="186"/>
      <c r="W244" s="186"/>
      <c r="X244" s="186"/>
      <c r="Y244" s="186"/>
      <c r="Z244" s="186"/>
      <c r="AA244" s="186"/>
      <c r="AB244" s="227"/>
    </row>
    <row r="245" spans="2:28">
      <c r="B245" s="298" t="s">
        <v>311</v>
      </c>
      <c r="C245" s="292">
        <v>1272</v>
      </c>
      <c r="D245" s="215" t="s">
        <v>382</v>
      </c>
      <c r="E245" s="203"/>
      <c r="F245" s="203"/>
      <c r="G245" s="203"/>
      <c r="H245" s="203"/>
      <c r="I245" s="203"/>
      <c r="J245" s="203"/>
      <c r="K245" s="204"/>
      <c r="L245" s="230"/>
      <c r="M245" s="205"/>
      <c r="N245" t="str">
        <f t="shared" si="3"/>
        <v>54</v>
      </c>
      <c r="S245" s="186" t="s">
        <v>311</v>
      </c>
      <c r="T245" s="186"/>
      <c r="U245" s="225">
        <v>54</v>
      </c>
      <c r="V245" s="186">
        <v>14</v>
      </c>
      <c r="W245" s="186">
        <v>30</v>
      </c>
      <c r="X245" s="186" t="s">
        <v>253</v>
      </c>
      <c r="Y245" s="186" t="s">
        <v>253</v>
      </c>
      <c r="Z245" s="186" t="s">
        <v>312</v>
      </c>
      <c r="AA245" s="186" t="s">
        <v>253</v>
      </c>
      <c r="AB245" s="227" t="s">
        <v>252</v>
      </c>
    </row>
    <row r="246" spans="2:28">
      <c r="B246" s="299"/>
      <c r="C246" s="293"/>
      <c r="D246" s="192"/>
      <c r="E246" s="190" t="s">
        <v>368</v>
      </c>
      <c r="F246" s="190"/>
      <c r="G246" s="190"/>
      <c r="H246" s="190"/>
      <c r="I246" s="190"/>
      <c r="J246" s="190"/>
      <c r="K246" s="191"/>
      <c r="L246" s="131"/>
      <c r="M246" s="3"/>
      <c r="N246" t="str">
        <f t="shared" si="3"/>
        <v>14</v>
      </c>
    </row>
    <row r="247" spans="2:28">
      <c r="B247" s="299"/>
      <c r="C247" s="293"/>
      <c r="D247" s="192"/>
      <c r="E247" s="190"/>
      <c r="F247" s="190" t="s">
        <v>377</v>
      </c>
      <c r="G247" s="190"/>
      <c r="H247" s="190"/>
      <c r="I247" s="190"/>
      <c r="J247" s="190"/>
      <c r="K247" s="191"/>
      <c r="L247" s="131"/>
      <c r="M247" s="3"/>
      <c r="N247" t="str">
        <f t="shared" si="3"/>
        <v>30</v>
      </c>
    </row>
    <row r="248" spans="2:28">
      <c r="B248" s="299"/>
      <c r="C248" s="293"/>
      <c r="D248" s="192"/>
      <c r="E248" s="190"/>
      <c r="F248" s="190"/>
      <c r="G248" s="190" t="s">
        <v>253</v>
      </c>
      <c r="H248" s="190"/>
      <c r="I248" s="190"/>
      <c r="J248" s="190"/>
      <c r="K248" s="191"/>
      <c r="L248" s="131"/>
      <c r="M248" s="3"/>
      <c r="N248" t="str">
        <f t="shared" si="3"/>
        <v>FF</v>
      </c>
    </row>
    <row r="249" spans="2:28">
      <c r="B249" s="299"/>
      <c r="C249" s="293"/>
      <c r="D249" s="192"/>
      <c r="E249" s="190"/>
      <c r="F249" s="190"/>
      <c r="G249" s="190"/>
      <c r="H249" s="190" t="s">
        <v>253</v>
      </c>
      <c r="I249" s="190"/>
      <c r="J249" s="190"/>
      <c r="K249" s="191"/>
      <c r="L249" s="131"/>
      <c r="M249" s="3"/>
      <c r="N249" t="str">
        <f t="shared" si="3"/>
        <v>FF</v>
      </c>
    </row>
    <row r="250" spans="2:28">
      <c r="B250" s="299"/>
      <c r="C250" s="293"/>
      <c r="D250" s="192"/>
      <c r="E250" s="190"/>
      <c r="F250" s="190"/>
      <c r="G250" s="190"/>
      <c r="H250" s="190"/>
      <c r="I250" s="190" t="s">
        <v>312</v>
      </c>
      <c r="J250" s="190"/>
      <c r="K250" s="191"/>
      <c r="L250" s="131"/>
      <c r="M250" s="3"/>
      <c r="N250" t="str">
        <f t="shared" si="3"/>
        <v>03</v>
      </c>
    </row>
    <row r="251" spans="2:28">
      <c r="B251" s="299"/>
      <c r="C251" s="293"/>
      <c r="D251" s="192"/>
      <c r="E251" s="190"/>
      <c r="F251" s="190"/>
      <c r="G251" s="190"/>
      <c r="H251" s="190"/>
      <c r="I251" s="190"/>
      <c r="J251" s="190" t="s">
        <v>253</v>
      </c>
      <c r="K251" s="191"/>
      <c r="L251" s="131"/>
      <c r="M251" s="3"/>
      <c r="N251" t="str">
        <f t="shared" si="3"/>
        <v>FF</v>
      </c>
    </row>
    <row r="252" spans="2:28">
      <c r="B252" s="300"/>
      <c r="C252" s="294"/>
      <c r="D252" s="216"/>
      <c r="E252" s="207"/>
      <c r="F252" s="207"/>
      <c r="G252" s="207"/>
      <c r="H252" s="207"/>
      <c r="I252" s="207"/>
      <c r="J252" s="207"/>
      <c r="K252" s="208" t="s">
        <v>252</v>
      </c>
      <c r="L252" s="229"/>
      <c r="M252" s="200"/>
      <c r="N252" t="str">
        <f t="shared" si="3"/>
        <v>00</v>
      </c>
    </row>
    <row r="253" spans="2:28">
      <c r="B253" s="298" t="s">
        <v>303</v>
      </c>
      <c r="C253" s="292">
        <v>1274</v>
      </c>
      <c r="D253" s="215" t="s">
        <v>266</v>
      </c>
      <c r="E253" s="203"/>
      <c r="F253" s="203"/>
      <c r="G253" s="203"/>
      <c r="H253" s="203"/>
      <c r="I253" s="203"/>
      <c r="J253" s="203"/>
      <c r="K253" s="204"/>
      <c r="L253" s="230"/>
      <c r="M253" s="205"/>
      <c r="N253" t="str">
        <f t="shared" si="3"/>
        <v>08</v>
      </c>
      <c r="S253" s="186" t="s">
        <v>303</v>
      </c>
      <c r="T253" s="186"/>
      <c r="U253" s="225" t="s">
        <v>266</v>
      </c>
      <c r="V253" s="186" t="s">
        <v>252</v>
      </c>
      <c r="W253" s="186"/>
      <c r="X253" s="186"/>
      <c r="Y253" s="186"/>
      <c r="Z253" s="186"/>
      <c r="AA253" s="186"/>
      <c r="AB253" s="227"/>
    </row>
    <row r="254" spans="2:28">
      <c r="B254" s="300"/>
      <c r="C254" s="294"/>
      <c r="D254" s="216"/>
      <c r="E254" s="207" t="s">
        <v>252</v>
      </c>
      <c r="F254" s="207"/>
      <c r="G254" s="207"/>
      <c r="H254" s="207"/>
      <c r="I254" s="207"/>
      <c r="J254" s="207"/>
      <c r="K254" s="208"/>
      <c r="L254" s="229"/>
      <c r="M254" s="200"/>
      <c r="N254" t="str">
        <f t="shared" si="3"/>
        <v>00</v>
      </c>
    </row>
    <row r="255" spans="2:28">
      <c r="B255" s="298" t="s">
        <v>384</v>
      </c>
      <c r="C255" s="292">
        <v>1280</v>
      </c>
      <c r="D255" s="215" t="s">
        <v>304</v>
      </c>
      <c r="E255" s="203"/>
      <c r="F255" s="203"/>
      <c r="G255" s="203"/>
      <c r="H255" s="203"/>
      <c r="I255" s="203"/>
      <c r="J255" s="203"/>
      <c r="K255" s="204"/>
      <c r="L255" s="230"/>
      <c r="M255" s="205"/>
      <c r="N255" t="str">
        <f t="shared" si="3"/>
        <v>02</v>
      </c>
      <c r="S255" s="186">
        <v>500</v>
      </c>
      <c r="T255" s="186"/>
      <c r="U255" s="225" t="s">
        <v>304</v>
      </c>
      <c r="V255" s="186" t="s">
        <v>307</v>
      </c>
      <c r="W255" s="186">
        <v>66</v>
      </c>
      <c r="X255" s="186">
        <v>45</v>
      </c>
      <c r="Y255" s="186">
        <v>85</v>
      </c>
      <c r="Z255" s="186"/>
      <c r="AA255" s="186"/>
      <c r="AB255" s="227"/>
    </row>
    <row r="256" spans="2:28">
      <c r="B256" s="299"/>
      <c r="C256" s="293"/>
      <c r="D256" s="192"/>
      <c r="E256" s="190" t="s">
        <v>307</v>
      </c>
      <c r="F256" s="190"/>
      <c r="G256" s="190"/>
      <c r="H256" s="190"/>
      <c r="I256" s="190"/>
      <c r="J256" s="190"/>
      <c r="K256" s="191"/>
      <c r="L256" s="131"/>
      <c r="M256" s="3"/>
      <c r="N256" t="str">
        <f t="shared" si="3"/>
        <v>C5</v>
      </c>
    </row>
    <row r="257" spans="2:28">
      <c r="B257" s="299"/>
      <c r="C257" s="293"/>
      <c r="D257" s="192"/>
      <c r="E257" s="190"/>
      <c r="F257" s="190" t="s">
        <v>365</v>
      </c>
      <c r="G257" s="190"/>
      <c r="H257" s="190"/>
      <c r="I257" s="190"/>
      <c r="J257" s="190"/>
      <c r="K257" s="191"/>
      <c r="L257" s="131"/>
      <c r="M257" s="3"/>
      <c r="N257" t="str">
        <f t="shared" si="3"/>
        <v>66</v>
      </c>
    </row>
    <row r="258" spans="2:28">
      <c r="B258" s="299"/>
      <c r="C258" s="293"/>
      <c r="D258" s="192"/>
      <c r="E258" s="190"/>
      <c r="F258" s="190"/>
      <c r="G258" s="190" t="s">
        <v>383</v>
      </c>
      <c r="H258" s="190"/>
      <c r="I258" s="190"/>
      <c r="J258" s="190"/>
      <c r="K258" s="191"/>
      <c r="L258" s="131"/>
      <c r="M258" s="3"/>
      <c r="N258" t="str">
        <f t="shared" ref="N258:N321" si="4">_xlfn.CONCAT(D258,E258,F258,G258,H258,I258,J258,K258)</f>
        <v>45</v>
      </c>
    </row>
    <row r="259" spans="2:28">
      <c r="B259" s="300"/>
      <c r="C259" s="294"/>
      <c r="D259" s="216"/>
      <c r="E259" s="207"/>
      <c r="F259" s="207"/>
      <c r="G259" s="207"/>
      <c r="H259" s="207" t="s">
        <v>370</v>
      </c>
      <c r="I259" s="207"/>
      <c r="J259" s="207"/>
      <c r="K259" s="208"/>
      <c r="L259" s="229"/>
      <c r="M259" s="200"/>
      <c r="N259" t="str">
        <f t="shared" si="4"/>
        <v>85</v>
      </c>
    </row>
    <row r="260" spans="2:28">
      <c r="B260" s="298" t="s">
        <v>386</v>
      </c>
      <c r="C260" s="292">
        <v>1297</v>
      </c>
      <c r="D260" s="215" t="s">
        <v>252</v>
      </c>
      <c r="E260" s="203"/>
      <c r="F260" s="203"/>
      <c r="G260" s="203"/>
      <c r="H260" s="203"/>
      <c r="I260" s="203"/>
      <c r="J260" s="203"/>
      <c r="K260" s="204"/>
      <c r="L260" s="230"/>
      <c r="M260" s="205"/>
      <c r="N260" t="str">
        <f t="shared" si="4"/>
        <v>00</v>
      </c>
      <c r="S260" s="186">
        <v>511</v>
      </c>
      <c r="T260" s="186"/>
      <c r="U260" s="225">
        <v>0</v>
      </c>
      <c r="V260" s="186" t="s">
        <v>298</v>
      </c>
      <c r="W260" s="186" t="s">
        <v>313</v>
      </c>
      <c r="X260" s="186" t="s">
        <v>275</v>
      </c>
      <c r="Y260" s="186" t="s">
        <v>314</v>
      </c>
      <c r="Z260" s="186">
        <v>83</v>
      </c>
      <c r="AA260" s="186" t="s">
        <v>283</v>
      </c>
      <c r="AB260" s="227"/>
    </row>
    <row r="261" spans="2:28">
      <c r="B261" s="299"/>
      <c r="C261" s="293"/>
      <c r="D261" s="192"/>
      <c r="E261" s="190" t="s">
        <v>298</v>
      </c>
      <c r="F261" s="190"/>
      <c r="G261" s="190"/>
      <c r="H261" s="190"/>
      <c r="I261" s="190"/>
      <c r="J261" s="190"/>
      <c r="K261" s="191"/>
      <c r="L261" s="131"/>
      <c r="M261" s="3"/>
      <c r="N261" t="str">
        <f t="shared" si="4"/>
        <v>0B</v>
      </c>
    </row>
    <row r="262" spans="2:28">
      <c r="B262" s="299"/>
      <c r="C262" s="293"/>
      <c r="D262" s="192"/>
      <c r="E262" s="190"/>
      <c r="F262" s="190" t="s">
        <v>313</v>
      </c>
      <c r="G262" s="190"/>
      <c r="H262" s="190"/>
      <c r="I262" s="190"/>
      <c r="J262" s="190"/>
      <c r="K262" s="191"/>
      <c r="L262" s="131"/>
      <c r="M262" s="3"/>
      <c r="N262" t="str">
        <f t="shared" si="4"/>
        <v>FB</v>
      </c>
    </row>
    <row r="263" spans="2:28">
      <c r="B263" s="299"/>
      <c r="C263" s="293"/>
      <c r="D263" s="192"/>
      <c r="E263" s="190"/>
      <c r="F263" s="190"/>
      <c r="G263" s="190" t="s">
        <v>275</v>
      </c>
      <c r="H263" s="190"/>
      <c r="I263" s="190"/>
      <c r="J263" s="190"/>
      <c r="K263" s="191"/>
      <c r="L263" s="131"/>
      <c r="M263" s="3"/>
      <c r="N263" t="str">
        <f t="shared" si="4"/>
        <v>AC</v>
      </c>
    </row>
    <row r="264" spans="2:28">
      <c r="B264" s="299"/>
      <c r="C264" s="293"/>
      <c r="D264" s="192"/>
      <c r="E264" s="190"/>
      <c r="F264" s="190"/>
      <c r="G264" s="190"/>
      <c r="H264" s="190" t="s">
        <v>314</v>
      </c>
      <c r="I264" s="190"/>
      <c r="J264" s="190"/>
      <c r="K264" s="191"/>
      <c r="L264" s="131"/>
      <c r="M264" s="3"/>
      <c r="N264" t="str">
        <f t="shared" si="4"/>
        <v>F8</v>
      </c>
    </row>
    <row r="265" spans="2:28">
      <c r="B265" s="299"/>
      <c r="C265" s="293"/>
      <c r="D265" s="192"/>
      <c r="E265" s="190"/>
      <c r="F265" s="190"/>
      <c r="G265" s="190"/>
      <c r="H265" s="190"/>
      <c r="I265" s="190" t="s">
        <v>385</v>
      </c>
      <c r="J265" s="190"/>
      <c r="K265" s="191"/>
      <c r="L265" s="131"/>
      <c r="M265" s="3"/>
      <c r="N265" t="str">
        <f t="shared" si="4"/>
        <v>83</v>
      </c>
    </row>
    <row r="266" spans="2:28">
      <c r="B266" s="300"/>
      <c r="C266" s="294"/>
      <c r="D266" s="216"/>
      <c r="E266" s="207"/>
      <c r="F266" s="207"/>
      <c r="G266" s="207"/>
      <c r="H266" s="207"/>
      <c r="I266" s="207"/>
      <c r="J266" s="207" t="s">
        <v>283</v>
      </c>
      <c r="K266" s="208"/>
      <c r="L266" s="229"/>
      <c r="M266" s="200"/>
      <c r="N266" t="str">
        <f t="shared" si="4"/>
        <v>0D</v>
      </c>
    </row>
    <row r="267" spans="2:28">
      <c r="B267" s="298" t="s">
        <v>387</v>
      </c>
      <c r="C267" s="292">
        <v>1362</v>
      </c>
      <c r="D267" s="215" t="s">
        <v>252</v>
      </c>
      <c r="E267" s="203"/>
      <c r="F267" s="203"/>
      <c r="G267" s="203"/>
      <c r="H267" s="203"/>
      <c r="I267" s="203"/>
      <c r="J267" s="203"/>
      <c r="K267" s="204"/>
      <c r="L267" s="230"/>
      <c r="M267" s="205"/>
      <c r="N267" t="str">
        <f t="shared" si="4"/>
        <v>00</v>
      </c>
      <c r="S267" s="186">
        <v>552</v>
      </c>
      <c r="T267" s="186"/>
      <c r="U267" s="225" t="s">
        <v>252</v>
      </c>
      <c r="V267" s="186" t="s">
        <v>268</v>
      </c>
      <c r="W267" s="186"/>
      <c r="X267" s="186"/>
      <c r="Y267" s="186"/>
      <c r="Z267" s="186"/>
      <c r="AA267" s="186"/>
      <c r="AB267" s="227"/>
    </row>
    <row r="268" spans="2:28">
      <c r="B268" s="300"/>
      <c r="C268" s="294"/>
      <c r="D268" s="216"/>
      <c r="E268" s="207" t="s">
        <v>268</v>
      </c>
      <c r="F268" s="207"/>
      <c r="G268" s="207"/>
      <c r="H268" s="207"/>
      <c r="I268" s="207"/>
      <c r="J268" s="207"/>
      <c r="K268" s="208"/>
      <c r="L268" s="229"/>
      <c r="M268" s="200"/>
      <c r="N268" t="str">
        <f t="shared" si="4"/>
        <v>04</v>
      </c>
    </row>
    <row r="269" spans="2:28">
      <c r="B269" s="298" t="s">
        <v>324</v>
      </c>
      <c r="C269" s="292">
        <v>1373</v>
      </c>
      <c r="D269" s="215" t="s">
        <v>270</v>
      </c>
      <c r="E269" s="203"/>
      <c r="F269" s="203"/>
      <c r="G269" s="203"/>
      <c r="H269" s="203"/>
      <c r="I269" s="203"/>
      <c r="J269" s="203"/>
      <c r="K269" s="204"/>
      <c r="L269" s="230"/>
      <c r="M269" s="205"/>
      <c r="N269" t="str">
        <f t="shared" si="4"/>
        <v>01</v>
      </c>
      <c r="S269" s="186" t="s">
        <v>324</v>
      </c>
      <c r="T269" s="186"/>
      <c r="U269" s="225" t="s">
        <v>270</v>
      </c>
      <c r="V269" s="186" t="s">
        <v>325</v>
      </c>
      <c r="W269" s="186" t="s">
        <v>302</v>
      </c>
      <c r="X269" s="186" t="s">
        <v>252</v>
      </c>
      <c r="Y269" s="186">
        <v>91</v>
      </c>
      <c r="Z269" s="186" t="s">
        <v>310</v>
      </c>
      <c r="AA269" s="186" t="s">
        <v>252</v>
      </c>
      <c r="AB269" s="227" t="s">
        <v>270</v>
      </c>
    </row>
    <row r="270" spans="2:28">
      <c r="B270" s="299"/>
      <c r="C270" s="293"/>
      <c r="D270" s="192"/>
      <c r="E270" s="190" t="s">
        <v>325</v>
      </c>
      <c r="F270" s="190"/>
      <c r="G270" s="190"/>
      <c r="H270" s="190"/>
      <c r="I270" s="190"/>
      <c r="J270" s="190"/>
      <c r="K270" s="191"/>
      <c r="L270" s="131"/>
      <c r="M270" s="3"/>
      <c r="N270" t="str">
        <f t="shared" si="4"/>
        <v>1D</v>
      </c>
    </row>
    <row r="271" spans="2:28">
      <c r="B271" s="299"/>
      <c r="C271" s="293"/>
      <c r="D271" s="192"/>
      <c r="E271" s="190"/>
      <c r="F271" s="190" t="s">
        <v>302</v>
      </c>
      <c r="G271" s="190"/>
      <c r="H271" s="190"/>
      <c r="I271" s="190"/>
      <c r="J271" s="190"/>
      <c r="K271" s="191"/>
      <c r="L271" s="131"/>
      <c r="M271" s="3"/>
      <c r="N271" t="str">
        <f t="shared" si="4"/>
        <v>F0</v>
      </c>
    </row>
    <row r="272" spans="2:28">
      <c r="B272" s="299"/>
      <c r="C272" s="293"/>
      <c r="D272" s="192"/>
      <c r="E272" s="190"/>
      <c r="F272" s="190"/>
      <c r="G272" s="190" t="s">
        <v>252</v>
      </c>
      <c r="H272" s="190"/>
      <c r="I272" s="190"/>
      <c r="J272" s="190"/>
      <c r="K272" s="191"/>
      <c r="L272" s="131"/>
      <c r="M272" s="3"/>
      <c r="N272" t="str">
        <f t="shared" si="4"/>
        <v>00</v>
      </c>
    </row>
    <row r="273" spans="2:28">
      <c r="B273" s="299"/>
      <c r="C273" s="293"/>
      <c r="D273" s="192"/>
      <c r="E273" s="190"/>
      <c r="F273" s="190"/>
      <c r="G273" s="190"/>
      <c r="H273" s="190" t="s">
        <v>388</v>
      </c>
      <c r="I273" s="190"/>
      <c r="J273" s="190"/>
      <c r="K273" s="191"/>
      <c r="L273" s="131"/>
      <c r="M273" s="3"/>
      <c r="N273" t="str">
        <f t="shared" si="4"/>
        <v>91</v>
      </c>
    </row>
    <row r="274" spans="2:28">
      <c r="B274" s="299"/>
      <c r="C274" s="293"/>
      <c r="D274" s="192"/>
      <c r="E274" s="190"/>
      <c r="F274" s="190"/>
      <c r="G274" s="190"/>
      <c r="H274" s="190"/>
      <c r="I274" s="190" t="s">
        <v>310</v>
      </c>
      <c r="J274" s="190"/>
      <c r="K274" s="191"/>
      <c r="L274" s="131"/>
      <c r="M274" s="3"/>
      <c r="N274" t="str">
        <f t="shared" si="4"/>
        <v>C0</v>
      </c>
    </row>
    <row r="275" spans="2:28">
      <c r="B275" s="299"/>
      <c r="C275" s="293"/>
      <c r="D275" s="192"/>
      <c r="E275" s="190"/>
      <c r="F275" s="190"/>
      <c r="G275" s="190"/>
      <c r="H275" s="190"/>
      <c r="I275" s="190"/>
      <c r="J275" s="190" t="s">
        <v>252</v>
      </c>
      <c r="K275" s="191"/>
      <c r="L275" s="131"/>
      <c r="M275" s="3"/>
      <c r="N275" t="str">
        <f t="shared" si="4"/>
        <v>00</v>
      </c>
    </row>
    <row r="276" spans="2:28">
      <c r="B276" s="300"/>
      <c r="C276" s="294"/>
      <c r="D276" s="216"/>
      <c r="E276" s="207"/>
      <c r="F276" s="207"/>
      <c r="G276" s="207"/>
      <c r="H276" s="207"/>
      <c r="I276" s="207"/>
      <c r="J276" s="207"/>
      <c r="K276" s="208" t="s">
        <v>270</v>
      </c>
      <c r="L276" s="229"/>
      <c r="M276" s="200"/>
      <c r="N276" t="str">
        <f t="shared" si="4"/>
        <v>01</v>
      </c>
    </row>
    <row r="277" spans="2:28">
      <c r="B277" s="298" t="s">
        <v>389</v>
      </c>
      <c r="C277" s="292">
        <v>1379</v>
      </c>
      <c r="D277" s="215" t="s">
        <v>356</v>
      </c>
      <c r="E277" s="203"/>
      <c r="F277" s="203"/>
      <c r="G277" s="203"/>
      <c r="H277" s="203"/>
      <c r="I277" s="203"/>
      <c r="J277" s="203"/>
      <c r="K277" s="204"/>
      <c r="L277" s="230"/>
      <c r="M277" s="205"/>
      <c r="N277" t="str">
        <f t="shared" si="4"/>
        <v>28</v>
      </c>
      <c r="S277" s="186">
        <v>563</v>
      </c>
      <c r="T277" s="186"/>
      <c r="U277" s="225">
        <v>28</v>
      </c>
      <c r="V277" s="186" t="s">
        <v>317</v>
      </c>
      <c r="W277" s="186"/>
      <c r="X277" s="186"/>
      <c r="Y277" s="186"/>
      <c r="Z277" s="186"/>
      <c r="AA277" s="186"/>
      <c r="AB277" s="227"/>
    </row>
    <row r="278" spans="2:28">
      <c r="B278" s="300"/>
      <c r="C278" s="294"/>
      <c r="D278" s="216"/>
      <c r="E278" s="207" t="s">
        <v>317</v>
      </c>
      <c r="F278" s="207"/>
      <c r="G278" s="207"/>
      <c r="H278" s="207"/>
      <c r="I278" s="207"/>
      <c r="J278" s="207"/>
      <c r="K278" s="208"/>
      <c r="L278" s="229"/>
      <c r="M278" s="200"/>
      <c r="N278" t="str">
        <f t="shared" si="4"/>
        <v>A0</v>
      </c>
    </row>
    <row r="279" spans="2:28">
      <c r="B279" s="298" t="s">
        <v>391</v>
      </c>
      <c r="C279" s="292">
        <v>1380</v>
      </c>
      <c r="D279" s="215" t="s">
        <v>274</v>
      </c>
      <c r="E279" s="203"/>
      <c r="F279" s="203"/>
      <c r="G279" s="203"/>
      <c r="H279" s="203"/>
      <c r="I279" s="203"/>
      <c r="J279" s="203"/>
      <c r="K279" s="204"/>
      <c r="L279" s="230"/>
      <c r="M279" s="205"/>
      <c r="N279" t="str">
        <f t="shared" si="4"/>
        <v>06</v>
      </c>
      <c r="S279" s="186">
        <v>564</v>
      </c>
      <c r="T279" s="186"/>
      <c r="U279" s="225" t="s">
        <v>274</v>
      </c>
      <c r="V279" s="186">
        <v>90</v>
      </c>
      <c r="W279" s="186"/>
      <c r="X279" s="186"/>
      <c r="Y279" s="186"/>
      <c r="Z279" s="186"/>
      <c r="AA279" s="186"/>
      <c r="AB279" s="227"/>
    </row>
    <row r="280" spans="2:28">
      <c r="B280" s="300"/>
      <c r="C280" s="294"/>
      <c r="D280" s="216"/>
      <c r="E280" s="207" t="s">
        <v>390</v>
      </c>
      <c r="F280" s="207"/>
      <c r="G280" s="207"/>
      <c r="H280" s="207"/>
      <c r="I280" s="207"/>
      <c r="J280" s="207"/>
      <c r="K280" s="208"/>
      <c r="L280" s="229"/>
      <c r="M280" s="200"/>
      <c r="N280" t="str">
        <f t="shared" si="4"/>
        <v>90</v>
      </c>
    </row>
    <row r="281" spans="2:28">
      <c r="B281" s="298" t="s">
        <v>393</v>
      </c>
      <c r="C281" s="292">
        <v>1397</v>
      </c>
      <c r="D281" s="215" t="s">
        <v>392</v>
      </c>
      <c r="E281" s="203"/>
      <c r="F281" s="203"/>
      <c r="G281" s="203"/>
      <c r="H281" s="203"/>
      <c r="I281" s="203"/>
      <c r="J281" s="203"/>
      <c r="K281" s="204"/>
      <c r="L281" s="230"/>
      <c r="M281" s="205"/>
      <c r="N281" t="str">
        <f t="shared" si="4"/>
        <v>40</v>
      </c>
      <c r="S281" s="186">
        <v>575</v>
      </c>
      <c r="T281" s="186"/>
      <c r="U281" s="225">
        <v>40</v>
      </c>
      <c r="V281" s="186">
        <v>14</v>
      </c>
      <c r="W281" s="186"/>
      <c r="X281" s="186"/>
      <c r="Y281" s="186"/>
      <c r="Z281" s="186"/>
      <c r="AA281" s="186"/>
      <c r="AB281" s="227"/>
    </row>
    <row r="282" spans="2:28">
      <c r="B282" s="300"/>
      <c r="C282" s="294"/>
      <c r="D282" s="216"/>
      <c r="E282" s="207" t="s">
        <v>368</v>
      </c>
      <c r="F282" s="207"/>
      <c r="G282" s="207"/>
      <c r="H282" s="207"/>
      <c r="I282" s="207"/>
      <c r="J282" s="207"/>
      <c r="K282" s="208"/>
      <c r="L282" s="229"/>
      <c r="M282" s="200"/>
      <c r="N282" t="str">
        <f t="shared" si="4"/>
        <v>14</v>
      </c>
    </row>
    <row r="283" spans="2:28">
      <c r="B283" s="298" t="s">
        <v>396</v>
      </c>
      <c r="C283" s="292">
        <v>1401</v>
      </c>
      <c r="D283" s="215" t="s">
        <v>270</v>
      </c>
      <c r="E283" s="203"/>
      <c r="F283" s="203"/>
      <c r="G283" s="203"/>
      <c r="H283" s="203"/>
      <c r="I283" s="203"/>
      <c r="J283" s="203"/>
      <c r="K283" s="204"/>
      <c r="L283" s="230"/>
      <c r="M283" s="205"/>
      <c r="N283" t="str">
        <f t="shared" si="4"/>
        <v>01</v>
      </c>
      <c r="S283" s="186">
        <v>579</v>
      </c>
      <c r="T283" s="186"/>
      <c r="U283" s="225" t="s">
        <v>270</v>
      </c>
      <c r="V283" s="186">
        <v>10</v>
      </c>
      <c r="W283" s="186">
        <v>11</v>
      </c>
      <c r="X283" s="186">
        <v>11</v>
      </c>
      <c r="Y283" s="186" t="s">
        <v>252</v>
      </c>
      <c r="Z283" s="186" t="s">
        <v>274</v>
      </c>
      <c r="AA283" s="186" t="s">
        <v>287</v>
      </c>
      <c r="AB283" s="227" t="s">
        <v>252</v>
      </c>
    </row>
    <row r="284" spans="2:28">
      <c r="B284" s="299"/>
      <c r="C284" s="293"/>
      <c r="D284" s="192"/>
      <c r="E284" s="190" t="s">
        <v>394</v>
      </c>
      <c r="F284" s="190"/>
      <c r="G284" s="190"/>
      <c r="H284" s="190"/>
      <c r="I284" s="190"/>
      <c r="J284" s="190"/>
      <c r="K284" s="191"/>
      <c r="L284" s="131"/>
      <c r="M284" s="3"/>
      <c r="N284" t="str">
        <f t="shared" si="4"/>
        <v>10</v>
      </c>
    </row>
    <row r="285" spans="2:28">
      <c r="B285" s="299"/>
      <c r="C285" s="293"/>
      <c r="D285" s="192"/>
      <c r="E285" s="190"/>
      <c r="F285" s="190" t="s">
        <v>395</v>
      </c>
      <c r="G285" s="190"/>
      <c r="H285" s="190"/>
      <c r="I285" s="190"/>
      <c r="J285" s="190"/>
      <c r="K285" s="191"/>
      <c r="L285" s="131"/>
      <c r="M285" s="3"/>
      <c r="N285" t="str">
        <f t="shared" si="4"/>
        <v>11</v>
      </c>
    </row>
    <row r="286" spans="2:28">
      <c r="B286" s="299"/>
      <c r="C286" s="293"/>
      <c r="D286" s="192"/>
      <c r="E286" s="190"/>
      <c r="F286" s="190"/>
      <c r="G286" s="190" t="s">
        <v>395</v>
      </c>
      <c r="H286" s="190"/>
      <c r="I286" s="190"/>
      <c r="J286" s="190"/>
      <c r="K286" s="191"/>
      <c r="L286" s="131"/>
      <c r="M286" s="3"/>
      <c r="N286" t="str">
        <f t="shared" si="4"/>
        <v>11</v>
      </c>
    </row>
    <row r="287" spans="2:28">
      <c r="B287" s="299"/>
      <c r="C287" s="293"/>
      <c r="D287" s="192"/>
      <c r="E287" s="190"/>
      <c r="F287" s="190"/>
      <c r="G287" s="190"/>
      <c r="H287" s="190" t="s">
        <v>252</v>
      </c>
      <c r="I287" s="190"/>
      <c r="J287" s="190"/>
      <c r="K287" s="191"/>
      <c r="L287" s="131"/>
      <c r="M287" s="3"/>
      <c r="N287" t="str">
        <f t="shared" si="4"/>
        <v>00</v>
      </c>
    </row>
    <row r="288" spans="2:28">
      <c r="B288" s="299"/>
      <c r="C288" s="293"/>
      <c r="D288" s="192"/>
      <c r="E288" s="190"/>
      <c r="F288" s="190"/>
      <c r="G288" s="190"/>
      <c r="H288" s="190"/>
      <c r="I288" s="190" t="s">
        <v>274</v>
      </c>
      <c r="J288" s="190"/>
      <c r="K288" s="191"/>
      <c r="L288" s="131"/>
      <c r="M288" s="3"/>
      <c r="N288" t="str">
        <f t="shared" si="4"/>
        <v>06</v>
      </c>
    </row>
    <row r="289" spans="2:28">
      <c r="B289" s="299"/>
      <c r="C289" s="293"/>
      <c r="D289" s="192"/>
      <c r="E289" s="190"/>
      <c r="F289" s="190"/>
      <c r="G289" s="190"/>
      <c r="H289" s="190"/>
      <c r="I289" s="190"/>
      <c r="J289" s="190" t="s">
        <v>287</v>
      </c>
      <c r="K289" s="191"/>
      <c r="L289" s="131"/>
      <c r="M289" s="3"/>
      <c r="N289" t="str">
        <f t="shared" si="4"/>
        <v>C3</v>
      </c>
    </row>
    <row r="290" spans="2:28">
      <c r="B290" s="300"/>
      <c r="C290" s="294"/>
      <c r="D290" s="216"/>
      <c r="E290" s="207"/>
      <c r="F290" s="207"/>
      <c r="G290" s="207"/>
      <c r="H290" s="207"/>
      <c r="I290" s="207"/>
      <c r="J290" s="207"/>
      <c r="K290" s="208" t="s">
        <v>252</v>
      </c>
      <c r="L290" s="229"/>
      <c r="M290" s="200"/>
      <c r="N290" t="str">
        <f t="shared" si="4"/>
        <v>00</v>
      </c>
    </row>
    <row r="291" spans="2:28">
      <c r="B291" s="298" t="s">
        <v>398</v>
      </c>
      <c r="C291" s="292">
        <v>1430</v>
      </c>
      <c r="D291" s="215" t="s">
        <v>260</v>
      </c>
      <c r="E291" s="203"/>
      <c r="F291" s="203"/>
      <c r="G291" s="203"/>
      <c r="H291" s="203"/>
      <c r="I291" s="203"/>
      <c r="J291" s="203"/>
      <c r="K291" s="204"/>
      <c r="L291" s="230"/>
      <c r="M291" s="205"/>
      <c r="N291" t="str">
        <f t="shared" si="4"/>
        <v>7F</v>
      </c>
      <c r="S291" s="186">
        <v>596</v>
      </c>
      <c r="T291" s="186"/>
      <c r="U291" s="225" t="s">
        <v>260</v>
      </c>
      <c r="V291" s="186">
        <v>10</v>
      </c>
      <c r="W291" s="186">
        <v>80</v>
      </c>
      <c r="X291" s="186">
        <v>44</v>
      </c>
      <c r="Y291" s="186" t="s">
        <v>315</v>
      </c>
      <c r="Z291" s="186" t="s">
        <v>252</v>
      </c>
      <c r="AA291" s="186" t="s">
        <v>252</v>
      </c>
      <c r="AB291" s="227" t="s">
        <v>252</v>
      </c>
    </row>
    <row r="292" spans="2:28">
      <c r="B292" s="299"/>
      <c r="C292" s="293"/>
      <c r="D292" s="192"/>
      <c r="E292" s="190" t="s">
        <v>394</v>
      </c>
      <c r="F292" s="190"/>
      <c r="G292" s="190"/>
      <c r="H292" s="190"/>
      <c r="I292" s="190"/>
      <c r="J292" s="190"/>
      <c r="K292" s="191"/>
      <c r="L292" s="131"/>
      <c r="M292" s="3"/>
      <c r="N292" t="str">
        <f t="shared" si="4"/>
        <v>10</v>
      </c>
    </row>
    <row r="293" spans="2:28">
      <c r="B293" s="299"/>
      <c r="C293" s="293"/>
      <c r="D293" s="192"/>
      <c r="E293" s="190"/>
      <c r="F293" s="190" t="s">
        <v>348</v>
      </c>
      <c r="G293" s="190"/>
      <c r="H293" s="190"/>
      <c r="I293" s="190"/>
      <c r="J293" s="190"/>
      <c r="K293" s="191"/>
      <c r="L293" s="131"/>
      <c r="M293" s="3"/>
      <c r="N293" t="str">
        <f t="shared" si="4"/>
        <v>80</v>
      </c>
    </row>
    <row r="294" spans="2:28">
      <c r="B294" s="299"/>
      <c r="C294" s="293"/>
      <c r="D294" s="192"/>
      <c r="E294" s="190"/>
      <c r="F294" s="190"/>
      <c r="G294" s="190" t="s">
        <v>397</v>
      </c>
      <c r="H294" s="190"/>
      <c r="I294" s="190"/>
      <c r="J294" s="190"/>
      <c r="K294" s="191"/>
      <c r="L294" s="131"/>
      <c r="M294" s="3"/>
      <c r="N294" t="str">
        <f t="shared" si="4"/>
        <v>44</v>
      </c>
    </row>
    <row r="295" spans="2:28">
      <c r="B295" s="299"/>
      <c r="C295" s="293"/>
      <c r="D295" s="192"/>
      <c r="E295" s="190"/>
      <c r="F295" s="190"/>
      <c r="G295" s="190"/>
      <c r="H295" s="190" t="s">
        <v>315</v>
      </c>
      <c r="I295" s="190"/>
      <c r="J295" s="190"/>
      <c r="K295" s="191"/>
      <c r="L295" s="131"/>
      <c r="M295" s="3"/>
      <c r="N295" t="str">
        <f t="shared" si="4"/>
        <v>1A</v>
      </c>
    </row>
    <row r="296" spans="2:28">
      <c r="B296" s="299"/>
      <c r="C296" s="293"/>
      <c r="D296" s="192"/>
      <c r="E296" s="190"/>
      <c r="F296" s="190"/>
      <c r="G296" s="190"/>
      <c r="H296" s="190"/>
      <c r="I296" s="190" t="s">
        <v>252</v>
      </c>
      <c r="J296" s="190"/>
      <c r="K296" s="191"/>
      <c r="L296" s="131"/>
      <c r="M296" s="3"/>
      <c r="N296" t="str">
        <f t="shared" si="4"/>
        <v>00</v>
      </c>
    </row>
    <row r="297" spans="2:28">
      <c r="B297" s="299"/>
      <c r="C297" s="293"/>
      <c r="D297" s="192"/>
      <c r="E297" s="190"/>
      <c r="F297" s="190"/>
      <c r="G297" s="190"/>
      <c r="H297" s="190"/>
      <c r="I297" s="190"/>
      <c r="J297" s="190" t="s">
        <v>252</v>
      </c>
      <c r="K297" s="191"/>
      <c r="L297" s="131"/>
      <c r="M297" s="3"/>
      <c r="N297" t="str">
        <f t="shared" si="4"/>
        <v>00</v>
      </c>
    </row>
    <row r="298" spans="2:28">
      <c r="B298" s="300"/>
      <c r="C298" s="294"/>
      <c r="D298" s="216"/>
      <c r="E298" s="207"/>
      <c r="F298" s="207"/>
      <c r="G298" s="207"/>
      <c r="H298" s="207"/>
      <c r="I298" s="207"/>
      <c r="J298" s="207"/>
      <c r="K298" s="208" t="s">
        <v>252</v>
      </c>
      <c r="L298" s="229"/>
      <c r="M298" s="200"/>
      <c r="N298" t="str">
        <f t="shared" si="4"/>
        <v>00</v>
      </c>
    </row>
    <row r="299" spans="2:28">
      <c r="B299" s="298" t="s">
        <v>340</v>
      </c>
      <c r="C299" s="292">
        <v>1486</v>
      </c>
      <c r="D299" s="215" t="s">
        <v>399</v>
      </c>
      <c r="E299" s="203"/>
      <c r="F299" s="203"/>
      <c r="G299" s="203"/>
      <c r="H299" s="203"/>
      <c r="I299" s="203"/>
      <c r="J299" s="203"/>
      <c r="K299" s="204"/>
      <c r="L299" s="230"/>
      <c r="M299" s="205"/>
      <c r="N299" t="str">
        <f t="shared" si="4"/>
        <v>38</v>
      </c>
      <c r="S299" s="186" t="s">
        <v>340</v>
      </c>
      <c r="T299" s="186"/>
      <c r="U299" s="225">
        <v>38</v>
      </c>
      <c r="V299" s="186" t="s">
        <v>253</v>
      </c>
      <c r="W299" s="186" t="s">
        <v>252</v>
      </c>
      <c r="X299" s="186"/>
      <c r="Y299" s="186"/>
      <c r="Z299" s="186"/>
      <c r="AA299" s="186"/>
      <c r="AB299" s="227"/>
    </row>
    <row r="300" spans="2:28">
      <c r="B300" s="299"/>
      <c r="C300" s="293"/>
      <c r="D300" s="192"/>
      <c r="E300" s="190" t="s">
        <v>253</v>
      </c>
      <c r="F300" s="190"/>
      <c r="G300" s="190"/>
      <c r="H300" s="190"/>
      <c r="I300" s="190"/>
      <c r="J300" s="190"/>
      <c r="K300" s="191"/>
      <c r="L300" s="131"/>
      <c r="M300" s="3"/>
      <c r="N300" t="str">
        <f t="shared" si="4"/>
        <v>FF</v>
      </c>
    </row>
    <row r="301" spans="2:28">
      <c r="B301" s="300"/>
      <c r="C301" s="294"/>
      <c r="D301" s="216"/>
      <c r="E301" s="207"/>
      <c r="F301" s="207" t="s">
        <v>252</v>
      </c>
      <c r="G301" s="207"/>
      <c r="H301" s="207"/>
      <c r="I301" s="207"/>
      <c r="J301" s="207"/>
      <c r="K301" s="208"/>
      <c r="L301" s="229"/>
      <c r="M301" s="200"/>
      <c r="N301" t="str">
        <f t="shared" si="4"/>
        <v>00</v>
      </c>
    </row>
    <row r="302" spans="2:28">
      <c r="B302" s="298" t="s">
        <v>333</v>
      </c>
      <c r="C302" s="292">
        <v>1495</v>
      </c>
      <c r="D302" s="215" t="s">
        <v>252</v>
      </c>
      <c r="E302" s="203" t="s">
        <v>252</v>
      </c>
      <c r="F302" s="203"/>
      <c r="G302" s="203"/>
      <c r="H302" s="203"/>
      <c r="I302" s="203"/>
      <c r="J302" s="203"/>
      <c r="K302" s="204"/>
      <c r="L302" s="230" t="s">
        <v>202</v>
      </c>
      <c r="M302" s="205"/>
      <c r="N302" t="str">
        <f t="shared" si="4"/>
        <v>0000</v>
      </c>
      <c r="O302" s="233">
        <f>HEX2DEC(N302)</f>
        <v>0</v>
      </c>
      <c r="P302">
        <f>O302*0.01</f>
        <v>0</v>
      </c>
      <c r="Q302">
        <f>O302*P302</f>
        <v>0</v>
      </c>
      <c r="S302" s="186" t="s">
        <v>333</v>
      </c>
      <c r="T302" s="186"/>
      <c r="U302" s="225" t="s">
        <v>252</v>
      </c>
      <c r="V302" s="186" t="s">
        <v>252</v>
      </c>
      <c r="W302" s="186">
        <v>12</v>
      </c>
      <c r="X302" s="186" t="s">
        <v>260</v>
      </c>
      <c r="Y302" s="186" t="s">
        <v>284</v>
      </c>
      <c r="Z302" s="186">
        <v>70</v>
      </c>
      <c r="AA302" s="186" t="s">
        <v>334</v>
      </c>
      <c r="AB302" s="227"/>
    </row>
    <row r="303" spans="2:28">
      <c r="B303" s="299"/>
      <c r="C303" s="293"/>
      <c r="D303" s="192"/>
      <c r="E303" s="190"/>
      <c r="F303" s="190" t="s">
        <v>400</v>
      </c>
      <c r="G303" s="190"/>
      <c r="H303" s="190"/>
      <c r="I303" s="190"/>
      <c r="J303" s="190"/>
      <c r="K303" s="191"/>
      <c r="L303" s="131"/>
      <c r="M303" s="3"/>
      <c r="N303" t="str">
        <f t="shared" si="4"/>
        <v>12</v>
      </c>
      <c r="O303" s="233">
        <f>HEX2DEC(N303)</f>
        <v>18</v>
      </c>
    </row>
    <row r="304" spans="2:28">
      <c r="B304" s="299"/>
      <c r="C304" s="293"/>
      <c r="D304" s="192"/>
      <c r="E304" s="190"/>
      <c r="F304" s="190"/>
      <c r="G304" s="190" t="s">
        <v>260</v>
      </c>
      <c r="H304" s="190"/>
      <c r="I304" s="190"/>
      <c r="J304" s="190"/>
      <c r="K304" s="191"/>
      <c r="L304" s="131"/>
      <c r="M304" s="3"/>
      <c r="N304" t="str">
        <f t="shared" si="4"/>
        <v>7F</v>
      </c>
      <c r="O304" s="233">
        <f>HEX2DEC(N304)</f>
        <v>127</v>
      </c>
    </row>
    <row r="305" spans="2:28">
      <c r="B305" s="299"/>
      <c r="C305" s="293"/>
      <c r="D305" s="192"/>
      <c r="E305" s="190"/>
      <c r="F305" s="190"/>
      <c r="G305" s="190"/>
      <c r="H305" s="190" t="s">
        <v>284</v>
      </c>
      <c r="I305" s="190"/>
      <c r="J305" s="190"/>
      <c r="K305" s="191"/>
      <c r="L305" s="131"/>
      <c r="M305" s="3"/>
      <c r="N305" t="str">
        <f t="shared" si="4"/>
        <v>09</v>
      </c>
    </row>
    <row r="306" spans="2:28">
      <c r="B306" s="299"/>
      <c r="C306" s="293"/>
      <c r="D306" s="192"/>
      <c r="E306" s="190"/>
      <c r="F306" s="190"/>
      <c r="G306" s="190"/>
      <c r="H306" s="190"/>
      <c r="I306" s="190" t="s">
        <v>401</v>
      </c>
      <c r="J306" s="190"/>
      <c r="K306" s="191"/>
      <c r="L306" s="131"/>
      <c r="M306" s="3"/>
      <c r="N306" t="str">
        <f t="shared" si="4"/>
        <v>70</v>
      </c>
    </row>
    <row r="307" spans="2:28">
      <c r="B307" s="300"/>
      <c r="C307" s="294"/>
      <c r="D307" s="216"/>
      <c r="E307" s="207"/>
      <c r="F307" s="207"/>
      <c r="G307" s="207"/>
      <c r="H307" s="207"/>
      <c r="I307" s="207"/>
      <c r="J307" s="190" t="s">
        <v>334</v>
      </c>
      <c r="K307" s="208"/>
      <c r="L307" s="229"/>
      <c r="M307" s="200"/>
      <c r="N307" t="str">
        <f t="shared" si="4"/>
        <v>CA</v>
      </c>
    </row>
    <row r="308" spans="2:28">
      <c r="B308" s="298" t="s">
        <v>318</v>
      </c>
      <c r="C308" s="292">
        <v>1498</v>
      </c>
      <c r="D308" s="215" t="s">
        <v>260</v>
      </c>
      <c r="E308" s="203"/>
      <c r="F308" s="203"/>
      <c r="G308" s="203"/>
      <c r="H308" s="203"/>
      <c r="I308" s="203"/>
      <c r="J308" s="203"/>
      <c r="K308" s="204"/>
      <c r="L308" s="230"/>
      <c r="M308" s="205"/>
      <c r="N308" t="str">
        <f t="shared" si="4"/>
        <v>7F</v>
      </c>
      <c r="S308" s="186" t="s">
        <v>318</v>
      </c>
      <c r="T308" s="186"/>
      <c r="U308" s="225" t="s">
        <v>260</v>
      </c>
      <c r="V308" s="186" t="s">
        <v>319</v>
      </c>
      <c r="W308" s="186">
        <v>40</v>
      </c>
      <c r="X308" s="186" t="s">
        <v>252</v>
      </c>
      <c r="Y308" s="186" t="s">
        <v>320</v>
      </c>
      <c r="Z308" s="186">
        <v>38</v>
      </c>
      <c r="AA308" s="186" t="s">
        <v>310</v>
      </c>
      <c r="AB308" s="227" t="s">
        <v>252</v>
      </c>
    </row>
    <row r="309" spans="2:28">
      <c r="B309" s="299"/>
      <c r="C309" s="293"/>
      <c r="D309" s="192"/>
      <c r="E309" s="190" t="s">
        <v>319</v>
      </c>
      <c r="F309" s="190"/>
      <c r="G309" s="190"/>
      <c r="H309" s="190"/>
      <c r="I309" s="190"/>
      <c r="J309" s="190"/>
      <c r="K309" s="191"/>
      <c r="L309" s="131"/>
      <c r="M309" s="3"/>
      <c r="N309" t="str">
        <f t="shared" si="4"/>
        <v>5E</v>
      </c>
    </row>
    <row r="310" spans="2:28">
      <c r="B310" s="299"/>
      <c r="C310" s="293"/>
      <c r="D310" s="192"/>
      <c r="E310" s="190"/>
      <c r="F310" s="190" t="s">
        <v>392</v>
      </c>
      <c r="G310" s="190"/>
      <c r="H310" s="190"/>
      <c r="I310" s="190"/>
      <c r="J310" s="190"/>
      <c r="K310" s="191"/>
      <c r="L310" s="131"/>
      <c r="M310" s="3"/>
      <c r="N310" t="str">
        <f t="shared" si="4"/>
        <v>40</v>
      </c>
    </row>
    <row r="311" spans="2:28">
      <c r="B311" s="299"/>
      <c r="C311" s="293"/>
      <c r="D311" s="192"/>
      <c r="E311" s="190"/>
      <c r="F311" s="190"/>
      <c r="G311" s="190" t="s">
        <v>252</v>
      </c>
      <c r="H311" s="190"/>
      <c r="I311" s="190"/>
      <c r="J311" s="190"/>
      <c r="K311" s="191"/>
      <c r="L311" s="131"/>
      <c r="M311" s="3"/>
      <c r="N311" t="str">
        <f t="shared" si="4"/>
        <v>00</v>
      </c>
    </row>
    <row r="312" spans="2:28">
      <c r="B312" s="299"/>
      <c r="C312" s="293"/>
      <c r="D312" s="192"/>
      <c r="E312" s="190"/>
      <c r="F312" s="190"/>
      <c r="G312" s="190"/>
      <c r="H312" s="190" t="s">
        <v>320</v>
      </c>
      <c r="I312" s="190"/>
      <c r="J312" s="190"/>
      <c r="K312" s="191"/>
      <c r="L312" s="131"/>
      <c r="M312" s="3"/>
      <c r="N312" t="str">
        <f t="shared" si="4"/>
        <v>D5</v>
      </c>
    </row>
    <row r="313" spans="2:28">
      <c r="B313" s="299"/>
      <c r="C313" s="293"/>
      <c r="D313" s="192"/>
      <c r="E313" s="190"/>
      <c r="F313" s="190"/>
      <c r="G313" s="190"/>
      <c r="H313" s="190"/>
      <c r="I313" s="190" t="s">
        <v>399</v>
      </c>
      <c r="J313" s="190"/>
      <c r="K313" s="191"/>
      <c r="L313" s="131"/>
      <c r="M313" s="3"/>
      <c r="N313" t="str">
        <f t="shared" si="4"/>
        <v>38</v>
      </c>
    </row>
    <row r="314" spans="2:28">
      <c r="B314" s="299"/>
      <c r="C314" s="293"/>
      <c r="D314" s="192"/>
      <c r="E314" s="190"/>
      <c r="F314" s="190"/>
      <c r="G314" s="190"/>
      <c r="H314" s="190"/>
      <c r="I314" s="190"/>
      <c r="J314" s="190" t="s">
        <v>310</v>
      </c>
      <c r="K314" s="191"/>
      <c r="L314" s="131"/>
      <c r="M314" s="3"/>
      <c r="N314" t="str">
        <f t="shared" si="4"/>
        <v>C0</v>
      </c>
    </row>
    <row r="315" spans="2:28">
      <c r="B315" s="300"/>
      <c r="C315" s="294"/>
      <c r="D315" s="216"/>
      <c r="E315" s="207"/>
      <c r="F315" s="207"/>
      <c r="G315" s="207"/>
      <c r="H315" s="207"/>
      <c r="I315" s="207"/>
      <c r="J315" s="207"/>
      <c r="K315" s="208" t="s">
        <v>252</v>
      </c>
      <c r="L315" s="229"/>
      <c r="M315" s="200"/>
      <c r="N315" t="str">
        <f t="shared" si="4"/>
        <v>00</v>
      </c>
    </row>
    <row r="316" spans="2:28">
      <c r="B316" s="298" t="s">
        <v>331</v>
      </c>
      <c r="C316" s="292">
        <v>1502</v>
      </c>
      <c r="D316" s="215" t="s">
        <v>274</v>
      </c>
      <c r="E316" s="203"/>
      <c r="F316" s="203"/>
      <c r="G316" s="203"/>
      <c r="H316" s="203"/>
      <c r="I316" s="203"/>
      <c r="J316" s="203"/>
      <c r="K316" s="204"/>
      <c r="L316" s="230"/>
      <c r="M316" s="205"/>
      <c r="N316" t="str">
        <f t="shared" si="4"/>
        <v>06</v>
      </c>
      <c r="S316" s="186" t="s">
        <v>331</v>
      </c>
      <c r="T316" s="186"/>
      <c r="U316" s="225" t="s">
        <v>274</v>
      </c>
      <c r="V316" s="186" t="s">
        <v>252</v>
      </c>
      <c r="W316" s="186" t="s">
        <v>252</v>
      </c>
      <c r="X316" s="186">
        <v>80</v>
      </c>
      <c r="Y316" s="186" t="s">
        <v>252</v>
      </c>
      <c r="Z316" s="186" t="s">
        <v>252</v>
      </c>
      <c r="AA316" s="186" t="s">
        <v>252</v>
      </c>
      <c r="AB316" s="227">
        <v>42</v>
      </c>
    </row>
    <row r="317" spans="2:28">
      <c r="B317" s="299"/>
      <c r="C317" s="293"/>
      <c r="D317" s="192"/>
      <c r="E317" s="190" t="s">
        <v>252</v>
      </c>
      <c r="F317" s="190"/>
      <c r="G317" s="190"/>
      <c r="H317" s="190"/>
      <c r="I317" s="190"/>
      <c r="J317" s="190"/>
      <c r="K317" s="191"/>
      <c r="L317" s="131"/>
      <c r="M317" s="3"/>
      <c r="N317" t="str">
        <f t="shared" si="4"/>
        <v>00</v>
      </c>
    </row>
    <row r="318" spans="2:28">
      <c r="B318" s="299"/>
      <c r="C318" s="293"/>
      <c r="D318" s="192"/>
      <c r="E318" s="190"/>
      <c r="F318" s="190" t="s">
        <v>252</v>
      </c>
      <c r="G318" s="190"/>
      <c r="H318" s="190"/>
      <c r="I318" s="190"/>
      <c r="J318" s="190"/>
      <c r="K318" s="191"/>
      <c r="L318" s="131"/>
      <c r="M318" s="3"/>
      <c r="N318" t="str">
        <f t="shared" si="4"/>
        <v>00</v>
      </c>
    </row>
    <row r="319" spans="2:28">
      <c r="B319" s="299"/>
      <c r="C319" s="293"/>
      <c r="D319" s="192"/>
      <c r="E319" s="190"/>
      <c r="F319" s="190"/>
      <c r="G319" s="190" t="s">
        <v>348</v>
      </c>
      <c r="H319" s="190"/>
      <c r="I319" s="190"/>
      <c r="J319" s="190"/>
      <c r="K319" s="191"/>
      <c r="L319" s="131"/>
      <c r="M319" s="3"/>
      <c r="N319" t="str">
        <f t="shared" si="4"/>
        <v>80</v>
      </c>
    </row>
    <row r="320" spans="2:28">
      <c r="B320" s="299"/>
      <c r="C320" s="293"/>
      <c r="D320" s="192"/>
      <c r="E320" s="190"/>
      <c r="F320" s="190"/>
      <c r="G320" s="190"/>
      <c r="H320" s="190" t="s">
        <v>252</v>
      </c>
      <c r="I320" s="190"/>
      <c r="J320" s="190"/>
      <c r="K320" s="191"/>
      <c r="L320" s="131"/>
      <c r="M320" s="3"/>
      <c r="N320" t="str">
        <f t="shared" si="4"/>
        <v>00</v>
      </c>
    </row>
    <row r="321" spans="2:28">
      <c r="B321" s="299"/>
      <c r="C321" s="293"/>
      <c r="D321" s="192"/>
      <c r="E321" s="190"/>
      <c r="F321" s="190"/>
      <c r="G321" s="190"/>
      <c r="H321" s="190"/>
      <c r="I321" s="190" t="s">
        <v>252</v>
      </c>
      <c r="J321" s="190"/>
      <c r="K321" s="191"/>
      <c r="L321" s="131"/>
      <c r="M321" s="3"/>
      <c r="N321" t="str">
        <f t="shared" si="4"/>
        <v>00</v>
      </c>
    </row>
    <row r="322" spans="2:28">
      <c r="B322" s="299"/>
      <c r="C322" s="293"/>
      <c r="D322" s="192"/>
      <c r="E322" s="190"/>
      <c r="F322" s="190"/>
      <c r="G322" s="190"/>
      <c r="H322" s="190"/>
      <c r="I322" s="190"/>
      <c r="J322" s="190" t="s">
        <v>252</v>
      </c>
      <c r="K322" s="191"/>
      <c r="L322" s="131"/>
      <c r="M322" s="3"/>
      <c r="N322" t="str">
        <f t="shared" ref="N322:N385" si="5">_xlfn.CONCAT(D322,E322,F322,G322,H322,I322,J322,K322)</f>
        <v>00</v>
      </c>
    </row>
    <row r="323" spans="2:28">
      <c r="B323" s="300"/>
      <c r="C323" s="294"/>
      <c r="D323" s="216"/>
      <c r="E323" s="207"/>
      <c r="F323" s="207"/>
      <c r="G323" s="207"/>
      <c r="H323" s="207"/>
      <c r="I323" s="207"/>
      <c r="J323" s="207"/>
      <c r="K323" s="208" t="s">
        <v>402</v>
      </c>
      <c r="L323" s="229"/>
      <c r="M323" s="200"/>
      <c r="N323" t="str">
        <f t="shared" si="5"/>
        <v>42</v>
      </c>
    </row>
    <row r="324" spans="2:28">
      <c r="B324" s="298" t="s">
        <v>294</v>
      </c>
      <c r="C324" s="292">
        <v>1503</v>
      </c>
      <c r="D324" s="215" t="s">
        <v>252</v>
      </c>
      <c r="E324" s="203"/>
      <c r="F324" s="203"/>
      <c r="G324" s="203"/>
      <c r="H324" s="203"/>
      <c r="I324" s="203"/>
      <c r="J324" s="203"/>
      <c r="K324" s="204"/>
      <c r="L324" s="230"/>
      <c r="M324" s="205"/>
      <c r="N324" t="str">
        <f t="shared" si="5"/>
        <v>00</v>
      </c>
      <c r="S324" s="186" t="s">
        <v>294</v>
      </c>
      <c r="T324" s="186"/>
      <c r="U324" s="225" t="s">
        <v>252</v>
      </c>
      <c r="V324" s="186" t="s">
        <v>267</v>
      </c>
      <c r="W324" s="186"/>
      <c r="X324" s="186"/>
      <c r="Y324" s="186"/>
      <c r="Z324" s="186"/>
      <c r="AA324" s="186"/>
      <c r="AB324" s="227"/>
    </row>
    <row r="325" spans="2:28">
      <c r="B325" s="300"/>
      <c r="C325" s="294"/>
      <c r="D325" s="216"/>
      <c r="E325" s="207" t="s">
        <v>267</v>
      </c>
      <c r="F325" s="207"/>
      <c r="G325" s="207"/>
      <c r="H325" s="207"/>
      <c r="I325" s="207"/>
      <c r="J325" s="207"/>
      <c r="K325" s="208"/>
      <c r="L325" s="229"/>
      <c r="M325" s="200"/>
      <c r="N325" t="str">
        <f t="shared" si="5"/>
        <v>A4</v>
      </c>
    </row>
    <row r="326" spans="2:28">
      <c r="B326" s="218" t="s">
        <v>321</v>
      </c>
      <c r="C326" s="223">
        <v>1580</v>
      </c>
      <c r="D326" s="219" t="s">
        <v>252</v>
      </c>
      <c r="E326" s="220"/>
      <c r="F326" s="220"/>
      <c r="G326" s="220"/>
      <c r="H326" s="220"/>
      <c r="I326" s="220"/>
      <c r="J326" s="220"/>
      <c r="K326" s="221"/>
      <c r="L326" s="231"/>
      <c r="M326" s="222"/>
      <c r="N326" t="str">
        <f t="shared" si="5"/>
        <v>00</v>
      </c>
      <c r="S326" s="186" t="s">
        <v>321</v>
      </c>
      <c r="T326" s="186"/>
      <c r="U326" s="225" t="s">
        <v>252</v>
      </c>
      <c r="V326" s="186"/>
      <c r="W326" s="186"/>
      <c r="X326" s="186"/>
      <c r="Y326" s="186"/>
      <c r="Z326" s="186"/>
      <c r="AA326" s="186"/>
      <c r="AB326" s="227"/>
    </row>
    <row r="327" spans="2:28">
      <c r="B327" s="298" t="s">
        <v>403</v>
      </c>
      <c r="C327" s="292">
        <v>1588</v>
      </c>
      <c r="D327" s="215" t="s">
        <v>348</v>
      </c>
      <c r="E327" s="203"/>
      <c r="F327" s="203"/>
      <c r="G327" s="203"/>
      <c r="H327" s="203"/>
      <c r="I327" s="203"/>
      <c r="J327" s="203"/>
      <c r="K327" s="204"/>
      <c r="L327" s="230"/>
      <c r="M327" s="205"/>
      <c r="N327" t="str">
        <f t="shared" si="5"/>
        <v>80</v>
      </c>
      <c r="S327" s="186">
        <v>634</v>
      </c>
      <c r="T327" s="186"/>
      <c r="U327" s="225">
        <v>80</v>
      </c>
      <c r="V327" s="186" t="s">
        <v>252</v>
      </c>
      <c r="W327" s="186" t="s">
        <v>252</v>
      </c>
      <c r="X327" s="186"/>
      <c r="Y327" s="186"/>
      <c r="Z327" s="186"/>
      <c r="AA327" s="186"/>
      <c r="AB327" s="227"/>
    </row>
    <row r="328" spans="2:28">
      <c r="B328" s="299"/>
      <c r="C328" s="293"/>
      <c r="D328" s="192"/>
      <c r="E328" s="190" t="s">
        <v>252</v>
      </c>
      <c r="F328" s="190"/>
      <c r="G328" s="190"/>
      <c r="H328" s="190"/>
      <c r="I328" s="190"/>
      <c r="J328" s="190"/>
      <c r="K328" s="191"/>
      <c r="L328" s="131"/>
      <c r="M328" s="3"/>
      <c r="N328" t="str">
        <f t="shared" si="5"/>
        <v>00</v>
      </c>
    </row>
    <row r="329" spans="2:28">
      <c r="B329" s="300"/>
      <c r="C329" s="294"/>
      <c r="D329" s="216"/>
      <c r="E329" s="207"/>
      <c r="F329" s="207" t="s">
        <v>252</v>
      </c>
      <c r="G329" s="207"/>
      <c r="H329" s="207"/>
      <c r="I329" s="207"/>
      <c r="J329" s="207"/>
      <c r="K329" s="208"/>
      <c r="L329" s="229"/>
      <c r="M329" s="200"/>
      <c r="N329" t="str">
        <f t="shared" si="5"/>
        <v>00</v>
      </c>
    </row>
    <row r="330" spans="2:28">
      <c r="B330" s="298" t="s">
        <v>405</v>
      </c>
      <c r="C330" s="292">
        <v>1606</v>
      </c>
      <c r="D330" s="215" t="s">
        <v>404</v>
      </c>
      <c r="E330" s="203"/>
      <c r="F330" s="203"/>
      <c r="G330" s="203"/>
      <c r="H330" s="203"/>
      <c r="I330" s="203"/>
      <c r="J330" s="203"/>
      <c r="K330" s="204"/>
      <c r="L330" s="230"/>
      <c r="M330" s="205"/>
      <c r="N330" t="str">
        <f t="shared" si="5"/>
        <v>35</v>
      </c>
      <c r="S330" s="186">
        <v>646</v>
      </c>
      <c r="T330" s="186"/>
      <c r="U330" s="225">
        <v>35</v>
      </c>
      <c r="V330" s="186" t="s">
        <v>271</v>
      </c>
      <c r="W330" s="186">
        <v>12</v>
      </c>
      <c r="X330" s="186" t="s">
        <v>335</v>
      </c>
      <c r="Y330" s="186" t="s">
        <v>270</v>
      </c>
      <c r="Z330" s="186" t="s">
        <v>336</v>
      </c>
      <c r="AA330" s="186">
        <v>10</v>
      </c>
      <c r="AB330" s="227" t="s">
        <v>337</v>
      </c>
    </row>
    <row r="331" spans="2:28">
      <c r="B331" s="299"/>
      <c r="C331" s="293"/>
      <c r="D331" s="192"/>
      <c r="E331" s="190" t="s">
        <v>271</v>
      </c>
      <c r="F331" s="190"/>
      <c r="G331" s="190"/>
      <c r="H331" s="190"/>
      <c r="I331" s="190"/>
      <c r="J331" s="190"/>
      <c r="K331" s="191"/>
      <c r="L331" s="131"/>
      <c r="M331" s="3"/>
      <c r="N331" t="str">
        <f t="shared" si="5"/>
        <v>3F</v>
      </c>
    </row>
    <row r="332" spans="2:28">
      <c r="B332" s="299"/>
      <c r="C332" s="293"/>
      <c r="D332" s="192"/>
      <c r="E332" s="190"/>
      <c r="F332" s="190" t="s">
        <v>400</v>
      </c>
      <c r="G332" s="190"/>
      <c r="H332" s="190"/>
      <c r="I332" s="190"/>
      <c r="J332" s="190"/>
      <c r="K332" s="191"/>
      <c r="L332" s="131"/>
      <c r="M332" s="3"/>
      <c r="N332" t="str">
        <f t="shared" si="5"/>
        <v>12</v>
      </c>
    </row>
    <row r="333" spans="2:28">
      <c r="B333" s="299"/>
      <c r="C333" s="293"/>
      <c r="D333" s="192"/>
      <c r="E333" s="190"/>
      <c r="F333" s="190"/>
      <c r="G333" s="190" t="s">
        <v>335</v>
      </c>
      <c r="H333" s="190"/>
      <c r="I333" s="190"/>
      <c r="J333" s="190"/>
      <c r="K333" s="191"/>
      <c r="L333" s="131"/>
      <c r="M333" s="3"/>
      <c r="N333" t="str">
        <f t="shared" si="5"/>
        <v>E6</v>
      </c>
    </row>
    <row r="334" spans="2:28">
      <c r="B334" s="299"/>
      <c r="C334" s="293"/>
      <c r="D334" s="192"/>
      <c r="E334" s="190"/>
      <c r="F334" s="190"/>
      <c r="G334" s="190"/>
      <c r="H334" s="190" t="s">
        <v>270</v>
      </c>
      <c r="I334" s="190"/>
      <c r="J334" s="190"/>
      <c r="K334" s="191"/>
      <c r="L334" s="131"/>
      <c r="M334" s="3"/>
      <c r="N334" t="str">
        <f t="shared" si="5"/>
        <v>01</v>
      </c>
    </row>
    <row r="335" spans="2:28">
      <c r="B335" s="299"/>
      <c r="C335" s="293"/>
      <c r="D335" s="192"/>
      <c r="E335" s="190"/>
      <c r="F335" s="190"/>
      <c r="G335" s="190"/>
      <c r="H335" s="190"/>
      <c r="I335" s="190" t="s">
        <v>336</v>
      </c>
      <c r="J335" s="190"/>
      <c r="K335" s="191"/>
      <c r="L335" s="131"/>
      <c r="M335" s="3"/>
      <c r="N335" t="str">
        <f t="shared" si="5"/>
        <v>2E</v>
      </c>
    </row>
    <row r="336" spans="2:28">
      <c r="B336" s="299"/>
      <c r="C336" s="293"/>
      <c r="D336" s="192"/>
      <c r="E336" s="190"/>
      <c r="F336" s="190"/>
      <c r="G336" s="190"/>
      <c r="H336" s="190"/>
      <c r="I336" s="190"/>
      <c r="J336" s="190" t="s">
        <v>394</v>
      </c>
      <c r="K336" s="191"/>
      <c r="L336" s="131"/>
      <c r="M336" s="3"/>
      <c r="N336" t="str">
        <f t="shared" si="5"/>
        <v>10</v>
      </c>
    </row>
    <row r="337" spans="2:28">
      <c r="B337" s="300"/>
      <c r="C337" s="294"/>
      <c r="D337" s="216"/>
      <c r="E337" s="207"/>
      <c r="F337" s="207"/>
      <c r="G337" s="207"/>
      <c r="H337" s="207"/>
      <c r="I337" s="207"/>
      <c r="J337" s="207"/>
      <c r="K337" s="208" t="s">
        <v>337</v>
      </c>
      <c r="L337" s="229"/>
      <c r="M337" s="200"/>
      <c r="N337" t="str">
        <f t="shared" si="5"/>
        <v>E4</v>
      </c>
    </row>
    <row r="338" spans="2:28">
      <c r="B338" s="298" t="s">
        <v>406</v>
      </c>
      <c r="C338" s="292">
        <v>1608</v>
      </c>
      <c r="D338" s="215" t="s">
        <v>253</v>
      </c>
      <c r="E338" s="203"/>
      <c r="F338" s="203"/>
      <c r="G338" s="203"/>
      <c r="H338" s="203"/>
      <c r="I338" s="203"/>
      <c r="J338" s="203"/>
      <c r="K338" s="204"/>
      <c r="L338" s="230"/>
      <c r="M338" s="205"/>
      <c r="N338" t="str">
        <f t="shared" si="5"/>
        <v>FF</v>
      </c>
      <c r="S338" s="186">
        <v>648</v>
      </c>
      <c r="T338" s="186"/>
      <c r="U338" s="225" t="s">
        <v>253</v>
      </c>
      <c r="V338" s="186" t="s">
        <v>253</v>
      </c>
      <c r="W338" s="186" t="s">
        <v>302</v>
      </c>
      <c r="X338" s="186">
        <v>64</v>
      </c>
      <c r="Y338" s="186" t="s">
        <v>323</v>
      </c>
      <c r="Z338" s="186">
        <v>64</v>
      </c>
      <c r="AA338" s="186" t="s">
        <v>326</v>
      </c>
      <c r="AB338" s="227" t="s">
        <v>278</v>
      </c>
    </row>
    <row r="339" spans="2:28">
      <c r="B339" s="299"/>
      <c r="C339" s="293"/>
      <c r="D339" s="192"/>
      <c r="E339" s="190" t="s">
        <v>253</v>
      </c>
      <c r="F339" s="190"/>
      <c r="G339" s="190"/>
      <c r="H339" s="190"/>
      <c r="I339" s="190"/>
      <c r="J339" s="190"/>
      <c r="K339" s="191"/>
      <c r="L339" s="131"/>
      <c r="M339" s="3"/>
      <c r="N339" t="str">
        <f t="shared" si="5"/>
        <v>FF</v>
      </c>
    </row>
    <row r="340" spans="2:28">
      <c r="B340" s="299"/>
      <c r="C340" s="293"/>
      <c r="D340" s="192"/>
      <c r="E340" s="190"/>
      <c r="F340" s="190" t="s">
        <v>302</v>
      </c>
      <c r="G340" s="190"/>
      <c r="H340" s="190"/>
      <c r="I340" s="190"/>
      <c r="J340" s="190"/>
      <c r="K340" s="191"/>
      <c r="L340" s="131"/>
      <c r="M340" s="3"/>
      <c r="N340" t="str">
        <f t="shared" si="5"/>
        <v>F0</v>
      </c>
    </row>
    <row r="341" spans="2:28">
      <c r="B341" s="299"/>
      <c r="C341" s="293"/>
      <c r="D341" s="192"/>
      <c r="E341" s="190"/>
      <c r="F341" s="190"/>
      <c r="G341" s="190" t="s">
        <v>355</v>
      </c>
      <c r="H341" s="190"/>
      <c r="I341" s="190"/>
      <c r="J341" s="190"/>
      <c r="K341" s="191"/>
      <c r="L341" s="131"/>
      <c r="M341" s="3"/>
      <c r="N341" t="str">
        <f t="shared" si="5"/>
        <v>64</v>
      </c>
    </row>
    <row r="342" spans="2:28">
      <c r="B342" s="299"/>
      <c r="C342" s="293"/>
      <c r="D342" s="192"/>
      <c r="E342" s="190"/>
      <c r="F342" s="190"/>
      <c r="G342" s="190"/>
      <c r="H342" s="190" t="s">
        <v>323</v>
      </c>
      <c r="I342" s="190"/>
      <c r="J342" s="190"/>
      <c r="K342" s="191"/>
      <c r="L342" s="131"/>
      <c r="M342" s="3"/>
      <c r="N342" t="str">
        <f t="shared" si="5"/>
        <v>C8</v>
      </c>
    </row>
    <row r="343" spans="2:28">
      <c r="B343" s="299"/>
      <c r="C343" s="293"/>
      <c r="D343" s="192"/>
      <c r="E343" s="190"/>
      <c r="F343" s="190"/>
      <c r="G343" s="190"/>
      <c r="H343" s="190"/>
      <c r="I343" s="190" t="s">
        <v>355</v>
      </c>
      <c r="J343" s="190"/>
      <c r="K343" s="191"/>
      <c r="L343" s="131"/>
      <c r="M343" s="3"/>
      <c r="N343" t="str">
        <f t="shared" si="5"/>
        <v>64</v>
      </c>
    </row>
    <row r="344" spans="2:28">
      <c r="B344" s="299"/>
      <c r="C344" s="293"/>
      <c r="D344" s="192"/>
      <c r="E344" s="190"/>
      <c r="F344" s="190"/>
      <c r="G344" s="190"/>
      <c r="H344" s="190"/>
      <c r="I344" s="190"/>
      <c r="J344" s="190" t="s">
        <v>326</v>
      </c>
      <c r="K344" s="191"/>
      <c r="L344" s="131"/>
      <c r="M344" s="3"/>
      <c r="N344" t="str">
        <f t="shared" si="5"/>
        <v>FA</v>
      </c>
    </row>
    <row r="345" spans="2:28">
      <c r="B345" s="300"/>
      <c r="C345" s="294"/>
      <c r="D345" s="216"/>
      <c r="E345" s="207"/>
      <c r="F345" s="207"/>
      <c r="G345" s="207"/>
      <c r="H345" s="207"/>
      <c r="I345" s="207"/>
      <c r="J345" s="207"/>
      <c r="K345" s="208" t="s">
        <v>278</v>
      </c>
      <c r="L345" s="229"/>
      <c r="M345" s="200"/>
      <c r="N345" t="str">
        <f t="shared" si="5"/>
        <v>1E</v>
      </c>
    </row>
    <row r="346" spans="2:28">
      <c r="B346" s="298" t="s">
        <v>408</v>
      </c>
      <c r="C346" s="292">
        <v>1619</v>
      </c>
      <c r="D346" s="215" t="s">
        <v>252</v>
      </c>
      <c r="E346" s="203"/>
      <c r="F346" s="203"/>
      <c r="G346" s="203"/>
      <c r="H346" s="203"/>
      <c r="I346" s="203"/>
      <c r="J346" s="203"/>
      <c r="K346" s="204"/>
      <c r="L346" s="230"/>
      <c r="M346" s="205"/>
      <c r="N346" t="str">
        <f t="shared" si="5"/>
        <v>00</v>
      </c>
      <c r="S346" s="186">
        <v>653</v>
      </c>
      <c r="T346" s="186"/>
      <c r="U346" s="225" t="s">
        <v>252</v>
      </c>
      <c r="V346" s="186" t="s">
        <v>270</v>
      </c>
      <c r="W346" s="186">
        <v>58</v>
      </c>
      <c r="X346" s="186" t="s">
        <v>252</v>
      </c>
      <c r="Y346" s="186"/>
      <c r="Z346" s="186"/>
      <c r="AA346" s="186"/>
      <c r="AB346" s="227"/>
    </row>
    <row r="347" spans="2:28">
      <c r="B347" s="299"/>
      <c r="C347" s="293"/>
      <c r="D347" s="192"/>
      <c r="E347" s="190" t="s">
        <v>270</v>
      </c>
      <c r="F347" s="190"/>
      <c r="G347" s="190"/>
      <c r="H347" s="190"/>
      <c r="I347" s="190"/>
      <c r="J347" s="190"/>
      <c r="K347" s="191"/>
      <c r="L347" s="131"/>
      <c r="M347" s="3"/>
      <c r="N347" t="str">
        <f t="shared" si="5"/>
        <v>01</v>
      </c>
    </row>
    <row r="348" spans="2:28">
      <c r="B348" s="299"/>
      <c r="C348" s="293"/>
      <c r="D348" s="192"/>
      <c r="E348" s="190"/>
      <c r="F348" s="190" t="s">
        <v>407</v>
      </c>
      <c r="G348" s="190"/>
      <c r="H348" s="190"/>
      <c r="I348" s="190"/>
      <c r="J348" s="190"/>
      <c r="K348" s="191"/>
      <c r="L348" s="131"/>
      <c r="M348" s="3"/>
      <c r="N348" t="str">
        <f t="shared" si="5"/>
        <v>58</v>
      </c>
    </row>
    <row r="349" spans="2:28">
      <c r="B349" s="300"/>
      <c r="C349" s="294"/>
      <c r="D349" s="216"/>
      <c r="E349" s="207"/>
      <c r="F349" s="207"/>
      <c r="G349" s="207" t="s">
        <v>252</v>
      </c>
      <c r="H349" s="207"/>
      <c r="I349" s="207"/>
      <c r="J349" s="207"/>
      <c r="K349" s="208"/>
      <c r="L349" s="229"/>
      <c r="M349" s="200"/>
      <c r="N349" t="str">
        <f t="shared" si="5"/>
        <v>00</v>
      </c>
    </row>
    <row r="350" spans="2:28">
      <c r="B350" s="298" t="s">
        <v>410</v>
      </c>
      <c r="C350" s="292">
        <v>1623</v>
      </c>
      <c r="D350" s="192" t="s">
        <v>252</v>
      </c>
      <c r="E350" s="190"/>
      <c r="F350" s="190"/>
      <c r="G350" s="190"/>
      <c r="H350" s="190"/>
      <c r="I350" s="190"/>
      <c r="J350" s="190"/>
      <c r="K350" s="191"/>
      <c r="L350" s="131"/>
      <c r="M350" s="3"/>
      <c r="N350" t="str">
        <f t="shared" si="5"/>
        <v>00</v>
      </c>
      <c r="S350" s="186">
        <v>657</v>
      </c>
      <c r="T350" s="186"/>
      <c r="U350" s="225" t="s">
        <v>252</v>
      </c>
      <c r="V350" s="186" t="s">
        <v>252</v>
      </c>
      <c r="W350" s="186"/>
      <c r="X350" s="186"/>
      <c r="Y350" s="186"/>
      <c r="Z350" s="186"/>
      <c r="AA350" s="186"/>
      <c r="AB350" s="227"/>
    </row>
    <row r="351" spans="2:28">
      <c r="B351" s="300"/>
      <c r="C351" s="294"/>
      <c r="D351" s="216"/>
      <c r="E351" s="207" t="s">
        <v>252</v>
      </c>
      <c r="F351" s="207"/>
      <c r="G351" s="207"/>
      <c r="H351" s="207"/>
      <c r="I351" s="207"/>
      <c r="J351" s="207"/>
      <c r="K351" s="208"/>
      <c r="L351" s="229"/>
      <c r="M351" s="200"/>
      <c r="N351" t="str">
        <f t="shared" si="5"/>
        <v>00</v>
      </c>
    </row>
    <row r="352" spans="2:28">
      <c r="B352" s="299" t="s">
        <v>327</v>
      </c>
      <c r="C352" s="293">
        <v>1628</v>
      </c>
      <c r="D352" s="192" t="s">
        <v>409</v>
      </c>
      <c r="E352" s="190"/>
      <c r="F352" s="190"/>
      <c r="G352" s="190"/>
      <c r="H352" s="190"/>
      <c r="I352" s="190"/>
      <c r="J352" s="190"/>
      <c r="K352" s="191"/>
      <c r="L352" s="131"/>
      <c r="M352" s="3"/>
      <c r="N352" t="str">
        <f t="shared" si="5"/>
        <v>88</v>
      </c>
      <c r="S352" s="186" t="s">
        <v>327</v>
      </c>
      <c r="T352" s="186"/>
      <c r="U352" s="225">
        <v>88</v>
      </c>
      <c r="V352" s="186">
        <v>64</v>
      </c>
      <c r="W352" s="186" t="s">
        <v>252</v>
      </c>
      <c r="X352" s="186"/>
      <c r="Y352" s="186"/>
      <c r="Z352" s="186"/>
      <c r="AA352" s="186"/>
      <c r="AB352" s="227"/>
    </row>
    <row r="353" spans="2:28">
      <c r="B353" s="299"/>
      <c r="C353" s="293"/>
      <c r="D353" s="192"/>
      <c r="E353" s="190" t="s">
        <v>355</v>
      </c>
      <c r="F353" s="190"/>
      <c r="G353" s="190"/>
      <c r="H353" s="190"/>
      <c r="I353" s="190"/>
      <c r="J353" s="190"/>
      <c r="K353" s="191"/>
      <c r="L353" s="131"/>
      <c r="M353" s="3"/>
      <c r="N353" t="str">
        <f t="shared" si="5"/>
        <v>64</v>
      </c>
    </row>
    <row r="354" spans="2:28">
      <c r="B354" s="300"/>
      <c r="C354" s="294"/>
      <c r="D354" s="216"/>
      <c r="E354" s="207"/>
      <c r="F354" s="207" t="s">
        <v>252</v>
      </c>
      <c r="G354" s="207"/>
      <c r="H354" s="207"/>
      <c r="I354" s="207"/>
      <c r="J354" s="207"/>
      <c r="K354" s="208"/>
      <c r="L354" s="229"/>
      <c r="M354" s="200"/>
      <c r="N354" t="str">
        <f t="shared" si="5"/>
        <v>00</v>
      </c>
    </row>
    <row r="355" spans="2:28">
      <c r="B355" s="298" t="s">
        <v>413</v>
      </c>
      <c r="C355" s="292">
        <v>1637</v>
      </c>
      <c r="D355" s="215" t="s">
        <v>411</v>
      </c>
      <c r="E355" s="203"/>
      <c r="F355" s="203"/>
      <c r="G355" s="203"/>
      <c r="H355" s="203"/>
      <c r="I355" s="203"/>
      <c r="J355" s="203"/>
      <c r="K355" s="204"/>
      <c r="L355" s="230"/>
      <c r="M355" s="205"/>
      <c r="N355" t="str">
        <f t="shared" si="5"/>
        <v>22</v>
      </c>
      <c r="S355" s="186">
        <v>665</v>
      </c>
      <c r="T355" s="186"/>
      <c r="U355" s="225">
        <v>22</v>
      </c>
      <c r="V355" s="186" t="s">
        <v>266</v>
      </c>
      <c r="W355" s="186">
        <v>44</v>
      </c>
      <c r="X355" s="186">
        <v>22</v>
      </c>
      <c r="Y355" s="186">
        <v>60</v>
      </c>
      <c r="Z355" s="186" t="s">
        <v>271</v>
      </c>
      <c r="AA355" s="186" t="s">
        <v>252</v>
      </c>
      <c r="AB355" s="227"/>
    </row>
    <row r="356" spans="2:28">
      <c r="B356" s="299"/>
      <c r="C356" s="293"/>
      <c r="D356" s="192"/>
      <c r="E356" s="190" t="s">
        <v>266</v>
      </c>
      <c r="F356" s="190"/>
      <c r="G356" s="190"/>
      <c r="H356" s="190"/>
      <c r="I356" s="190"/>
      <c r="J356" s="190"/>
      <c r="K356" s="191"/>
      <c r="L356" s="131"/>
      <c r="M356" s="3"/>
      <c r="N356" t="str">
        <f t="shared" si="5"/>
        <v>08</v>
      </c>
    </row>
    <row r="357" spans="2:28">
      <c r="B357" s="299"/>
      <c r="C357" s="293"/>
      <c r="D357" s="192"/>
      <c r="E357" s="190"/>
      <c r="F357" s="190" t="s">
        <v>397</v>
      </c>
      <c r="G357" s="190"/>
      <c r="H357" s="190"/>
      <c r="I357" s="190"/>
      <c r="J357" s="190"/>
      <c r="K357" s="191"/>
      <c r="L357" s="131"/>
      <c r="M357" s="3"/>
      <c r="N357" t="str">
        <f t="shared" si="5"/>
        <v>44</v>
      </c>
    </row>
    <row r="358" spans="2:28">
      <c r="B358" s="299"/>
      <c r="C358" s="293"/>
      <c r="D358" s="192"/>
      <c r="E358" s="190"/>
      <c r="F358" s="190"/>
      <c r="G358" s="190" t="s">
        <v>411</v>
      </c>
      <c r="H358" s="190"/>
      <c r="I358" s="190"/>
      <c r="J358" s="190"/>
      <c r="K358" s="191"/>
      <c r="L358" s="131"/>
      <c r="M358" s="3"/>
      <c r="N358" t="str">
        <f t="shared" si="5"/>
        <v>22</v>
      </c>
    </row>
    <row r="359" spans="2:28">
      <c r="B359" s="299"/>
      <c r="C359" s="293"/>
      <c r="D359" s="192"/>
      <c r="E359" s="190"/>
      <c r="F359" s="190"/>
      <c r="G359" s="190"/>
      <c r="H359" s="190" t="s">
        <v>412</v>
      </c>
      <c r="I359" s="190"/>
      <c r="J359" s="190"/>
      <c r="K359" s="191"/>
      <c r="L359" s="131"/>
      <c r="M359" s="3"/>
      <c r="N359" t="str">
        <f t="shared" si="5"/>
        <v>60</v>
      </c>
    </row>
    <row r="360" spans="2:28">
      <c r="B360" s="299"/>
      <c r="C360" s="293"/>
      <c r="D360" s="192"/>
      <c r="E360" s="190"/>
      <c r="F360" s="190"/>
      <c r="G360" s="190"/>
      <c r="H360" s="190"/>
      <c r="I360" s="190" t="s">
        <v>271</v>
      </c>
      <c r="J360" s="190"/>
      <c r="K360" s="191"/>
      <c r="L360" s="131"/>
      <c r="M360" s="3"/>
      <c r="N360" t="str">
        <f t="shared" si="5"/>
        <v>3F</v>
      </c>
    </row>
    <row r="361" spans="2:28">
      <c r="B361" s="300"/>
      <c r="C361" s="294"/>
      <c r="D361" s="216"/>
      <c r="E361" s="207"/>
      <c r="F361" s="207"/>
      <c r="G361" s="207"/>
      <c r="H361" s="207"/>
      <c r="I361" s="207"/>
      <c r="J361" s="207" t="s">
        <v>252</v>
      </c>
      <c r="K361" s="208"/>
      <c r="L361" s="229"/>
      <c r="M361" s="200"/>
      <c r="N361" t="str">
        <f t="shared" si="5"/>
        <v>00</v>
      </c>
    </row>
    <row r="362" spans="2:28">
      <c r="B362" s="298" t="s">
        <v>415</v>
      </c>
      <c r="C362" s="292">
        <v>1638</v>
      </c>
      <c r="D362" s="215" t="s">
        <v>414</v>
      </c>
      <c r="E362" s="203"/>
      <c r="F362" s="203"/>
      <c r="G362" s="203"/>
      <c r="H362" s="203"/>
      <c r="I362" s="203"/>
      <c r="J362" s="203"/>
      <c r="K362" s="204"/>
      <c r="L362" s="230"/>
      <c r="M362" s="205"/>
      <c r="N362" t="str">
        <f t="shared" si="5"/>
        <v>34</v>
      </c>
      <c r="S362" s="186">
        <v>666</v>
      </c>
      <c r="T362" s="186"/>
      <c r="U362" s="225">
        <v>34</v>
      </c>
      <c r="V362" s="186" t="s">
        <v>252</v>
      </c>
      <c r="W362" s="186" t="s">
        <v>252</v>
      </c>
      <c r="X362" s="186" t="s">
        <v>252</v>
      </c>
      <c r="Y362" s="186"/>
      <c r="Z362" s="186"/>
      <c r="AA362" s="186"/>
      <c r="AB362" s="227"/>
    </row>
    <row r="363" spans="2:28">
      <c r="B363" s="299"/>
      <c r="C363" s="293"/>
      <c r="D363" s="192"/>
      <c r="E363" s="190" t="s">
        <v>252</v>
      </c>
      <c r="F363" s="190"/>
      <c r="G363" s="190"/>
      <c r="H363" s="190"/>
      <c r="I363" s="190"/>
      <c r="J363" s="190"/>
      <c r="K363" s="191"/>
      <c r="L363" s="131"/>
      <c r="M363" s="3"/>
      <c r="N363" t="str">
        <f t="shared" si="5"/>
        <v>00</v>
      </c>
    </row>
    <row r="364" spans="2:28">
      <c r="B364" s="299"/>
      <c r="C364" s="293"/>
      <c r="D364" s="192"/>
      <c r="E364" s="190"/>
      <c r="F364" s="190" t="s">
        <v>252</v>
      </c>
      <c r="G364" s="190"/>
      <c r="H364" s="190"/>
      <c r="I364" s="190"/>
      <c r="J364" s="190"/>
      <c r="K364" s="191"/>
      <c r="L364" s="131"/>
      <c r="M364" s="3"/>
      <c r="N364" t="str">
        <f t="shared" si="5"/>
        <v>00</v>
      </c>
    </row>
    <row r="365" spans="2:28">
      <c r="B365" s="300"/>
      <c r="C365" s="294"/>
      <c r="D365" s="216"/>
      <c r="E365" s="207"/>
      <c r="F365" s="207"/>
      <c r="G365" s="207" t="s">
        <v>252</v>
      </c>
      <c r="H365" s="207"/>
      <c r="I365" s="207"/>
      <c r="J365" s="207"/>
      <c r="K365" s="208"/>
      <c r="L365" s="229"/>
      <c r="M365" s="200"/>
      <c r="N365" t="str">
        <f t="shared" si="5"/>
        <v>00</v>
      </c>
    </row>
    <row r="366" spans="2:28">
      <c r="B366" s="298" t="s">
        <v>416</v>
      </c>
      <c r="C366" s="292">
        <v>1640</v>
      </c>
      <c r="D366" s="215" t="s">
        <v>392</v>
      </c>
      <c r="E366" s="203"/>
      <c r="F366" s="203"/>
      <c r="G366" s="203"/>
      <c r="H366" s="203"/>
      <c r="I366" s="203"/>
      <c r="J366" s="203"/>
      <c r="K366" s="204"/>
      <c r="L366" s="230"/>
      <c r="M366" s="205"/>
      <c r="N366" t="str">
        <f t="shared" si="5"/>
        <v>40</v>
      </c>
      <c r="S366" s="186">
        <v>668</v>
      </c>
      <c r="T366" s="186"/>
      <c r="U366" s="225">
        <v>40</v>
      </c>
      <c r="V366" s="186" t="s">
        <v>252</v>
      </c>
      <c r="W366" s="186"/>
      <c r="X366" s="186"/>
      <c r="Y366" s="186"/>
      <c r="Z366" s="186"/>
      <c r="AA366" s="186"/>
      <c r="AB366" s="227"/>
    </row>
    <row r="367" spans="2:28">
      <c r="B367" s="300"/>
      <c r="C367" s="294"/>
      <c r="D367" s="216"/>
      <c r="E367" s="207" t="s">
        <v>252</v>
      </c>
      <c r="F367" s="207"/>
      <c r="G367" s="207"/>
      <c r="H367" s="207"/>
      <c r="I367" s="207"/>
      <c r="J367" s="207"/>
      <c r="K367" s="208"/>
      <c r="L367" s="229"/>
      <c r="M367" s="200"/>
      <c r="N367" t="str">
        <f t="shared" si="5"/>
        <v>00</v>
      </c>
    </row>
    <row r="368" spans="2:28">
      <c r="B368" s="298" t="s">
        <v>328</v>
      </c>
      <c r="C368" s="292">
        <v>1642</v>
      </c>
      <c r="D368" s="215" t="s">
        <v>417</v>
      </c>
      <c r="E368" s="203"/>
      <c r="F368" s="203"/>
      <c r="G368" s="203"/>
      <c r="H368" s="203"/>
      <c r="I368" s="203"/>
      <c r="J368" s="203"/>
      <c r="K368" s="204"/>
      <c r="L368" s="230"/>
      <c r="M368" s="205"/>
      <c r="N368" t="str">
        <f t="shared" si="5"/>
        <v>20</v>
      </c>
      <c r="S368" s="186" t="s">
        <v>328</v>
      </c>
      <c r="T368" s="186"/>
      <c r="U368" s="225">
        <v>20</v>
      </c>
      <c r="V368" s="186" t="s">
        <v>261</v>
      </c>
      <c r="W368" s="186" t="s">
        <v>252</v>
      </c>
      <c r="X368" s="186">
        <v>10</v>
      </c>
      <c r="Y368" s="186">
        <v>10</v>
      </c>
      <c r="Z368" s="186" t="s">
        <v>310</v>
      </c>
      <c r="AA368" s="186" t="s">
        <v>329</v>
      </c>
      <c r="AB368" s="227" t="s">
        <v>304</v>
      </c>
    </row>
    <row r="369" spans="2:28">
      <c r="B369" s="299"/>
      <c r="C369" s="293"/>
      <c r="D369" s="192"/>
      <c r="E369" s="190" t="s">
        <v>261</v>
      </c>
      <c r="F369" s="190"/>
      <c r="G369" s="190"/>
      <c r="H369" s="190"/>
      <c r="I369" s="190"/>
      <c r="J369" s="190"/>
      <c r="K369" s="191"/>
      <c r="L369" s="131"/>
      <c r="M369" s="3"/>
      <c r="N369" t="str">
        <f t="shared" si="5"/>
        <v>FE</v>
      </c>
    </row>
    <row r="370" spans="2:28">
      <c r="B370" s="299"/>
      <c r="C370" s="293"/>
      <c r="D370" s="192"/>
      <c r="E370" s="190"/>
      <c r="F370" s="190" t="s">
        <v>252</v>
      </c>
      <c r="G370" s="190"/>
      <c r="H370" s="190"/>
      <c r="I370" s="190"/>
      <c r="J370" s="190"/>
      <c r="K370" s="191"/>
      <c r="L370" s="131"/>
      <c r="M370" s="3"/>
      <c r="N370" t="str">
        <f t="shared" si="5"/>
        <v>00</v>
      </c>
    </row>
    <row r="371" spans="2:28">
      <c r="B371" s="299"/>
      <c r="C371" s="293"/>
      <c r="D371" s="192"/>
      <c r="E371" s="190"/>
      <c r="F371" s="190"/>
      <c r="G371" s="190" t="s">
        <v>394</v>
      </c>
      <c r="H371" s="190"/>
      <c r="I371" s="190"/>
      <c r="J371" s="190"/>
      <c r="K371" s="191"/>
      <c r="L371" s="131"/>
      <c r="M371" s="3"/>
      <c r="N371" t="str">
        <f t="shared" si="5"/>
        <v>10</v>
      </c>
    </row>
    <row r="372" spans="2:28">
      <c r="B372" s="299"/>
      <c r="C372" s="293"/>
      <c r="D372" s="192"/>
      <c r="E372" s="190"/>
      <c r="F372" s="190"/>
      <c r="G372" s="190"/>
      <c r="H372" s="190" t="s">
        <v>394</v>
      </c>
      <c r="I372" s="190"/>
      <c r="J372" s="190"/>
      <c r="K372" s="191"/>
      <c r="L372" s="131"/>
      <c r="M372" s="3"/>
      <c r="N372" t="str">
        <f t="shared" si="5"/>
        <v>10</v>
      </c>
    </row>
    <row r="373" spans="2:28">
      <c r="B373" s="299"/>
      <c r="C373" s="293"/>
      <c r="D373" s="192"/>
      <c r="E373" s="190"/>
      <c r="F373" s="190"/>
      <c r="G373" s="190"/>
      <c r="H373" s="190"/>
      <c r="I373" s="190" t="s">
        <v>310</v>
      </c>
      <c r="J373" s="190"/>
      <c r="K373" s="191"/>
      <c r="L373" s="131"/>
      <c r="M373" s="3"/>
      <c r="N373" t="str">
        <f t="shared" si="5"/>
        <v>C0</v>
      </c>
    </row>
    <row r="374" spans="2:28">
      <c r="B374" s="299"/>
      <c r="C374" s="293"/>
      <c r="D374" s="192"/>
      <c r="E374" s="190"/>
      <c r="F374" s="190"/>
      <c r="G374" s="190"/>
      <c r="H374" s="190"/>
      <c r="I374" s="190"/>
      <c r="J374" s="190" t="s">
        <v>329</v>
      </c>
      <c r="K374" s="191"/>
      <c r="L374" s="131"/>
      <c r="M374" s="3"/>
      <c r="N374" t="str">
        <f t="shared" si="5"/>
        <v>1F</v>
      </c>
    </row>
    <row r="375" spans="2:28">
      <c r="B375" s="300"/>
      <c r="C375" s="294"/>
      <c r="D375" s="216"/>
      <c r="E375" s="207"/>
      <c r="F375" s="207"/>
      <c r="G375" s="207"/>
      <c r="H375" s="207"/>
      <c r="I375" s="207"/>
      <c r="J375" s="207"/>
      <c r="K375" s="208" t="s">
        <v>304</v>
      </c>
      <c r="L375" s="229"/>
      <c r="M375" s="200"/>
      <c r="N375" t="str">
        <f t="shared" si="5"/>
        <v>02</v>
      </c>
    </row>
    <row r="376" spans="2:28">
      <c r="B376" s="298" t="s">
        <v>418</v>
      </c>
      <c r="C376" s="292">
        <v>1649</v>
      </c>
      <c r="D376" s="215" t="s">
        <v>304</v>
      </c>
      <c r="E376" s="203"/>
      <c r="F376" s="203"/>
      <c r="G376" s="203"/>
      <c r="H376" s="203"/>
      <c r="I376" s="203"/>
      <c r="J376" s="203"/>
      <c r="K376" s="204"/>
      <c r="L376" s="230"/>
      <c r="M376" s="205"/>
      <c r="N376" t="str">
        <f t="shared" si="5"/>
        <v>02</v>
      </c>
      <c r="S376" s="186">
        <v>671</v>
      </c>
      <c r="T376" s="186"/>
      <c r="U376" s="225" t="s">
        <v>304</v>
      </c>
      <c r="V376" s="186" t="s">
        <v>252</v>
      </c>
      <c r="W376" s="186"/>
      <c r="X376" s="186"/>
      <c r="Y376" s="186"/>
      <c r="Z376" s="186"/>
      <c r="AA376" s="186"/>
      <c r="AB376" s="227"/>
    </row>
    <row r="377" spans="2:28">
      <c r="B377" s="300"/>
      <c r="C377" s="294"/>
      <c r="D377" s="216"/>
      <c r="E377" s="207" t="s">
        <v>252</v>
      </c>
      <c r="F377" s="207"/>
      <c r="G377" s="207"/>
      <c r="H377" s="207"/>
      <c r="I377" s="207"/>
      <c r="J377" s="207"/>
      <c r="K377" s="208"/>
      <c r="L377" s="229"/>
      <c r="M377" s="200"/>
      <c r="N377" t="str">
        <f t="shared" si="5"/>
        <v>00</v>
      </c>
    </row>
    <row r="378" spans="2:28">
      <c r="B378" s="298" t="s">
        <v>420</v>
      </c>
      <c r="C378" s="292">
        <v>1651</v>
      </c>
      <c r="D378" s="215" t="s">
        <v>252</v>
      </c>
      <c r="E378" s="203"/>
      <c r="F378" s="203"/>
      <c r="G378" s="203"/>
      <c r="H378" s="203"/>
      <c r="I378" s="203"/>
      <c r="J378" s="203"/>
      <c r="K378" s="204"/>
      <c r="L378" s="230"/>
      <c r="M378" s="205"/>
      <c r="N378" t="str">
        <f t="shared" si="5"/>
        <v>00</v>
      </c>
      <c r="S378" s="186">
        <v>673</v>
      </c>
      <c r="T378" s="186"/>
      <c r="U378" s="225" t="s">
        <v>252</v>
      </c>
      <c r="V378" s="186" t="s">
        <v>252</v>
      </c>
      <c r="W378" s="186">
        <v>51</v>
      </c>
      <c r="X378" s="186">
        <v>51</v>
      </c>
      <c r="Y378" s="186">
        <v>51</v>
      </c>
      <c r="Z378" s="186">
        <v>51</v>
      </c>
      <c r="AA378" s="186" t="s">
        <v>252</v>
      </c>
      <c r="AB378" s="227"/>
    </row>
    <row r="379" spans="2:28">
      <c r="B379" s="299"/>
      <c r="C379" s="293"/>
      <c r="D379" s="192"/>
      <c r="E379" s="190" t="s">
        <v>252</v>
      </c>
      <c r="F379" s="190"/>
      <c r="G379" s="190"/>
      <c r="H379" s="190"/>
      <c r="I379" s="190"/>
      <c r="J379" s="190"/>
      <c r="K379" s="191"/>
      <c r="L379" s="131"/>
      <c r="M379" s="3"/>
      <c r="N379" t="str">
        <f t="shared" si="5"/>
        <v>00</v>
      </c>
    </row>
    <row r="380" spans="2:28">
      <c r="B380" s="299"/>
      <c r="C380" s="293"/>
      <c r="D380" s="192"/>
      <c r="E380" s="190"/>
      <c r="F380" s="190" t="s">
        <v>419</v>
      </c>
      <c r="G380" s="190"/>
      <c r="H380" s="190"/>
      <c r="I380" s="190"/>
      <c r="J380" s="190"/>
      <c r="K380" s="191"/>
      <c r="L380" s="131"/>
      <c r="M380" s="3"/>
      <c r="N380" t="str">
        <f t="shared" si="5"/>
        <v>51</v>
      </c>
    </row>
    <row r="381" spans="2:28">
      <c r="B381" s="299"/>
      <c r="C381" s="293"/>
      <c r="D381" s="192"/>
      <c r="E381" s="190"/>
      <c r="F381" s="190"/>
      <c r="G381" s="190" t="s">
        <v>419</v>
      </c>
      <c r="H381" s="190"/>
      <c r="I381" s="190"/>
      <c r="J381" s="190"/>
      <c r="K381" s="191"/>
      <c r="L381" s="131"/>
      <c r="M381" s="3"/>
      <c r="N381" t="str">
        <f t="shared" si="5"/>
        <v>51</v>
      </c>
    </row>
    <row r="382" spans="2:28">
      <c r="B382" s="299"/>
      <c r="C382" s="293"/>
      <c r="D382" s="192"/>
      <c r="E382" s="190"/>
      <c r="F382" s="190"/>
      <c r="G382" s="190"/>
      <c r="H382" s="190" t="s">
        <v>419</v>
      </c>
      <c r="I382" s="190"/>
      <c r="J382" s="190"/>
      <c r="K382" s="191"/>
      <c r="L382" s="131"/>
      <c r="M382" s="3"/>
      <c r="N382" t="str">
        <f t="shared" si="5"/>
        <v>51</v>
      </c>
    </row>
    <row r="383" spans="2:28">
      <c r="B383" s="299"/>
      <c r="C383" s="293"/>
      <c r="D383" s="192"/>
      <c r="E383" s="190"/>
      <c r="F383" s="190"/>
      <c r="G383" s="190"/>
      <c r="H383" s="190"/>
      <c r="I383" s="190" t="s">
        <v>419</v>
      </c>
      <c r="J383" s="190"/>
      <c r="K383" s="191"/>
      <c r="L383" s="131"/>
      <c r="M383" s="3"/>
      <c r="N383" t="str">
        <f t="shared" si="5"/>
        <v>51</v>
      </c>
    </row>
    <row r="384" spans="2:28">
      <c r="B384" s="300"/>
      <c r="C384" s="294"/>
      <c r="D384" s="216"/>
      <c r="E384" s="207"/>
      <c r="F384" s="207"/>
      <c r="G384" s="207"/>
      <c r="H384" s="207"/>
      <c r="I384" s="207"/>
      <c r="J384" s="207" t="s">
        <v>252</v>
      </c>
      <c r="K384" s="208"/>
      <c r="L384" s="229"/>
      <c r="M384" s="200"/>
      <c r="N384" t="str">
        <f t="shared" si="5"/>
        <v>00</v>
      </c>
    </row>
    <row r="385" spans="2:28">
      <c r="B385" s="298" t="s">
        <v>291</v>
      </c>
      <c r="C385" s="292">
        <v>1675</v>
      </c>
      <c r="D385" s="215" t="s">
        <v>400</v>
      </c>
      <c r="E385" s="203"/>
      <c r="F385" s="203"/>
      <c r="G385" s="203"/>
      <c r="H385" s="203"/>
      <c r="I385" s="203"/>
      <c r="J385" s="203"/>
      <c r="K385" s="204"/>
      <c r="L385" s="230"/>
      <c r="M385" s="205"/>
      <c r="N385" t="str">
        <f t="shared" si="5"/>
        <v>12</v>
      </c>
      <c r="S385" s="186" t="s">
        <v>291</v>
      </c>
      <c r="T385" s="186"/>
      <c r="U385" s="225">
        <v>12</v>
      </c>
      <c r="V385" s="186" t="s">
        <v>283</v>
      </c>
      <c r="W385" s="186">
        <v>75</v>
      </c>
      <c r="X385" s="186"/>
      <c r="Y385" s="186"/>
      <c r="Z385" s="186"/>
      <c r="AA385" s="186"/>
      <c r="AB385" s="227"/>
    </row>
    <row r="386" spans="2:28">
      <c r="B386" s="299"/>
      <c r="C386" s="293"/>
      <c r="D386" s="192"/>
      <c r="E386" s="190" t="s">
        <v>283</v>
      </c>
      <c r="F386" s="190"/>
      <c r="G386" s="190"/>
      <c r="H386" s="190"/>
      <c r="I386" s="190"/>
      <c r="J386" s="190"/>
      <c r="K386" s="191"/>
      <c r="L386" s="131"/>
      <c r="M386" s="3"/>
      <c r="N386" t="str">
        <f t="shared" ref="N386:N388" si="6">_xlfn.CONCAT(D386,E386,F386,G386,H386,I386,J386,K386)</f>
        <v>0D</v>
      </c>
    </row>
    <row r="387" spans="2:28">
      <c r="B387" s="300"/>
      <c r="C387" s="294"/>
      <c r="D387" s="216"/>
      <c r="E387" s="207"/>
      <c r="F387" s="207" t="s">
        <v>421</v>
      </c>
      <c r="G387" s="207"/>
      <c r="H387" s="207"/>
      <c r="I387" s="207"/>
      <c r="J387" s="207"/>
      <c r="K387" s="208"/>
      <c r="L387" s="229"/>
      <c r="M387" s="200"/>
      <c r="N387" t="str">
        <f t="shared" si="6"/>
        <v>75</v>
      </c>
    </row>
    <row r="388" spans="2:28">
      <c r="B388" s="298" t="s">
        <v>423</v>
      </c>
      <c r="C388" s="292">
        <v>1689</v>
      </c>
      <c r="D388" s="215" t="s">
        <v>356</v>
      </c>
      <c r="E388" s="203"/>
      <c r="F388" s="203"/>
      <c r="G388" s="203"/>
      <c r="H388" s="203"/>
      <c r="I388" s="203"/>
      <c r="J388" s="203"/>
      <c r="K388" s="204"/>
      <c r="L388" s="230"/>
      <c r="M388" s="205"/>
      <c r="N388" t="str">
        <f t="shared" si="6"/>
        <v>28</v>
      </c>
      <c r="S388" s="186">
        <v>699</v>
      </c>
      <c r="T388" s="186"/>
      <c r="U388" s="225">
        <v>28</v>
      </c>
      <c r="V388" s="186">
        <v>32</v>
      </c>
      <c r="W388" s="186" t="s">
        <v>345</v>
      </c>
      <c r="X388" s="186">
        <v>30</v>
      </c>
      <c r="Y388" s="186">
        <v>80</v>
      </c>
      <c r="Z388" s="186" t="s">
        <v>252</v>
      </c>
      <c r="AA388" s="186" t="s">
        <v>284</v>
      </c>
      <c r="AB388" s="227">
        <v>80</v>
      </c>
    </row>
    <row r="389" spans="2:28">
      <c r="B389" s="299"/>
      <c r="C389" s="293"/>
      <c r="D389" s="192"/>
      <c r="E389" s="190" t="s">
        <v>422</v>
      </c>
      <c r="F389" s="190"/>
      <c r="G389" s="190"/>
      <c r="H389" s="190"/>
      <c r="I389" s="190"/>
      <c r="J389" s="190"/>
      <c r="K389" s="191"/>
      <c r="L389" s="131" t="s">
        <v>772</v>
      </c>
      <c r="M389" s="3"/>
      <c r="N389" t="str">
        <f>_xlfn.CONCAT(D389,E389,F389,G389,H389,I389,J389,K389)</f>
        <v>32</v>
      </c>
      <c r="O389" s="233">
        <f>HEX2DEC(N389)</f>
        <v>50</v>
      </c>
      <c r="P389">
        <v>0.5</v>
      </c>
      <c r="Q389">
        <f>O389*P389</f>
        <v>25</v>
      </c>
    </row>
    <row r="390" spans="2:28">
      <c r="B390" s="299"/>
      <c r="C390" s="293"/>
      <c r="D390" s="192"/>
      <c r="E390" s="190"/>
      <c r="F390" s="190" t="s">
        <v>345</v>
      </c>
      <c r="G390" s="190"/>
      <c r="H390" s="190"/>
      <c r="I390" s="190"/>
      <c r="J390" s="190"/>
      <c r="K390" s="191"/>
      <c r="L390" s="131"/>
      <c r="M390" s="3"/>
      <c r="N390" t="str">
        <f t="shared" ref="N390:N414" si="7">_xlfn.CONCAT(D390,E390,F390,G390,H390,I390,J390,K390)</f>
        <v>8A</v>
      </c>
    </row>
    <row r="391" spans="2:28">
      <c r="B391" s="299"/>
      <c r="C391" s="293"/>
      <c r="D391" s="192"/>
      <c r="E391" s="190"/>
      <c r="F391" s="190"/>
      <c r="G391" s="190" t="s">
        <v>377</v>
      </c>
      <c r="H391" s="190"/>
      <c r="I391" s="190"/>
      <c r="J391" s="190"/>
      <c r="K391" s="191"/>
      <c r="L391" s="131"/>
      <c r="M391" s="3"/>
      <c r="N391" t="str">
        <f t="shared" si="7"/>
        <v>30</v>
      </c>
    </row>
    <row r="392" spans="2:28">
      <c r="B392" s="299"/>
      <c r="C392" s="293"/>
      <c r="D392" s="192"/>
      <c r="E392" s="190"/>
      <c r="F392" s="190"/>
      <c r="G392" s="190"/>
      <c r="H392" s="190" t="s">
        <v>348</v>
      </c>
      <c r="I392" s="190"/>
      <c r="J392" s="190"/>
      <c r="K392" s="191"/>
      <c r="L392" s="131"/>
      <c r="M392" s="3"/>
      <c r="N392" t="str">
        <f t="shared" si="7"/>
        <v>80</v>
      </c>
    </row>
    <row r="393" spans="2:28">
      <c r="B393" s="299"/>
      <c r="C393" s="293"/>
      <c r="D393" s="192"/>
      <c r="E393" s="190"/>
      <c r="F393" s="190"/>
      <c r="G393" s="190"/>
      <c r="H393" s="190"/>
      <c r="I393" s="190" t="s">
        <v>252</v>
      </c>
      <c r="J393" s="190"/>
      <c r="K393" s="191"/>
      <c r="L393" s="131"/>
      <c r="M393" s="3"/>
      <c r="N393" t="str">
        <f t="shared" si="7"/>
        <v>00</v>
      </c>
    </row>
    <row r="394" spans="2:28">
      <c r="B394" s="299"/>
      <c r="C394" s="293"/>
      <c r="D394" s="192"/>
      <c r="E394" s="190"/>
      <c r="F394" s="190"/>
      <c r="G394" s="190"/>
      <c r="H394" s="190"/>
      <c r="I394" s="190"/>
      <c r="J394" s="190" t="s">
        <v>284</v>
      </c>
      <c r="K394" s="191"/>
      <c r="L394" s="131"/>
      <c r="M394" s="3"/>
      <c r="N394" t="str">
        <f t="shared" si="7"/>
        <v>09</v>
      </c>
    </row>
    <row r="395" spans="2:28">
      <c r="B395" s="300"/>
      <c r="C395" s="294"/>
      <c r="D395" s="216"/>
      <c r="E395" s="207"/>
      <c r="F395" s="207"/>
      <c r="G395" s="207"/>
      <c r="H395" s="207"/>
      <c r="I395" s="207"/>
      <c r="J395" s="207"/>
      <c r="K395" s="208" t="s">
        <v>348</v>
      </c>
      <c r="L395" s="229"/>
      <c r="M395" s="200"/>
      <c r="N395" t="str">
        <f t="shared" si="7"/>
        <v>80</v>
      </c>
    </row>
    <row r="396" spans="2:28">
      <c r="B396" s="298" t="s">
        <v>346</v>
      </c>
      <c r="C396" s="292">
        <v>1695</v>
      </c>
      <c r="D396" s="215" t="s">
        <v>424</v>
      </c>
      <c r="E396" s="203"/>
      <c r="F396" s="203"/>
      <c r="G396" s="203"/>
      <c r="H396" s="203"/>
      <c r="I396" s="203"/>
      <c r="J396" s="203"/>
      <c r="K396" s="204"/>
      <c r="L396" s="230"/>
      <c r="M396" s="205"/>
      <c r="N396" t="str">
        <f t="shared" si="7"/>
        <v>76</v>
      </c>
      <c r="S396" s="186" t="s">
        <v>346</v>
      </c>
      <c r="T396" s="186"/>
      <c r="U396" s="225">
        <v>76</v>
      </c>
      <c r="V396" s="186">
        <v>17</v>
      </c>
      <c r="W396" s="186">
        <v>25</v>
      </c>
      <c r="X396" s="186" t="s">
        <v>332</v>
      </c>
      <c r="Y396" s="186"/>
      <c r="Z396" s="186"/>
      <c r="AA396" s="186"/>
      <c r="AB396" s="227"/>
    </row>
    <row r="397" spans="2:28">
      <c r="B397" s="299"/>
      <c r="C397" s="293"/>
      <c r="D397" s="192"/>
      <c r="E397" s="190" t="s">
        <v>425</v>
      </c>
      <c r="F397" s="190"/>
      <c r="G397" s="190"/>
      <c r="H397" s="190"/>
      <c r="I397" s="190"/>
      <c r="J397" s="190"/>
      <c r="K397" s="191"/>
      <c r="L397" s="131"/>
      <c r="M397" s="3"/>
      <c r="N397" t="str">
        <f t="shared" si="7"/>
        <v>17</v>
      </c>
    </row>
    <row r="398" spans="2:28">
      <c r="B398" s="299"/>
      <c r="C398" s="293"/>
      <c r="D398" s="192"/>
      <c r="E398" s="190"/>
      <c r="F398" s="190" t="s">
        <v>426</v>
      </c>
      <c r="G398" s="190"/>
      <c r="H398" s="190"/>
      <c r="I398" s="190"/>
      <c r="J398" s="190"/>
      <c r="K398" s="191"/>
      <c r="L398" s="131"/>
      <c r="M398" s="3"/>
      <c r="N398" t="str">
        <f t="shared" si="7"/>
        <v>25</v>
      </c>
    </row>
    <row r="399" spans="2:28">
      <c r="B399" s="300"/>
      <c r="C399" s="294"/>
      <c r="D399" s="216"/>
      <c r="E399" s="207"/>
      <c r="F399" s="207"/>
      <c r="G399" s="207" t="s">
        <v>332</v>
      </c>
      <c r="H399" s="207"/>
      <c r="I399" s="207"/>
      <c r="J399" s="207"/>
      <c r="K399" s="208"/>
      <c r="L399" s="229"/>
      <c r="M399" s="200"/>
      <c r="N399" t="str">
        <f t="shared" si="7"/>
        <v>DF</v>
      </c>
    </row>
    <row r="400" spans="2:28">
      <c r="B400" s="298" t="s">
        <v>338</v>
      </c>
      <c r="C400" s="292">
        <v>1787</v>
      </c>
      <c r="D400" s="215" t="s">
        <v>427</v>
      </c>
      <c r="E400" s="203"/>
      <c r="F400" s="203"/>
      <c r="G400" s="203"/>
      <c r="H400" s="203"/>
      <c r="I400" s="203"/>
      <c r="J400" s="203"/>
      <c r="K400" s="204"/>
      <c r="L400" s="230"/>
      <c r="M400" s="205"/>
      <c r="N400" t="str">
        <f t="shared" si="7"/>
        <v>43</v>
      </c>
      <c r="S400" s="186" t="s">
        <v>338</v>
      </c>
      <c r="T400" s="186"/>
      <c r="U400" s="225">
        <v>43</v>
      </c>
      <c r="V400" s="186" t="s">
        <v>312</v>
      </c>
      <c r="W400" s="186" t="s">
        <v>253</v>
      </c>
      <c r="X400" s="186" t="s">
        <v>296</v>
      </c>
      <c r="Y400" s="186">
        <v>38</v>
      </c>
      <c r="Z400" s="186" t="s">
        <v>253</v>
      </c>
      <c r="AA400" s="186" t="s">
        <v>252</v>
      </c>
      <c r="AB400" s="227" t="s">
        <v>339</v>
      </c>
    </row>
    <row r="401" spans="2:28">
      <c r="B401" s="299"/>
      <c r="C401" s="293"/>
      <c r="D401" s="192"/>
      <c r="E401" s="190" t="s">
        <v>312</v>
      </c>
      <c r="F401" s="190"/>
      <c r="G401" s="190"/>
      <c r="H401" s="190"/>
      <c r="I401" s="190"/>
      <c r="J401" s="190"/>
      <c r="K401" s="191"/>
      <c r="L401" s="131"/>
      <c r="M401" s="3"/>
      <c r="N401" t="str">
        <f t="shared" si="7"/>
        <v>03</v>
      </c>
    </row>
    <row r="402" spans="2:28">
      <c r="B402" s="299"/>
      <c r="C402" s="293"/>
      <c r="D402" s="192"/>
      <c r="E402" s="190"/>
      <c r="F402" s="190" t="s">
        <v>253</v>
      </c>
      <c r="G402" s="190"/>
      <c r="H402" s="190"/>
      <c r="I402" s="190"/>
      <c r="J402" s="190"/>
      <c r="K402" s="191"/>
      <c r="L402" s="131"/>
      <c r="M402" s="3"/>
      <c r="N402" t="str">
        <f t="shared" si="7"/>
        <v>FF</v>
      </c>
    </row>
    <row r="403" spans="2:28">
      <c r="B403" s="299"/>
      <c r="C403" s="293"/>
      <c r="D403" s="192"/>
      <c r="E403" s="190"/>
      <c r="F403" s="190"/>
      <c r="G403" s="190" t="s">
        <v>296</v>
      </c>
      <c r="H403" s="190"/>
      <c r="I403" s="190"/>
      <c r="J403" s="190"/>
      <c r="K403" s="191"/>
      <c r="L403" s="131"/>
      <c r="M403" s="3"/>
      <c r="N403" t="str">
        <f t="shared" si="7"/>
        <v>5A</v>
      </c>
    </row>
    <row r="404" spans="2:28">
      <c r="B404" s="299"/>
      <c r="C404" s="293"/>
      <c r="D404" s="192"/>
      <c r="E404" s="190"/>
      <c r="F404" s="190"/>
      <c r="G404" s="190"/>
      <c r="H404" s="190" t="s">
        <v>399</v>
      </c>
      <c r="I404" s="190"/>
      <c r="J404" s="190"/>
      <c r="K404" s="191"/>
      <c r="L404" s="131"/>
      <c r="M404" s="3"/>
      <c r="N404" t="str">
        <f t="shared" si="7"/>
        <v>38</v>
      </c>
    </row>
    <row r="405" spans="2:28">
      <c r="B405" s="299"/>
      <c r="C405" s="293"/>
      <c r="D405" s="192"/>
      <c r="E405" s="190"/>
      <c r="F405" s="190"/>
      <c r="G405" s="190"/>
      <c r="H405" s="190"/>
      <c r="I405" s="190" t="s">
        <v>253</v>
      </c>
      <c r="J405" s="190"/>
      <c r="K405" s="191"/>
      <c r="L405" s="131"/>
      <c r="M405" s="3"/>
      <c r="N405" t="str">
        <f t="shared" si="7"/>
        <v>FF</v>
      </c>
    </row>
    <row r="406" spans="2:28">
      <c r="B406" s="299"/>
      <c r="C406" s="293"/>
      <c r="D406" s="192"/>
      <c r="E406" s="190"/>
      <c r="F406" s="190"/>
      <c r="G406" s="190"/>
      <c r="H406" s="190"/>
      <c r="I406" s="190"/>
      <c r="J406" s="190" t="s">
        <v>252</v>
      </c>
      <c r="K406" s="191"/>
      <c r="L406" s="131"/>
      <c r="M406" s="3"/>
      <c r="N406" t="str">
        <f t="shared" si="7"/>
        <v>00</v>
      </c>
    </row>
    <row r="407" spans="2:28">
      <c r="B407" s="300"/>
      <c r="C407" s="294"/>
      <c r="D407" s="216"/>
      <c r="E407" s="207"/>
      <c r="F407" s="207"/>
      <c r="G407" s="207"/>
      <c r="H407" s="207"/>
      <c r="I407" s="207"/>
      <c r="J407" s="207"/>
      <c r="K407" s="208" t="s">
        <v>339</v>
      </c>
      <c r="L407" s="229"/>
      <c r="M407" s="200"/>
      <c r="N407" t="str">
        <f t="shared" si="7"/>
        <v>3B</v>
      </c>
    </row>
    <row r="408" spans="2:28">
      <c r="B408" s="298" t="s">
        <v>413</v>
      </c>
      <c r="C408" s="292">
        <v>1637</v>
      </c>
      <c r="D408" s="215" t="s">
        <v>411</v>
      </c>
      <c r="E408" s="203"/>
      <c r="F408" s="203"/>
      <c r="G408" s="203"/>
      <c r="H408" s="203"/>
      <c r="I408" s="203"/>
      <c r="J408" s="203"/>
      <c r="K408" s="204"/>
      <c r="L408" s="230"/>
      <c r="M408" s="205"/>
      <c r="N408" t="str">
        <f t="shared" si="7"/>
        <v>22</v>
      </c>
      <c r="S408" s="186">
        <v>665</v>
      </c>
      <c r="T408" s="186"/>
      <c r="U408" s="225">
        <v>22</v>
      </c>
      <c r="V408" s="186" t="s">
        <v>266</v>
      </c>
      <c r="W408" s="186">
        <v>44</v>
      </c>
      <c r="X408" s="186">
        <v>22</v>
      </c>
      <c r="Y408" s="186">
        <v>60</v>
      </c>
      <c r="Z408" s="186" t="s">
        <v>271</v>
      </c>
      <c r="AA408" s="186" t="s">
        <v>252</v>
      </c>
      <c r="AB408" s="227"/>
    </row>
    <row r="409" spans="2:28">
      <c r="B409" s="299"/>
      <c r="C409" s="293"/>
      <c r="D409" s="192"/>
      <c r="E409" s="190" t="s">
        <v>266</v>
      </c>
      <c r="F409" s="190"/>
      <c r="G409" s="190"/>
      <c r="H409" s="190"/>
      <c r="I409" s="190"/>
      <c r="J409" s="190"/>
      <c r="K409" s="191"/>
      <c r="L409" s="131"/>
      <c r="M409" s="3"/>
      <c r="N409" t="str">
        <f t="shared" si="7"/>
        <v>08</v>
      </c>
    </row>
    <row r="410" spans="2:28">
      <c r="B410" s="299"/>
      <c r="C410" s="293"/>
      <c r="D410" s="192"/>
      <c r="E410" s="190"/>
      <c r="F410" s="190" t="s">
        <v>397</v>
      </c>
      <c r="G410" s="190"/>
      <c r="H410" s="190"/>
      <c r="I410" s="190"/>
      <c r="J410" s="190"/>
      <c r="K410" s="191"/>
      <c r="L410" s="131"/>
      <c r="M410" s="3"/>
      <c r="N410" t="str">
        <f t="shared" si="7"/>
        <v>44</v>
      </c>
    </row>
    <row r="411" spans="2:28">
      <c r="B411" s="299"/>
      <c r="C411" s="293"/>
      <c r="D411" s="192"/>
      <c r="E411" s="190"/>
      <c r="F411" s="190"/>
      <c r="G411" s="190" t="s">
        <v>411</v>
      </c>
      <c r="H411" s="190"/>
      <c r="I411" s="190"/>
      <c r="J411" s="190"/>
      <c r="K411" s="191"/>
      <c r="L411" s="131"/>
      <c r="M411" s="3"/>
      <c r="N411" t="str">
        <f t="shared" si="7"/>
        <v>22</v>
      </c>
    </row>
    <row r="412" spans="2:28">
      <c r="B412" s="299"/>
      <c r="C412" s="293"/>
      <c r="D412" s="192"/>
      <c r="E412" s="190"/>
      <c r="F412" s="190"/>
      <c r="G412" s="190"/>
      <c r="H412" s="190" t="s">
        <v>412</v>
      </c>
      <c r="I412" s="190"/>
      <c r="J412" s="190"/>
      <c r="K412" s="191"/>
      <c r="L412" s="131"/>
      <c r="M412" s="3"/>
      <c r="N412" t="str">
        <f t="shared" si="7"/>
        <v>60</v>
      </c>
    </row>
    <row r="413" spans="2:28">
      <c r="B413" s="299"/>
      <c r="C413" s="293"/>
      <c r="D413" s="192"/>
      <c r="E413" s="190"/>
      <c r="F413" s="190"/>
      <c r="G413" s="190"/>
      <c r="H413" s="190"/>
      <c r="I413" s="190" t="s">
        <v>271</v>
      </c>
      <c r="J413" s="190"/>
      <c r="K413" s="191"/>
      <c r="L413" s="131"/>
      <c r="M413" s="3"/>
      <c r="N413" t="str">
        <f t="shared" si="7"/>
        <v>3F</v>
      </c>
    </row>
    <row r="414" spans="2:28">
      <c r="B414" s="300"/>
      <c r="C414" s="294"/>
      <c r="D414" s="216"/>
      <c r="E414" s="207"/>
      <c r="F414" s="207"/>
      <c r="G414" s="207"/>
      <c r="H414" s="207"/>
      <c r="I414" s="207"/>
      <c r="J414" s="207" t="s">
        <v>252</v>
      </c>
      <c r="K414" s="208"/>
      <c r="L414" s="229"/>
      <c r="M414" s="200"/>
      <c r="N414" t="str">
        <f t="shared" si="7"/>
        <v>00</v>
      </c>
    </row>
    <row r="415" spans="2:28">
      <c r="B415" s="201"/>
      <c r="D415" s="192"/>
      <c r="E415" s="190"/>
      <c r="F415" s="190"/>
      <c r="G415" s="190"/>
      <c r="H415" s="190"/>
      <c r="I415" s="190"/>
      <c r="J415" s="190"/>
      <c r="K415" s="191"/>
      <c r="L415" s="131"/>
      <c r="M415" s="3"/>
    </row>
    <row r="416" spans="2:28">
      <c r="B416" s="201"/>
      <c r="D416" s="192"/>
      <c r="E416" s="190"/>
      <c r="F416" s="190"/>
      <c r="G416" s="190"/>
      <c r="H416" s="190"/>
      <c r="I416" s="190"/>
      <c r="J416" s="190"/>
      <c r="K416" s="191"/>
      <c r="L416" s="131"/>
      <c r="M416" s="3"/>
    </row>
    <row r="417" spans="2:13">
      <c r="B417" s="201"/>
      <c r="D417" s="192"/>
      <c r="E417" s="190"/>
      <c r="F417" s="190"/>
      <c r="G417" s="190"/>
      <c r="H417" s="190"/>
      <c r="I417" s="190"/>
      <c r="J417" s="190"/>
      <c r="K417" s="191"/>
      <c r="L417" s="131"/>
      <c r="M417" s="3"/>
    </row>
    <row r="418" spans="2:13">
      <c r="B418" s="201"/>
      <c r="D418" s="192"/>
      <c r="E418" s="190"/>
      <c r="F418" s="190"/>
      <c r="G418" s="190"/>
      <c r="H418" s="190"/>
      <c r="I418" s="190"/>
      <c r="J418" s="190"/>
      <c r="K418" s="191"/>
      <c r="L418" s="131"/>
      <c r="M418" s="3"/>
    </row>
    <row r="419" spans="2:13">
      <c r="B419" s="201"/>
      <c r="D419" s="192"/>
      <c r="E419" s="190"/>
      <c r="F419" s="190"/>
      <c r="G419" s="190"/>
      <c r="H419" s="190"/>
      <c r="I419" s="190"/>
      <c r="J419" s="190"/>
      <c r="K419" s="191"/>
      <c r="L419" s="131"/>
      <c r="M419" s="3"/>
    </row>
    <row r="420" spans="2:13">
      <c r="B420" s="201"/>
      <c r="D420" s="192"/>
      <c r="E420" s="190"/>
      <c r="F420" s="190"/>
      <c r="G420" s="190"/>
      <c r="H420" s="190"/>
      <c r="I420" s="190"/>
      <c r="J420" s="190"/>
      <c r="K420" s="191"/>
      <c r="L420" s="131"/>
      <c r="M420" s="3"/>
    </row>
    <row r="421" spans="2:13">
      <c r="B421" s="201"/>
      <c r="D421" s="192"/>
      <c r="E421" s="190"/>
      <c r="F421" s="190"/>
      <c r="G421" s="190"/>
      <c r="H421" s="190"/>
      <c r="I421" s="190"/>
      <c r="J421" s="190"/>
      <c r="K421" s="191"/>
      <c r="L421" s="131"/>
      <c r="M421" s="3"/>
    </row>
    <row r="422" spans="2:13">
      <c r="B422" s="201"/>
      <c r="D422" s="192"/>
      <c r="E422" s="190"/>
      <c r="F422" s="190"/>
      <c r="G422" s="190"/>
      <c r="H422" s="190"/>
      <c r="I422" s="190"/>
      <c r="J422" s="190"/>
      <c r="K422" s="191"/>
      <c r="L422" s="131"/>
      <c r="M422" s="3"/>
    </row>
    <row r="423" spans="2:13">
      <c r="B423" s="201"/>
      <c r="D423" s="192"/>
      <c r="E423" s="190"/>
      <c r="F423" s="190"/>
      <c r="G423" s="190"/>
      <c r="H423" s="190"/>
      <c r="I423" s="190"/>
      <c r="J423" s="190"/>
      <c r="K423" s="191"/>
      <c r="L423" s="131"/>
      <c r="M423" s="3"/>
    </row>
    <row r="424" spans="2:13">
      <c r="B424" s="201"/>
      <c r="D424" s="192"/>
      <c r="E424" s="190"/>
      <c r="F424" s="190"/>
      <c r="G424" s="190"/>
      <c r="H424" s="190"/>
      <c r="I424" s="190"/>
      <c r="J424" s="190"/>
      <c r="K424" s="191"/>
      <c r="L424" s="131"/>
      <c r="M424" s="3"/>
    </row>
    <row r="425" spans="2:13">
      <c r="B425" s="201"/>
      <c r="D425" s="192"/>
      <c r="E425" s="190"/>
      <c r="F425" s="190"/>
      <c r="G425" s="190"/>
      <c r="H425" s="190"/>
      <c r="I425" s="190"/>
      <c r="J425" s="190"/>
      <c r="K425" s="191"/>
      <c r="L425" s="131"/>
      <c r="M425" s="3"/>
    </row>
    <row r="426" spans="2:13">
      <c r="B426" s="201"/>
      <c r="D426" s="192"/>
      <c r="E426" s="190"/>
      <c r="F426" s="190"/>
      <c r="G426" s="190"/>
      <c r="H426" s="190"/>
      <c r="I426" s="190"/>
      <c r="J426" s="190"/>
      <c r="K426" s="191"/>
      <c r="L426" s="131"/>
      <c r="M426" s="3"/>
    </row>
    <row r="427" spans="2:13">
      <c r="B427" s="201"/>
      <c r="D427" s="192"/>
      <c r="E427" s="190"/>
      <c r="F427" s="190"/>
      <c r="G427" s="190"/>
      <c r="H427" s="190"/>
      <c r="I427" s="190"/>
      <c r="J427" s="190"/>
      <c r="K427" s="191"/>
      <c r="L427" s="131"/>
      <c r="M427" s="3"/>
    </row>
    <row r="428" spans="2:13">
      <c r="B428" s="201"/>
      <c r="D428" s="192"/>
      <c r="E428" s="190"/>
      <c r="F428" s="190"/>
      <c r="G428" s="190"/>
      <c r="H428" s="190"/>
      <c r="I428" s="190"/>
      <c r="J428" s="190"/>
      <c r="K428" s="191"/>
      <c r="L428" s="131"/>
      <c r="M428" s="3"/>
    </row>
    <row r="429" spans="2:13">
      <c r="B429" s="201"/>
      <c r="D429" s="192"/>
      <c r="E429" s="190"/>
      <c r="F429" s="190"/>
      <c r="G429" s="190"/>
      <c r="H429" s="190"/>
      <c r="I429" s="190"/>
      <c r="J429" s="190"/>
      <c r="K429" s="191"/>
      <c r="L429" s="131"/>
      <c r="M429" s="3"/>
    </row>
    <row r="430" spans="2:13">
      <c r="B430" s="201"/>
      <c r="D430" s="192"/>
      <c r="E430" s="190"/>
      <c r="F430" s="190"/>
      <c r="G430" s="190"/>
      <c r="H430" s="190"/>
      <c r="I430" s="190"/>
      <c r="J430" s="190"/>
      <c r="K430" s="191"/>
      <c r="L430" s="131"/>
      <c r="M430" s="3"/>
    </row>
    <row r="431" spans="2:13">
      <c r="B431" s="201"/>
      <c r="D431" s="192"/>
      <c r="E431" s="190"/>
      <c r="F431" s="190"/>
      <c r="G431" s="190"/>
      <c r="H431" s="190"/>
      <c r="I431" s="190"/>
      <c r="J431" s="190"/>
      <c r="K431" s="191"/>
      <c r="L431" s="131"/>
      <c r="M431" s="3"/>
    </row>
    <row r="432" spans="2:13">
      <c r="B432" s="201"/>
      <c r="D432" s="192"/>
      <c r="E432" s="190"/>
      <c r="F432" s="190"/>
      <c r="G432" s="190"/>
      <c r="H432" s="190"/>
      <c r="I432" s="190"/>
      <c r="J432" s="190"/>
      <c r="K432" s="191"/>
      <c r="L432" s="131"/>
      <c r="M432" s="3"/>
    </row>
    <row r="433" spans="2:13">
      <c r="B433" s="201"/>
      <c r="D433" s="192"/>
      <c r="E433" s="190"/>
      <c r="F433" s="190"/>
      <c r="G433" s="190"/>
      <c r="H433" s="190"/>
      <c r="I433" s="190"/>
      <c r="J433" s="190"/>
      <c r="K433" s="191"/>
      <c r="L433" s="131"/>
      <c r="M433" s="3"/>
    </row>
    <row r="434" spans="2:13">
      <c r="B434" s="201"/>
      <c r="D434" s="192"/>
      <c r="E434" s="190"/>
      <c r="F434" s="190"/>
      <c r="G434" s="190"/>
      <c r="H434" s="190"/>
      <c r="I434" s="190"/>
      <c r="J434" s="190"/>
      <c r="K434" s="191"/>
      <c r="L434" s="131"/>
      <c r="M434" s="3"/>
    </row>
    <row r="435" spans="2:13">
      <c r="B435" s="201"/>
      <c r="D435" s="192"/>
      <c r="E435" s="190"/>
      <c r="F435" s="190"/>
      <c r="G435" s="190"/>
      <c r="H435" s="190"/>
      <c r="I435" s="190"/>
      <c r="J435" s="190"/>
      <c r="K435" s="191"/>
      <c r="L435" s="131"/>
      <c r="M435" s="3"/>
    </row>
    <row r="436" spans="2:13">
      <c r="B436" s="201"/>
      <c r="D436" s="192"/>
      <c r="E436" s="190"/>
      <c r="F436" s="190"/>
      <c r="G436" s="190"/>
      <c r="H436" s="190"/>
      <c r="I436" s="190"/>
      <c r="J436" s="190"/>
      <c r="K436" s="191"/>
      <c r="L436" s="131"/>
      <c r="M436" s="3"/>
    </row>
    <row r="437" spans="2:13">
      <c r="B437" s="201"/>
      <c r="D437" s="192"/>
      <c r="E437" s="190"/>
      <c r="F437" s="190"/>
      <c r="G437" s="190"/>
      <c r="H437" s="190"/>
      <c r="I437" s="190"/>
      <c r="J437" s="190"/>
      <c r="K437" s="191"/>
      <c r="L437" s="131"/>
      <c r="M437" s="3"/>
    </row>
    <row r="438" spans="2:13">
      <c r="B438" s="201"/>
      <c r="D438" s="192"/>
      <c r="E438" s="190"/>
      <c r="F438" s="190"/>
      <c r="G438" s="190"/>
      <c r="H438" s="190"/>
      <c r="I438" s="190"/>
      <c r="J438" s="190"/>
      <c r="K438" s="191"/>
      <c r="L438" s="131"/>
      <c r="M438" s="3"/>
    </row>
    <row r="439" spans="2:13">
      <c r="B439" s="201"/>
      <c r="D439" s="192"/>
      <c r="E439" s="190"/>
      <c r="F439" s="190"/>
      <c r="G439" s="190"/>
      <c r="H439" s="190"/>
      <c r="I439" s="190"/>
      <c r="J439" s="190"/>
      <c r="K439" s="191"/>
      <c r="L439" s="131"/>
      <c r="M439" s="3"/>
    </row>
    <row r="440" spans="2:13">
      <c r="B440" s="201"/>
      <c r="D440" s="192"/>
      <c r="E440" s="190"/>
      <c r="F440" s="190"/>
      <c r="G440" s="190"/>
      <c r="H440" s="190"/>
      <c r="I440" s="190"/>
      <c r="J440" s="190"/>
      <c r="K440" s="191"/>
      <c r="L440" s="131"/>
      <c r="M440" s="3"/>
    </row>
    <row r="441" spans="2:13">
      <c r="B441" s="201"/>
      <c r="D441" s="192"/>
      <c r="E441" s="190"/>
      <c r="F441" s="190"/>
      <c r="G441" s="190"/>
      <c r="H441" s="190"/>
      <c r="I441" s="190"/>
      <c r="J441" s="190"/>
      <c r="K441" s="191"/>
      <c r="L441" s="131"/>
      <c r="M441" s="3"/>
    </row>
    <row r="442" spans="2:13">
      <c r="B442" s="201"/>
      <c r="D442" s="192"/>
      <c r="E442" s="190"/>
      <c r="F442" s="190"/>
      <c r="G442" s="190"/>
      <c r="H442" s="190"/>
      <c r="I442" s="190"/>
      <c r="J442" s="190"/>
      <c r="K442" s="191"/>
      <c r="L442" s="131"/>
      <c r="M442" s="3"/>
    </row>
    <row r="443" spans="2:13">
      <c r="B443" s="201"/>
      <c r="D443" s="192"/>
      <c r="E443" s="190"/>
      <c r="F443" s="190"/>
      <c r="G443" s="190"/>
      <c r="H443" s="190"/>
      <c r="I443" s="190"/>
      <c r="J443" s="190"/>
      <c r="K443" s="191"/>
      <c r="L443" s="131"/>
      <c r="M443" s="3"/>
    </row>
    <row r="444" spans="2:13">
      <c r="B444" s="201"/>
      <c r="D444" s="192"/>
      <c r="E444" s="190"/>
      <c r="F444" s="190"/>
      <c r="G444" s="190"/>
      <c r="H444" s="190"/>
      <c r="I444" s="190"/>
      <c r="J444" s="190"/>
      <c r="K444" s="191"/>
      <c r="L444" s="131"/>
      <c r="M444" s="3"/>
    </row>
    <row r="445" spans="2:13">
      <c r="B445" s="201"/>
      <c r="D445" s="192"/>
      <c r="E445" s="190"/>
      <c r="F445" s="190"/>
      <c r="G445" s="190"/>
      <c r="H445" s="190"/>
      <c r="I445" s="190"/>
      <c r="J445" s="190"/>
      <c r="K445" s="191"/>
      <c r="L445" s="131"/>
      <c r="M445" s="3"/>
    </row>
    <row r="446" spans="2:13">
      <c r="B446" s="201"/>
      <c r="D446" s="192"/>
      <c r="E446" s="190"/>
      <c r="F446" s="190"/>
      <c r="G446" s="190"/>
      <c r="H446" s="190"/>
      <c r="I446" s="190"/>
      <c r="J446" s="190"/>
      <c r="K446" s="191"/>
      <c r="L446" s="131"/>
      <c r="M446" s="3"/>
    </row>
    <row r="447" spans="2:13">
      <c r="B447" s="201"/>
      <c r="D447" s="192"/>
      <c r="E447" s="190"/>
      <c r="F447" s="190"/>
      <c r="G447" s="190"/>
      <c r="H447" s="190"/>
      <c r="I447" s="190"/>
      <c r="J447" s="190"/>
      <c r="K447" s="191"/>
      <c r="L447" s="131"/>
      <c r="M447" s="3"/>
    </row>
    <row r="448" spans="2:13">
      <c r="B448" s="201"/>
      <c r="D448" s="192"/>
      <c r="E448" s="190"/>
      <c r="F448" s="190"/>
      <c r="G448" s="190"/>
      <c r="H448" s="190"/>
      <c r="I448" s="190"/>
      <c r="J448" s="190"/>
      <c r="K448" s="191"/>
      <c r="L448" s="131"/>
      <c r="M448" s="3"/>
    </row>
    <row r="449" spans="2:13">
      <c r="B449" s="201"/>
      <c r="D449" s="192"/>
      <c r="E449" s="190"/>
      <c r="F449" s="190"/>
      <c r="G449" s="190"/>
      <c r="H449" s="190"/>
      <c r="I449" s="190"/>
      <c r="J449" s="190"/>
      <c r="K449" s="191"/>
      <c r="L449" s="131"/>
      <c r="M449" s="3"/>
    </row>
    <row r="450" spans="2:13">
      <c r="B450" s="201"/>
      <c r="D450" s="192"/>
      <c r="E450" s="190"/>
      <c r="F450" s="190"/>
      <c r="G450" s="190"/>
      <c r="H450" s="190"/>
      <c r="I450" s="190"/>
      <c r="J450" s="190"/>
      <c r="K450" s="191"/>
      <c r="L450" s="131"/>
      <c r="M450" s="3"/>
    </row>
    <row r="451" spans="2:13">
      <c r="B451" s="201"/>
      <c r="D451" s="192"/>
      <c r="E451" s="190"/>
      <c r="F451" s="190"/>
      <c r="G451" s="190"/>
      <c r="H451" s="190"/>
      <c r="I451" s="190"/>
      <c r="J451" s="190"/>
      <c r="K451" s="191"/>
      <c r="L451" s="131"/>
      <c r="M451" s="3"/>
    </row>
    <row r="452" spans="2:13">
      <c r="B452" s="201"/>
      <c r="D452" s="192"/>
      <c r="E452" s="190"/>
      <c r="F452" s="190"/>
      <c r="G452" s="190"/>
      <c r="H452" s="190"/>
      <c r="I452" s="190"/>
      <c r="J452" s="190"/>
      <c r="K452" s="191"/>
      <c r="L452" s="131"/>
      <c r="M452" s="3"/>
    </row>
    <row r="453" spans="2:13">
      <c r="B453" s="201"/>
      <c r="D453" s="192"/>
      <c r="E453" s="190"/>
      <c r="F453" s="190"/>
      <c r="G453" s="190"/>
      <c r="H453" s="190"/>
      <c r="I453" s="190"/>
      <c r="J453" s="190"/>
      <c r="K453" s="191"/>
      <c r="L453" s="131"/>
      <c r="M453" s="3"/>
    </row>
    <row r="454" spans="2:13">
      <c r="B454" s="201"/>
      <c r="D454" s="192"/>
      <c r="E454" s="190"/>
      <c r="F454" s="190"/>
      <c r="G454" s="190"/>
      <c r="H454" s="190"/>
      <c r="I454" s="190"/>
      <c r="J454" s="190"/>
      <c r="K454" s="191"/>
      <c r="L454" s="131"/>
      <c r="M454" s="3"/>
    </row>
    <row r="455" spans="2:13">
      <c r="B455" s="201"/>
      <c r="D455" s="192"/>
      <c r="E455" s="190"/>
      <c r="F455" s="190"/>
      <c r="G455" s="190"/>
      <c r="H455" s="190"/>
      <c r="I455" s="190"/>
      <c r="J455" s="190"/>
      <c r="K455" s="191"/>
      <c r="L455" s="131"/>
      <c r="M455" s="3"/>
    </row>
    <row r="456" spans="2:13">
      <c r="B456" s="201"/>
      <c r="D456" s="192"/>
      <c r="E456" s="190"/>
      <c r="F456" s="190"/>
      <c r="G456" s="190"/>
      <c r="H456" s="190"/>
      <c r="I456" s="190"/>
      <c r="J456" s="190"/>
      <c r="K456" s="191"/>
      <c r="L456" s="131"/>
      <c r="M456" s="3"/>
    </row>
    <row r="457" spans="2:13">
      <c r="B457" s="201"/>
      <c r="D457" s="192"/>
      <c r="E457" s="190"/>
      <c r="F457" s="190"/>
      <c r="G457" s="190"/>
      <c r="H457" s="190"/>
      <c r="I457" s="190"/>
      <c r="J457" s="190"/>
      <c r="K457" s="191"/>
      <c r="L457" s="131"/>
      <c r="M457" s="3"/>
    </row>
    <row r="458" spans="2:13">
      <c r="B458" s="201"/>
      <c r="D458" s="192"/>
      <c r="E458" s="190"/>
      <c r="F458" s="190"/>
      <c r="G458" s="190"/>
      <c r="H458" s="190"/>
      <c r="I458" s="190"/>
      <c r="J458" s="190"/>
      <c r="K458" s="191"/>
      <c r="L458" s="131"/>
      <c r="M458" s="3"/>
    </row>
    <row r="459" spans="2:13">
      <c r="B459" s="201"/>
      <c r="D459" s="192"/>
      <c r="E459" s="190"/>
      <c r="F459" s="190"/>
      <c r="G459" s="190"/>
      <c r="H459" s="190"/>
      <c r="I459" s="190"/>
      <c r="J459" s="190"/>
      <c r="K459" s="191"/>
      <c r="L459" s="131"/>
      <c r="M459" s="3"/>
    </row>
    <row r="460" spans="2:13">
      <c r="B460" s="201"/>
      <c r="D460" s="192"/>
      <c r="E460" s="190"/>
      <c r="F460" s="190"/>
      <c r="G460" s="190"/>
      <c r="H460" s="190"/>
      <c r="I460" s="190"/>
      <c r="J460" s="190"/>
      <c r="K460" s="191"/>
      <c r="L460" s="131"/>
      <c r="M460" s="3"/>
    </row>
    <row r="461" spans="2:13">
      <c r="B461" s="201"/>
      <c r="D461" s="192"/>
      <c r="E461" s="190"/>
      <c r="F461" s="190"/>
      <c r="G461" s="190"/>
      <c r="H461" s="190"/>
      <c r="I461" s="190"/>
      <c r="J461" s="190"/>
      <c r="K461" s="191"/>
      <c r="L461" s="131"/>
      <c r="M461" s="3"/>
    </row>
    <row r="462" spans="2:13">
      <c r="B462" s="201"/>
      <c r="D462" s="192"/>
      <c r="E462" s="190"/>
      <c r="F462" s="190"/>
      <c r="G462" s="190"/>
      <c r="H462" s="190"/>
      <c r="I462" s="190"/>
      <c r="J462" s="190"/>
      <c r="K462" s="191"/>
      <c r="L462" s="131"/>
      <c r="M462" s="3"/>
    </row>
    <row r="463" spans="2:13">
      <c r="B463" s="201"/>
      <c r="D463" s="192"/>
      <c r="E463" s="190"/>
      <c r="F463" s="190"/>
      <c r="G463" s="190"/>
      <c r="H463" s="190"/>
      <c r="I463" s="190"/>
      <c r="J463" s="190"/>
      <c r="K463" s="191"/>
      <c r="L463" s="131"/>
      <c r="M463" s="3"/>
    </row>
    <row r="464" spans="2:13">
      <c r="B464" s="201"/>
      <c r="D464" s="192"/>
      <c r="E464" s="190"/>
      <c r="F464" s="190"/>
      <c r="G464" s="190"/>
      <c r="H464" s="190"/>
      <c r="I464" s="190"/>
      <c r="J464" s="190"/>
      <c r="K464" s="191"/>
      <c r="L464" s="131"/>
      <c r="M464" s="3"/>
    </row>
    <row r="465" spans="2:13">
      <c r="B465" s="201"/>
      <c r="D465" s="192"/>
      <c r="E465" s="190"/>
      <c r="F465" s="190"/>
      <c r="G465" s="190"/>
      <c r="H465" s="190"/>
      <c r="I465" s="190"/>
      <c r="J465" s="190"/>
      <c r="K465" s="191"/>
      <c r="L465" s="131"/>
      <c r="M465" s="3"/>
    </row>
    <row r="466" spans="2:13">
      <c r="B466" s="201"/>
      <c r="D466" s="192"/>
      <c r="E466" s="190"/>
      <c r="F466" s="190"/>
      <c r="G466" s="190"/>
      <c r="H466" s="190"/>
      <c r="I466" s="190"/>
      <c r="J466" s="190"/>
      <c r="K466" s="191"/>
      <c r="L466" s="131"/>
      <c r="M466" s="3"/>
    </row>
    <row r="467" spans="2:13">
      <c r="B467" s="201"/>
      <c r="D467" s="192"/>
      <c r="E467" s="190"/>
      <c r="F467" s="190"/>
      <c r="G467" s="190"/>
      <c r="H467" s="190"/>
      <c r="I467" s="190"/>
      <c r="J467" s="190"/>
      <c r="K467" s="191"/>
      <c r="L467" s="131"/>
      <c r="M467" s="3"/>
    </row>
    <row r="468" spans="2:13">
      <c r="B468" s="201"/>
      <c r="D468" s="192"/>
      <c r="E468" s="190"/>
      <c r="F468" s="190"/>
      <c r="G468" s="190"/>
      <c r="H468" s="190"/>
      <c r="I468" s="190"/>
      <c r="J468" s="190"/>
      <c r="K468" s="191"/>
      <c r="L468" s="131"/>
      <c r="M468" s="3"/>
    </row>
    <row r="469" spans="2:13">
      <c r="B469" s="201"/>
      <c r="D469" s="192"/>
      <c r="E469" s="190"/>
      <c r="F469" s="190"/>
      <c r="G469" s="190"/>
      <c r="H469" s="190"/>
      <c r="I469" s="190"/>
      <c r="J469" s="190"/>
      <c r="K469" s="191"/>
      <c r="L469" s="131"/>
      <c r="M469" s="3"/>
    </row>
    <row r="470" spans="2:13">
      <c r="B470" s="201"/>
      <c r="D470" s="192"/>
      <c r="E470" s="190"/>
      <c r="F470" s="190"/>
      <c r="G470" s="190"/>
      <c r="H470" s="190"/>
      <c r="I470" s="190"/>
      <c r="J470" s="190"/>
      <c r="K470" s="191"/>
      <c r="L470" s="131"/>
      <c r="M470" s="3"/>
    </row>
    <row r="471" spans="2:13">
      <c r="B471" s="201"/>
      <c r="D471" s="192"/>
      <c r="E471" s="190"/>
      <c r="F471" s="190"/>
      <c r="G471" s="190"/>
      <c r="H471" s="190"/>
      <c r="I471" s="190"/>
      <c r="J471" s="190"/>
      <c r="K471" s="191"/>
      <c r="L471" s="131"/>
      <c r="M471" s="3"/>
    </row>
    <row r="472" spans="2:13">
      <c r="B472" s="201"/>
      <c r="D472" s="192"/>
      <c r="E472" s="190"/>
      <c r="F472" s="190"/>
      <c r="G472" s="190"/>
      <c r="H472" s="190"/>
      <c r="I472" s="190"/>
      <c r="J472" s="190"/>
      <c r="K472" s="191"/>
      <c r="L472" s="131"/>
      <c r="M472" s="3"/>
    </row>
    <row r="473" spans="2:13">
      <c r="B473" s="201"/>
      <c r="D473" s="192"/>
      <c r="E473" s="190"/>
      <c r="F473" s="190"/>
      <c r="G473" s="190"/>
      <c r="H473" s="190"/>
      <c r="I473" s="190"/>
      <c r="J473" s="190"/>
      <c r="K473" s="191"/>
      <c r="L473" s="131"/>
      <c r="M473" s="3"/>
    </row>
    <row r="474" spans="2:13">
      <c r="B474" s="201"/>
      <c r="D474" s="192"/>
      <c r="E474" s="190"/>
      <c r="F474" s="190"/>
      <c r="G474" s="190"/>
      <c r="H474" s="190"/>
      <c r="I474" s="190"/>
      <c r="J474" s="190"/>
      <c r="K474" s="191"/>
      <c r="L474" s="131"/>
      <c r="M474" s="3"/>
    </row>
    <row r="475" spans="2:13">
      <c r="B475" s="201"/>
      <c r="D475" s="192"/>
      <c r="E475" s="190"/>
      <c r="F475" s="190"/>
      <c r="G475" s="190"/>
      <c r="H475" s="190"/>
      <c r="I475" s="190"/>
      <c r="J475" s="190"/>
      <c r="K475" s="191"/>
      <c r="L475" s="131"/>
      <c r="M475" s="3"/>
    </row>
    <row r="476" spans="2:13">
      <c r="B476" s="201"/>
      <c r="D476" s="192"/>
      <c r="E476" s="190"/>
      <c r="F476" s="190"/>
      <c r="G476" s="190"/>
      <c r="H476" s="190"/>
      <c r="I476" s="190"/>
      <c r="J476" s="190"/>
      <c r="K476" s="191"/>
      <c r="L476" s="131"/>
      <c r="M476" s="3"/>
    </row>
    <row r="477" spans="2:13">
      <c r="B477" s="201"/>
      <c r="D477" s="192"/>
      <c r="E477" s="190"/>
      <c r="F477" s="190"/>
      <c r="G477" s="190"/>
      <c r="H477" s="190"/>
      <c r="I477" s="190"/>
      <c r="J477" s="190"/>
      <c r="K477" s="191"/>
      <c r="L477" s="131"/>
      <c r="M477" s="3"/>
    </row>
    <row r="478" spans="2:13">
      <c r="B478" s="201"/>
      <c r="D478" s="192"/>
      <c r="E478" s="190"/>
      <c r="F478" s="190"/>
      <c r="G478" s="190"/>
      <c r="H478" s="190"/>
      <c r="I478" s="190"/>
      <c r="J478" s="190"/>
      <c r="K478" s="191"/>
      <c r="L478" s="131"/>
      <c r="M478" s="3"/>
    </row>
    <row r="479" spans="2:13">
      <c r="B479" s="201"/>
      <c r="D479" s="192"/>
      <c r="E479" s="190"/>
      <c r="F479" s="190"/>
      <c r="G479" s="190"/>
      <c r="H479" s="190"/>
      <c r="I479" s="190"/>
      <c r="J479" s="190"/>
      <c r="K479" s="191"/>
      <c r="L479" s="131"/>
      <c r="M479" s="3"/>
    </row>
    <row r="480" spans="2:13">
      <c r="B480" s="201"/>
      <c r="D480" s="192"/>
      <c r="E480" s="190"/>
      <c r="F480" s="190"/>
      <c r="G480" s="190"/>
      <c r="H480" s="190"/>
      <c r="I480" s="190"/>
      <c r="J480" s="190"/>
      <c r="K480" s="191"/>
      <c r="L480" s="131"/>
      <c r="M480" s="3"/>
    </row>
    <row r="481" spans="2:13">
      <c r="B481" s="201"/>
      <c r="D481" s="192"/>
      <c r="E481" s="190"/>
      <c r="F481" s="190"/>
      <c r="G481" s="190"/>
      <c r="H481" s="190"/>
      <c r="I481" s="190"/>
      <c r="J481" s="190"/>
      <c r="K481" s="191"/>
      <c r="L481" s="131"/>
      <c r="M481" s="3"/>
    </row>
    <row r="482" spans="2:13">
      <c r="B482" s="201"/>
      <c r="D482" s="192"/>
      <c r="E482" s="190"/>
      <c r="F482" s="190"/>
      <c r="G482" s="190"/>
      <c r="H482" s="190"/>
      <c r="I482" s="190"/>
      <c r="J482" s="190"/>
      <c r="K482" s="191"/>
      <c r="L482" s="131"/>
      <c r="M482" s="3"/>
    </row>
    <row r="483" spans="2:13">
      <c r="B483" s="201"/>
      <c r="D483" s="192"/>
      <c r="E483" s="190"/>
      <c r="F483" s="190"/>
      <c r="G483" s="190"/>
      <c r="H483" s="190"/>
      <c r="I483" s="190"/>
      <c r="J483" s="190"/>
      <c r="K483" s="191"/>
      <c r="L483" s="131"/>
      <c r="M483" s="3"/>
    </row>
    <row r="484" spans="2:13">
      <c r="B484" s="201"/>
      <c r="D484" s="192"/>
      <c r="E484" s="190"/>
      <c r="F484" s="190"/>
      <c r="G484" s="190"/>
      <c r="H484" s="190"/>
      <c r="I484" s="190"/>
      <c r="J484" s="190"/>
      <c r="K484" s="191"/>
      <c r="L484" s="131"/>
      <c r="M484" s="3"/>
    </row>
    <row r="485" spans="2:13">
      <c r="B485" s="201"/>
      <c r="D485" s="192"/>
      <c r="E485" s="190"/>
      <c r="F485" s="190"/>
      <c r="G485" s="190"/>
      <c r="H485" s="190"/>
      <c r="I485" s="190"/>
      <c r="J485" s="190"/>
      <c r="K485" s="191"/>
      <c r="L485" s="131"/>
      <c r="M485" s="3"/>
    </row>
    <row r="486" spans="2:13">
      <c r="B486" s="201"/>
      <c r="D486" s="192"/>
      <c r="E486" s="190"/>
      <c r="F486" s="190"/>
      <c r="G486" s="190"/>
      <c r="H486" s="190"/>
      <c r="I486" s="190"/>
      <c r="J486" s="190"/>
      <c r="K486" s="191"/>
      <c r="L486" s="131"/>
      <c r="M486" s="3"/>
    </row>
    <row r="487" spans="2:13">
      <c r="B487" s="201"/>
      <c r="D487" s="192"/>
      <c r="E487" s="190"/>
      <c r="F487" s="190"/>
      <c r="G487" s="190"/>
      <c r="H487" s="190"/>
      <c r="I487" s="190"/>
      <c r="J487" s="190"/>
      <c r="K487" s="191"/>
      <c r="L487" s="131"/>
      <c r="M487" s="3"/>
    </row>
    <row r="488" spans="2:13">
      <c r="B488" s="201"/>
      <c r="D488" s="192"/>
      <c r="E488" s="190"/>
      <c r="F488" s="190"/>
      <c r="G488" s="190"/>
      <c r="H488" s="190"/>
      <c r="I488" s="190"/>
      <c r="J488" s="190"/>
      <c r="K488" s="191"/>
      <c r="L488" s="131"/>
      <c r="M488" s="3"/>
    </row>
    <row r="489" spans="2:13">
      <c r="B489" s="201"/>
      <c r="D489" s="192"/>
      <c r="E489" s="190"/>
      <c r="F489" s="190"/>
      <c r="G489" s="190"/>
      <c r="H489" s="190"/>
      <c r="I489" s="190"/>
      <c r="J489" s="190"/>
      <c r="K489" s="191"/>
      <c r="L489" s="131"/>
      <c r="M489" s="3"/>
    </row>
    <row r="490" spans="2:13">
      <c r="B490" s="201"/>
      <c r="D490" s="192"/>
      <c r="E490" s="190"/>
      <c r="F490" s="190"/>
      <c r="G490" s="190"/>
      <c r="H490" s="190"/>
      <c r="I490" s="190"/>
      <c r="J490" s="190"/>
      <c r="K490" s="191"/>
      <c r="L490" s="131"/>
      <c r="M490" s="3"/>
    </row>
    <row r="491" spans="2:13">
      <c r="B491" s="201"/>
      <c r="D491" s="192"/>
      <c r="E491" s="190"/>
      <c r="F491" s="190"/>
      <c r="G491" s="190"/>
      <c r="H491" s="190"/>
      <c r="I491" s="190"/>
      <c r="J491" s="190"/>
      <c r="K491" s="191"/>
      <c r="L491" s="131"/>
      <c r="M491" s="3"/>
    </row>
    <row r="492" spans="2:13">
      <c r="B492" s="201"/>
      <c r="D492" s="192"/>
      <c r="E492" s="190"/>
      <c r="F492" s="190"/>
      <c r="G492" s="190"/>
      <c r="H492" s="190"/>
      <c r="I492" s="190"/>
      <c r="J492" s="190"/>
      <c r="K492" s="191"/>
      <c r="L492" s="131"/>
      <c r="M492" s="3"/>
    </row>
    <row r="493" spans="2:13">
      <c r="B493" s="201"/>
      <c r="D493" s="192"/>
      <c r="E493" s="190"/>
      <c r="F493" s="190"/>
      <c r="G493" s="190"/>
      <c r="H493" s="190"/>
      <c r="I493" s="190"/>
      <c r="J493" s="190"/>
      <c r="K493" s="191"/>
      <c r="L493" s="131"/>
      <c r="M493" s="3"/>
    </row>
    <row r="494" spans="2:13">
      <c r="B494" s="201"/>
      <c r="D494" s="192"/>
      <c r="E494" s="190"/>
      <c r="F494" s="190"/>
      <c r="G494" s="190"/>
      <c r="H494" s="190"/>
      <c r="I494" s="190"/>
      <c r="J494" s="190"/>
      <c r="K494" s="191"/>
      <c r="L494" s="131"/>
      <c r="M494" s="3"/>
    </row>
    <row r="495" spans="2:13">
      <c r="B495" s="201"/>
      <c r="D495" s="192"/>
      <c r="E495" s="190"/>
      <c r="F495" s="190"/>
      <c r="G495" s="190"/>
      <c r="H495" s="190"/>
      <c r="I495" s="190"/>
      <c r="J495" s="190"/>
      <c r="K495" s="191"/>
      <c r="L495" s="131"/>
      <c r="M495" s="3"/>
    </row>
    <row r="496" spans="2:13">
      <c r="B496" s="201"/>
      <c r="D496" s="192"/>
      <c r="E496" s="190"/>
      <c r="F496" s="190"/>
      <c r="G496" s="190"/>
      <c r="H496" s="190"/>
      <c r="I496" s="190"/>
      <c r="J496" s="190"/>
      <c r="K496" s="191"/>
      <c r="L496" s="131"/>
      <c r="M496" s="3"/>
    </row>
    <row r="497" spans="2:13">
      <c r="B497" s="201"/>
      <c r="D497" s="192"/>
      <c r="E497" s="190"/>
      <c r="F497" s="190"/>
      <c r="G497" s="190"/>
      <c r="H497" s="190"/>
      <c r="I497" s="190"/>
      <c r="J497" s="190"/>
      <c r="K497" s="191"/>
      <c r="L497" s="131"/>
      <c r="M497" s="3"/>
    </row>
    <row r="498" spans="2:13">
      <c r="B498" s="201"/>
      <c r="D498" s="192"/>
      <c r="E498" s="190"/>
      <c r="F498" s="190"/>
      <c r="G498" s="190"/>
      <c r="H498" s="190"/>
      <c r="I498" s="190"/>
      <c r="J498" s="190"/>
      <c r="K498" s="191"/>
      <c r="L498" s="131"/>
      <c r="M498" s="3"/>
    </row>
    <row r="499" spans="2:13">
      <c r="B499" s="201"/>
      <c r="D499" s="192"/>
      <c r="E499" s="190"/>
      <c r="F499" s="190"/>
      <c r="G499" s="190"/>
      <c r="H499" s="190"/>
      <c r="I499" s="190"/>
      <c r="J499" s="190"/>
      <c r="K499" s="191"/>
      <c r="L499" s="131"/>
      <c r="M499" s="3"/>
    </row>
    <row r="500" spans="2:13">
      <c r="B500" s="201"/>
      <c r="D500" s="192"/>
      <c r="E500" s="190"/>
      <c r="F500" s="190"/>
      <c r="G500" s="190"/>
      <c r="H500" s="190"/>
      <c r="I500" s="190"/>
      <c r="J500" s="190"/>
      <c r="K500" s="191"/>
      <c r="L500" s="131"/>
      <c r="M500" s="3"/>
    </row>
    <row r="501" spans="2:13">
      <c r="B501" s="201"/>
      <c r="D501" s="192"/>
      <c r="E501" s="190"/>
      <c r="F501" s="190"/>
      <c r="G501" s="190"/>
      <c r="H501" s="190"/>
      <c r="I501" s="190"/>
      <c r="J501" s="190"/>
      <c r="K501" s="191"/>
      <c r="L501" s="131"/>
      <c r="M501" s="3"/>
    </row>
    <row r="502" spans="2:13">
      <c r="B502" s="201"/>
      <c r="D502" s="192"/>
      <c r="E502" s="190"/>
      <c r="F502" s="190"/>
      <c r="G502" s="190"/>
      <c r="H502" s="190"/>
      <c r="I502" s="190"/>
      <c r="J502" s="190"/>
      <c r="K502" s="191"/>
      <c r="L502" s="131"/>
      <c r="M502" s="3"/>
    </row>
    <row r="503" spans="2:13">
      <c r="B503" s="201"/>
      <c r="D503" s="192"/>
      <c r="E503" s="190"/>
      <c r="F503" s="190"/>
      <c r="G503" s="190"/>
      <c r="H503" s="190"/>
      <c r="I503" s="190"/>
      <c r="J503" s="190"/>
      <c r="K503" s="191"/>
      <c r="L503" s="131"/>
      <c r="M503" s="3"/>
    </row>
    <row r="504" spans="2:13">
      <c r="B504" s="201"/>
      <c r="D504" s="192"/>
      <c r="E504" s="190"/>
      <c r="F504" s="190"/>
      <c r="G504" s="190"/>
      <c r="H504" s="190"/>
      <c r="I504" s="190"/>
      <c r="J504" s="190"/>
      <c r="K504" s="191"/>
      <c r="L504" s="131"/>
      <c r="M504" s="3"/>
    </row>
    <row r="505" spans="2:13">
      <c r="B505" s="201"/>
      <c r="D505" s="192"/>
      <c r="E505" s="190"/>
      <c r="F505" s="190"/>
      <c r="G505" s="190"/>
      <c r="H505" s="190"/>
      <c r="I505" s="190"/>
      <c r="J505" s="190"/>
      <c r="K505" s="191"/>
      <c r="L505" s="131"/>
      <c r="M505" s="3"/>
    </row>
    <row r="506" spans="2:13">
      <c r="B506" s="201"/>
      <c r="D506" s="192"/>
      <c r="E506" s="190"/>
      <c r="F506" s="190"/>
      <c r="G506" s="190"/>
      <c r="H506" s="190"/>
      <c r="I506" s="190"/>
      <c r="J506" s="190"/>
      <c r="K506" s="191"/>
      <c r="L506" s="131"/>
      <c r="M506" s="3"/>
    </row>
    <row r="507" spans="2:13">
      <c r="B507" s="201"/>
      <c r="D507" s="192"/>
      <c r="E507" s="190"/>
      <c r="F507" s="190"/>
      <c r="G507" s="190"/>
      <c r="H507" s="190"/>
      <c r="I507" s="190"/>
      <c r="J507" s="190"/>
      <c r="K507" s="191"/>
      <c r="L507" s="131"/>
      <c r="M507" s="3"/>
    </row>
    <row r="508" spans="2:13">
      <c r="B508" s="201"/>
      <c r="D508" s="192"/>
      <c r="E508" s="190"/>
      <c r="F508" s="190"/>
      <c r="G508" s="190"/>
      <c r="H508" s="190"/>
      <c r="I508" s="190"/>
      <c r="J508" s="190"/>
      <c r="K508" s="191"/>
      <c r="L508" s="131"/>
      <c r="M508" s="3"/>
    </row>
    <row r="509" spans="2:13">
      <c r="B509" s="201"/>
      <c r="D509" s="192"/>
      <c r="E509" s="190"/>
      <c r="F509" s="190"/>
      <c r="G509" s="190"/>
      <c r="H509" s="190"/>
      <c r="I509" s="190"/>
      <c r="J509" s="190"/>
      <c r="K509" s="191"/>
      <c r="L509" s="131"/>
      <c r="M509" s="3"/>
    </row>
    <row r="510" spans="2:13">
      <c r="B510" s="201"/>
      <c r="D510" s="192"/>
      <c r="E510" s="190"/>
      <c r="F510" s="190"/>
      <c r="G510" s="190"/>
      <c r="H510" s="190"/>
      <c r="I510" s="190"/>
      <c r="J510" s="190"/>
      <c r="K510" s="191"/>
      <c r="L510" s="131"/>
      <c r="M510" s="3"/>
    </row>
    <row r="511" spans="2:13">
      <c r="B511" s="201"/>
      <c r="D511" s="192"/>
      <c r="E511" s="190"/>
      <c r="F511" s="190"/>
      <c r="G511" s="190"/>
      <c r="H511" s="190"/>
      <c r="I511" s="190"/>
      <c r="J511" s="190"/>
      <c r="K511" s="191"/>
      <c r="L511" s="131"/>
      <c r="M511" s="3"/>
    </row>
    <row r="512" spans="2:13">
      <c r="B512" s="201"/>
      <c r="D512" s="192"/>
      <c r="E512" s="190"/>
      <c r="F512" s="190"/>
      <c r="G512" s="190"/>
      <c r="H512" s="190"/>
      <c r="I512" s="190"/>
      <c r="J512" s="190"/>
      <c r="K512" s="191"/>
      <c r="L512" s="131"/>
      <c r="M512" s="3"/>
    </row>
    <row r="513" spans="2:13">
      <c r="B513" s="201"/>
      <c r="D513" s="192"/>
      <c r="E513" s="190"/>
      <c r="F513" s="190"/>
      <c r="G513" s="190"/>
      <c r="H513" s="190"/>
      <c r="I513" s="190"/>
      <c r="J513" s="190"/>
      <c r="K513" s="191"/>
      <c r="L513" s="131"/>
      <c r="M513" s="3"/>
    </row>
    <row r="514" spans="2:13">
      <c r="B514" s="201"/>
      <c r="D514" s="192"/>
      <c r="E514" s="190"/>
      <c r="F514" s="190"/>
      <c r="G514" s="190"/>
      <c r="H514" s="190"/>
      <c r="I514" s="190"/>
      <c r="J514" s="190"/>
      <c r="K514" s="191"/>
      <c r="L514" s="131"/>
      <c r="M514" s="3"/>
    </row>
    <row r="515" spans="2:13">
      <c r="B515" s="201"/>
      <c r="D515" s="192"/>
      <c r="E515" s="190"/>
      <c r="F515" s="190"/>
      <c r="G515" s="190"/>
      <c r="H515" s="190"/>
      <c r="I515" s="190"/>
      <c r="J515" s="190"/>
      <c r="K515" s="191"/>
      <c r="L515" s="131"/>
      <c r="M515" s="3"/>
    </row>
    <row r="516" spans="2:13">
      <c r="B516" s="201"/>
      <c r="D516" s="192"/>
      <c r="E516" s="190"/>
      <c r="F516" s="190"/>
      <c r="G516" s="190"/>
      <c r="H516" s="190"/>
      <c r="I516" s="190"/>
      <c r="J516" s="190"/>
      <c r="K516" s="191"/>
      <c r="L516" s="131"/>
      <c r="M516" s="3"/>
    </row>
    <row r="517" spans="2:13">
      <c r="B517" s="201"/>
      <c r="D517" s="192"/>
      <c r="E517" s="190"/>
      <c r="F517" s="190"/>
      <c r="G517" s="190"/>
      <c r="H517" s="190"/>
      <c r="I517" s="190"/>
      <c r="J517" s="190"/>
      <c r="K517" s="191"/>
      <c r="L517" s="131"/>
      <c r="M517" s="3"/>
    </row>
    <row r="518" spans="2:13">
      <c r="B518" s="201"/>
      <c r="D518" s="192"/>
      <c r="E518" s="190"/>
      <c r="F518" s="190"/>
      <c r="G518" s="190"/>
      <c r="H518" s="190"/>
      <c r="I518" s="190"/>
      <c r="J518" s="190"/>
      <c r="K518" s="191"/>
      <c r="L518" s="131"/>
      <c r="M518" s="3"/>
    </row>
    <row r="519" spans="2:13">
      <c r="B519" s="201"/>
      <c r="D519" s="192"/>
      <c r="E519" s="190"/>
      <c r="F519" s="190"/>
      <c r="G519" s="190"/>
      <c r="H519" s="190"/>
      <c r="I519" s="190"/>
      <c r="J519" s="190"/>
      <c r="K519" s="191"/>
      <c r="L519" s="131"/>
      <c r="M519" s="3"/>
    </row>
    <row r="520" spans="2:13">
      <c r="B520" s="201"/>
      <c r="D520" s="192"/>
      <c r="E520" s="190"/>
      <c r="F520" s="190"/>
      <c r="G520" s="190"/>
      <c r="H520" s="190"/>
      <c r="I520" s="190"/>
      <c r="J520" s="190"/>
      <c r="K520" s="191"/>
      <c r="L520" s="131"/>
      <c r="M520" s="3"/>
    </row>
    <row r="521" spans="2:13">
      <c r="B521" s="201"/>
      <c r="D521" s="192"/>
      <c r="E521" s="190"/>
      <c r="F521" s="190"/>
      <c r="G521" s="190"/>
      <c r="H521" s="190"/>
      <c r="I521" s="190"/>
      <c r="J521" s="190"/>
      <c r="K521" s="191"/>
      <c r="L521" s="131"/>
      <c r="M521" s="3"/>
    </row>
    <row r="522" spans="2:13">
      <c r="B522" s="201"/>
      <c r="D522" s="192"/>
      <c r="E522" s="190"/>
      <c r="F522" s="190"/>
      <c r="G522" s="190"/>
      <c r="H522" s="190"/>
      <c r="I522" s="190"/>
      <c r="J522" s="190"/>
      <c r="K522" s="191"/>
      <c r="L522" s="131"/>
      <c r="M522" s="3"/>
    </row>
    <row r="523" spans="2:13">
      <c r="B523" s="201"/>
      <c r="D523" s="192"/>
      <c r="E523" s="190"/>
      <c r="F523" s="190"/>
      <c r="G523" s="190"/>
      <c r="H523" s="190"/>
      <c r="I523" s="190"/>
      <c r="J523" s="190"/>
      <c r="K523" s="191"/>
      <c r="L523" s="131"/>
      <c r="M523" s="3"/>
    </row>
    <row r="524" spans="2:13">
      <c r="B524" s="201"/>
      <c r="D524" s="192"/>
      <c r="E524" s="190"/>
      <c r="F524" s="190"/>
      <c r="G524" s="190"/>
      <c r="H524" s="190"/>
      <c r="I524" s="190"/>
      <c r="J524" s="190"/>
      <c r="K524" s="191"/>
      <c r="L524" s="131"/>
      <c r="M524" s="3"/>
    </row>
    <row r="525" spans="2:13">
      <c r="B525" s="201"/>
      <c r="D525" s="192"/>
      <c r="E525" s="190"/>
      <c r="F525" s="190"/>
      <c r="G525" s="190"/>
      <c r="H525" s="190"/>
      <c r="I525" s="190"/>
      <c r="J525" s="190"/>
      <c r="K525" s="191"/>
      <c r="L525" s="131"/>
      <c r="M525" s="3"/>
    </row>
    <row r="526" spans="2:13">
      <c r="B526" s="201"/>
      <c r="D526" s="192"/>
      <c r="E526" s="190"/>
      <c r="F526" s="190"/>
      <c r="G526" s="190"/>
      <c r="H526" s="190"/>
      <c r="I526" s="190"/>
      <c r="J526" s="190"/>
      <c r="K526" s="191"/>
      <c r="L526" s="131"/>
      <c r="M526" s="3"/>
    </row>
    <row r="527" spans="2:13">
      <c r="B527" s="201"/>
      <c r="D527" s="192"/>
      <c r="E527" s="190"/>
      <c r="F527" s="190"/>
      <c r="G527" s="190"/>
      <c r="H527" s="190"/>
      <c r="I527" s="190"/>
      <c r="J527" s="190"/>
      <c r="K527" s="191"/>
      <c r="L527" s="131"/>
      <c r="M527" s="3"/>
    </row>
    <row r="528" spans="2:13">
      <c r="B528" s="201"/>
      <c r="D528" s="192"/>
      <c r="E528" s="190"/>
      <c r="F528" s="190"/>
      <c r="G528" s="190"/>
      <c r="H528" s="190"/>
      <c r="I528" s="190"/>
      <c r="J528" s="190"/>
      <c r="K528" s="191"/>
      <c r="L528" s="131"/>
      <c r="M528" s="3"/>
    </row>
    <row r="529" spans="2:13">
      <c r="B529" s="201"/>
      <c r="D529" s="192"/>
      <c r="E529" s="190"/>
      <c r="F529" s="190"/>
      <c r="G529" s="190"/>
      <c r="H529" s="190"/>
      <c r="I529" s="190"/>
      <c r="J529" s="190"/>
      <c r="K529" s="191"/>
      <c r="L529" s="131"/>
      <c r="M529" s="3"/>
    </row>
    <row r="530" spans="2:13">
      <c r="B530" s="201"/>
      <c r="D530" s="192"/>
      <c r="E530" s="190"/>
      <c r="F530" s="190"/>
      <c r="G530" s="190"/>
      <c r="H530" s="190"/>
      <c r="I530" s="190"/>
      <c r="J530" s="190"/>
      <c r="K530" s="191"/>
      <c r="L530" s="131"/>
      <c r="M530" s="3"/>
    </row>
    <row r="531" spans="2:13">
      <c r="B531" s="201"/>
      <c r="D531" s="192"/>
      <c r="E531" s="190"/>
      <c r="F531" s="190"/>
      <c r="G531" s="190"/>
      <c r="H531" s="190"/>
      <c r="I531" s="190"/>
      <c r="J531" s="190"/>
      <c r="K531" s="191"/>
      <c r="L531" s="131"/>
      <c r="M531" s="3"/>
    </row>
    <row r="532" spans="2:13">
      <c r="B532" s="201"/>
      <c r="D532" s="192"/>
      <c r="E532" s="190"/>
      <c r="F532" s="190"/>
      <c r="G532" s="190"/>
      <c r="H532" s="190"/>
      <c r="I532" s="190"/>
      <c r="J532" s="190"/>
      <c r="K532" s="191"/>
      <c r="L532" s="131"/>
      <c r="M532" s="3"/>
    </row>
    <row r="533" spans="2:13">
      <c r="B533" s="201"/>
      <c r="D533" s="192"/>
      <c r="E533" s="190"/>
      <c r="F533" s="190"/>
      <c r="G533" s="190"/>
      <c r="H533" s="190"/>
      <c r="I533" s="190"/>
      <c r="J533" s="190"/>
      <c r="K533" s="191"/>
      <c r="L533" s="131"/>
      <c r="M533" s="3"/>
    </row>
    <row r="534" spans="2:13">
      <c r="B534" s="201"/>
      <c r="D534" s="192"/>
      <c r="E534" s="190"/>
      <c r="F534" s="190"/>
      <c r="G534" s="190"/>
      <c r="H534" s="190"/>
      <c r="I534" s="190"/>
      <c r="J534" s="190"/>
      <c r="K534" s="191"/>
      <c r="L534" s="131"/>
      <c r="M534" s="3"/>
    </row>
    <row r="535" spans="2:13">
      <c r="B535" s="201"/>
      <c r="D535" s="192"/>
      <c r="E535" s="190"/>
      <c r="F535" s="190"/>
      <c r="G535" s="190"/>
      <c r="H535" s="190"/>
      <c r="I535" s="190"/>
      <c r="J535" s="190"/>
      <c r="K535" s="191"/>
      <c r="L535" s="131"/>
      <c r="M535" s="3"/>
    </row>
    <row r="536" spans="2:13">
      <c r="B536" s="201"/>
      <c r="D536" s="192"/>
      <c r="E536" s="190"/>
      <c r="F536" s="190"/>
      <c r="G536" s="190"/>
      <c r="H536" s="190"/>
      <c r="I536" s="190"/>
      <c r="J536" s="190"/>
      <c r="K536" s="191"/>
      <c r="L536" s="131"/>
      <c r="M536" s="3"/>
    </row>
    <row r="537" spans="2:13">
      <c r="B537" s="201"/>
      <c r="D537" s="192"/>
      <c r="E537" s="190"/>
      <c r="F537" s="190"/>
      <c r="G537" s="190"/>
      <c r="H537" s="190"/>
      <c r="I537" s="190"/>
      <c r="J537" s="190"/>
      <c r="K537" s="191"/>
      <c r="L537" s="131"/>
      <c r="M537" s="3"/>
    </row>
    <row r="538" spans="2:13">
      <c r="B538" s="201"/>
      <c r="D538" s="192"/>
      <c r="E538" s="190"/>
      <c r="F538" s="190"/>
      <c r="G538" s="190"/>
      <c r="H538" s="190"/>
      <c r="I538" s="190"/>
      <c r="J538" s="190"/>
      <c r="K538" s="191"/>
      <c r="L538" s="131"/>
      <c r="M538" s="3"/>
    </row>
    <row r="539" spans="2:13">
      <c r="B539" s="201"/>
      <c r="D539" s="192"/>
      <c r="E539" s="190"/>
      <c r="F539" s="190"/>
      <c r="G539" s="190"/>
      <c r="H539" s="190"/>
      <c r="I539" s="190"/>
      <c r="J539" s="190"/>
      <c r="K539" s="191"/>
      <c r="L539" s="131"/>
      <c r="M539" s="3"/>
    </row>
    <row r="540" spans="2:13">
      <c r="B540" s="201"/>
      <c r="D540" s="192"/>
      <c r="E540" s="190"/>
      <c r="F540" s="190"/>
      <c r="G540" s="190"/>
      <c r="H540" s="190"/>
      <c r="I540" s="190"/>
      <c r="J540" s="190"/>
      <c r="K540" s="191"/>
      <c r="L540" s="131"/>
      <c r="M540" s="3"/>
    </row>
    <row r="541" spans="2:13">
      <c r="B541" s="201"/>
      <c r="D541" s="192"/>
      <c r="E541" s="190"/>
      <c r="F541" s="190"/>
      <c r="G541" s="190"/>
      <c r="H541" s="190"/>
      <c r="I541" s="190"/>
      <c r="J541" s="190"/>
      <c r="K541" s="191"/>
      <c r="L541" s="131"/>
      <c r="M541" s="3"/>
    </row>
    <row r="542" spans="2:13">
      <c r="B542" s="201"/>
      <c r="D542" s="192"/>
      <c r="E542" s="190"/>
      <c r="F542" s="190"/>
      <c r="G542" s="190"/>
      <c r="H542" s="190"/>
      <c r="I542" s="190"/>
      <c r="J542" s="190"/>
      <c r="K542" s="191"/>
      <c r="L542" s="131"/>
      <c r="M542" s="3"/>
    </row>
    <row r="543" spans="2:13">
      <c r="B543" s="201"/>
      <c r="D543" s="192"/>
      <c r="E543" s="190"/>
      <c r="F543" s="190"/>
      <c r="G543" s="190"/>
      <c r="H543" s="190"/>
      <c r="I543" s="190"/>
      <c r="J543" s="190"/>
      <c r="K543" s="191"/>
      <c r="L543" s="131"/>
      <c r="M543" s="3"/>
    </row>
    <row r="544" spans="2:13">
      <c r="B544" s="201"/>
      <c r="D544" s="192"/>
      <c r="E544" s="190"/>
      <c r="F544" s="190"/>
      <c r="G544" s="190"/>
      <c r="H544" s="190"/>
      <c r="I544" s="190"/>
      <c r="J544" s="190"/>
      <c r="K544" s="191"/>
      <c r="L544" s="131"/>
      <c r="M544" s="3"/>
    </row>
    <row r="545" spans="2:13">
      <c r="B545" s="201"/>
      <c r="D545" s="192"/>
      <c r="E545" s="190"/>
      <c r="F545" s="190"/>
      <c r="G545" s="190"/>
      <c r="H545" s="190"/>
      <c r="I545" s="190"/>
      <c r="J545" s="190"/>
      <c r="K545" s="191"/>
      <c r="L545" s="131"/>
      <c r="M545" s="3"/>
    </row>
    <row r="546" spans="2:13">
      <c r="B546" s="201"/>
      <c r="D546" s="192"/>
      <c r="E546" s="190"/>
      <c r="F546" s="190"/>
      <c r="G546" s="190"/>
      <c r="H546" s="190"/>
      <c r="I546" s="190"/>
      <c r="J546" s="190"/>
      <c r="K546" s="191"/>
      <c r="L546" s="131"/>
      <c r="M546" s="3"/>
    </row>
    <row r="547" spans="2:13">
      <c r="B547" s="201"/>
      <c r="D547" s="192"/>
      <c r="E547" s="190"/>
      <c r="F547" s="190"/>
      <c r="G547" s="190"/>
      <c r="H547" s="190"/>
      <c r="I547" s="190"/>
      <c r="J547" s="190"/>
      <c r="K547" s="191"/>
      <c r="L547" s="131"/>
      <c r="M547" s="3"/>
    </row>
    <row r="548" spans="2:13">
      <c r="B548" s="201"/>
      <c r="D548" s="192"/>
      <c r="E548" s="190"/>
      <c r="F548" s="190"/>
      <c r="G548" s="190"/>
      <c r="H548" s="190"/>
      <c r="I548" s="190"/>
      <c r="J548" s="190"/>
      <c r="K548" s="191"/>
      <c r="L548" s="131"/>
      <c r="M548" s="3"/>
    </row>
    <row r="549" spans="2:13">
      <c r="B549" s="201"/>
      <c r="D549" s="192"/>
      <c r="E549" s="190"/>
      <c r="F549" s="190"/>
      <c r="G549" s="190"/>
      <c r="H549" s="190"/>
      <c r="I549" s="190"/>
      <c r="J549" s="190"/>
      <c r="K549" s="191"/>
      <c r="L549" s="131"/>
      <c r="M549" s="3"/>
    </row>
    <row r="550" spans="2:13">
      <c r="B550" s="201"/>
      <c r="D550" s="192"/>
      <c r="E550" s="190"/>
      <c r="F550" s="190"/>
      <c r="G550" s="190"/>
      <c r="H550" s="190"/>
      <c r="I550" s="190"/>
      <c r="J550" s="190"/>
      <c r="K550" s="191"/>
      <c r="L550" s="131"/>
      <c r="M550" s="3"/>
    </row>
    <row r="551" spans="2:13">
      <c r="B551" s="201"/>
      <c r="D551" s="192"/>
      <c r="E551" s="190"/>
      <c r="F551" s="190"/>
      <c r="G551" s="190"/>
      <c r="H551" s="190"/>
      <c r="I551" s="190"/>
      <c r="J551" s="190"/>
      <c r="K551" s="191"/>
      <c r="L551" s="131"/>
      <c r="M551" s="3"/>
    </row>
    <row r="552" spans="2:13">
      <c r="B552" s="201"/>
      <c r="D552" s="192"/>
      <c r="E552" s="190"/>
      <c r="F552" s="190"/>
      <c r="G552" s="190"/>
      <c r="H552" s="190"/>
      <c r="I552" s="190"/>
      <c r="J552" s="190"/>
      <c r="K552" s="191"/>
      <c r="L552" s="131"/>
      <c r="M552" s="3"/>
    </row>
    <row r="553" spans="2:13">
      <c r="B553" s="201"/>
      <c r="D553" s="192"/>
      <c r="E553" s="190"/>
      <c r="F553" s="190"/>
      <c r="G553" s="190"/>
      <c r="H553" s="190"/>
      <c r="I553" s="190"/>
      <c r="J553" s="190"/>
      <c r="K553" s="191"/>
      <c r="L553" s="131"/>
      <c r="M553" s="3"/>
    </row>
    <row r="554" spans="2:13">
      <c r="B554" s="201"/>
      <c r="D554" s="192"/>
      <c r="E554" s="190"/>
      <c r="F554" s="190"/>
      <c r="G554" s="190"/>
      <c r="H554" s="190"/>
      <c r="I554" s="190"/>
      <c r="J554" s="190"/>
      <c r="K554" s="191"/>
      <c r="L554" s="131"/>
      <c r="M554" s="3"/>
    </row>
    <row r="555" spans="2:13">
      <c r="B555" s="201"/>
      <c r="D555" s="192"/>
      <c r="E555" s="190"/>
      <c r="F555" s="190"/>
      <c r="G555" s="190"/>
      <c r="H555" s="190"/>
      <c r="I555" s="190"/>
      <c r="J555" s="190"/>
      <c r="K555" s="191"/>
      <c r="L555" s="131"/>
      <c r="M555" s="3"/>
    </row>
    <row r="556" spans="2:13">
      <c r="B556" s="201"/>
      <c r="D556" s="192"/>
      <c r="E556" s="190"/>
      <c r="F556" s="190"/>
      <c r="G556" s="190"/>
      <c r="H556" s="190"/>
      <c r="I556" s="190"/>
      <c r="J556" s="190"/>
      <c r="K556" s="191"/>
      <c r="L556" s="131"/>
      <c r="M556" s="3"/>
    </row>
    <row r="557" spans="2:13">
      <c r="B557" s="201"/>
      <c r="D557" s="192"/>
      <c r="E557" s="190"/>
      <c r="F557" s="190"/>
      <c r="G557" s="190"/>
      <c r="H557" s="190"/>
      <c r="I557" s="190"/>
      <c r="J557" s="190"/>
      <c r="K557" s="191"/>
      <c r="L557" s="131"/>
      <c r="M557" s="3"/>
    </row>
    <row r="558" spans="2:13">
      <c r="B558" s="201"/>
      <c r="D558" s="192"/>
      <c r="E558" s="190"/>
      <c r="F558" s="190"/>
      <c r="G558" s="190"/>
      <c r="H558" s="190"/>
      <c r="I558" s="190"/>
      <c r="J558" s="190"/>
      <c r="K558" s="191"/>
      <c r="L558" s="131"/>
      <c r="M558" s="3"/>
    </row>
    <row r="559" spans="2:13">
      <c r="B559" s="201"/>
      <c r="D559" s="192"/>
      <c r="E559" s="190"/>
      <c r="F559" s="190"/>
      <c r="G559" s="190"/>
      <c r="H559" s="190"/>
      <c r="I559" s="190"/>
      <c r="J559" s="190"/>
      <c r="K559" s="191"/>
      <c r="L559" s="131"/>
      <c r="M559" s="3"/>
    </row>
    <row r="560" spans="2:13">
      <c r="B560" s="201"/>
      <c r="D560" s="192"/>
      <c r="E560" s="190"/>
      <c r="F560" s="190"/>
      <c r="G560" s="190"/>
      <c r="H560" s="190"/>
      <c r="I560" s="190"/>
      <c r="J560" s="190"/>
      <c r="K560" s="191"/>
      <c r="L560" s="131"/>
      <c r="M560" s="3"/>
    </row>
    <row r="561" spans="2:13">
      <c r="B561" s="201"/>
      <c r="D561" s="192"/>
      <c r="E561" s="190"/>
      <c r="F561" s="190"/>
      <c r="G561" s="190"/>
      <c r="H561" s="190"/>
      <c r="I561" s="190"/>
      <c r="J561" s="190"/>
      <c r="K561" s="191"/>
      <c r="L561" s="131"/>
      <c r="M561" s="3"/>
    </row>
  </sheetData>
  <mergeCells count="138">
    <mergeCell ref="B39:B46"/>
    <mergeCell ref="B47:B52"/>
    <mergeCell ref="B53:B60"/>
    <mergeCell ref="B61:B68"/>
    <mergeCell ref="B70:B77"/>
    <mergeCell ref="B78:B85"/>
    <mergeCell ref="B3:B6"/>
    <mergeCell ref="B7:B14"/>
    <mergeCell ref="B15:B22"/>
    <mergeCell ref="B23:B30"/>
    <mergeCell ref="B31:B38"/>
    <mergeCell ref="B127:B133"/>
    <mergeCell ref="B134:B140"/>
    <mergeCell ref="B141:B148"/>
    <mergeCell ref="B149:B153"/>
    <mergeCell ref="B154:B159"/>
    <mergeCell ref="B160:B166"/>
    <mergeCell ref="B86:B93"/>
    <mergeCell ref="B94:B101"/>
    <mergeCell ref="B102:B109"/>
    <mergeCell ref="B110:B111"/>
    <mergeCell ref="B112:B118"/>
    <mergeCell ref="B119:B126"/>
    <mergeCell ref="B218:B225"/>
    <mergeCell ref="B226:B232"/>
    <mergeCell ref="B233:B236"/>
    <mergeCell ref="B167:B174"/>
    <mergeCell ref="B175:B178"/>
    <mergeCell ref="B179:B184"/>
    <mergeCell ref="B185:B190"/>
    <mergeCell ref="B191:B195"/>
    <mergeCell ref="B196:B203"/>
    <mergeCell ref="B400:B407"/>
    <mergeCell ref="B408:B414"/>
    <mergeCell ref="C3:C6"/>
    <mergeCell ref="C7:C14"/>
    <mergeCell ref="C15:C22"/>
    <mergeCell ref="C23:C30"/>
    <mergeCell ref="C31:C38"/>
    <mergeCell ref="B355:B361"/>
    <mergeCell ref="B362:B365"/>
    <mergeCell ref="B366:B367"/>
    <mergeCell ref="B368:B375"/>
    <mergeCell ref="B376:B377"/>
    <mergeCell ref="B378:B384"/>
    <mergeCell ref="B327:B329"/>
    <mergeCell ref="B330:B337"/>
    <mergeCell ref="B338:B345"/>
    <mergeCell ref="B346:B349"/>
    <mergeCell ref="B352:B354"/>
    <mergeCell ref="B350:B351"/>
    <mergeCell ref="B299:B301"/>
    <mergeCell ref="B302:B307"/>
    <mergeCell ref="B308:B315"/>
    <mergeCell ref="B316:B323"/>
    <mergeCell ref="B324:B325"/>
    <mergeCell ref="C39:C46"/>
    <mergeCell ref="C47:C52"/>
    <mergeCell ref="C53:C60"/>
    <mergeCell ref="C61:C68"/>
    <mergeCell ref="C70:C77"/>
    <mergeCell ref="C78:C85"/>
    <mergeCell ref="B385:B387"/>
    <mergeCell ref="B388:B395"/>
    <mergeCell ref="B396:B399"/>
    <mergeCell ref="B269:B276"/>
    <mergeCell ref="B277:B278"/>
    <mergeCell ref="B279:B280"/>
    <mergeCell ref="B281:B282"/>
    <mergeCell ref="B283:B290"/>
    <mergeCell ref="B291:B298"/>
    <mergeCell ref="B237:B243"/>
    <mergeCell ref="B245:B252"/>
    <mergeCell ref="B253:B254"/>
    <mergeCell ref="B255:B259"/>
    <mergeCell ref="B260:B266"/>
    <mergeCell ref="B267:B268"/>
    <mergeCell ref="B204:B206"/>
    <mergeCell ref="B208:B209"/>
    <mergeCell ref="B210:B217"/>
    <mergeCell ref="C127:C133"/>
    <mergeCell ref="C134:C140"/>
    <mergeCell ref="C141:C148"/>
    <mergeCell ref="C149:C153"/>
    <mergeCell ref="C154:C159"/>
    <mergeCell ref="C160:C166"/>
    <mergeCell ref="C86:C93"/>
    <mergeCell ref="C94:C101"/>
    <mergeCell ref="C102:C109"/>
    <mergeCell ref="C110:C111"/>
    <mergeCell ref="C112:C118"/>
    <mergeCell ref="C119:C126"/>
    <mergeCell ref="C204:C206"/>
    <mergeCell ref="C208:C209"/>
    <mergeCell ref="C210:C217"/>
    <mergeCell ref="C218:C225"/>
    <mergeCell ref="C226:C232"/>
    <mergeCell ref="C233:C236"/>
    <mergeCell ref="C167:C174"/>
    <mergeCell ref="C175:C178"/>
    <mergeCell ref="C179:C184"/>
    <mergeCell ref="C185:C190"/>
    <mergeCell ref="C191:C195"/>
    <mergeCell ref="C196:C203"/>
    <mergeCell ref="C269:C276"/>
    <mergeCell ref="C277:C278"/>
    <mergeCell ref="C279:C280"/>
    <mergeCell ref="C281:C282"/>
    <mergeCell ref="C283:C290"/>
    <mergeCell ref="C291:C298"/>
    <mergeCell ref="C237:C243"/>
    <mergeCell ref="C245:C252"/>
    <mergeCell ref="C253:C254"/>
    <mergeCell ref="C255:C259"/>
    <mergeCell ref="C260:C266"/>
    <mergeCell ref="C267:C268"/>
    <mergeCell ref="C330:C337"/>
    <mergeCell ref="C338:C345"/>
    <mergeCell ref="C346:C349"/>
    <mergeCell ref="C350:C351"/>
    <mergeCell ref="C352:C354"/>
    <mergeCell ref="C355:C361"/>
    <mergeCell ref="C299:C301"/>
    <mergeCell ref="C302:C307"/>
    <mergeCell ref="C308:C315"/>
    <mergeCell ref="C316:C323"/>
    <mergeCell ref="C324:C325"/>
    <mergeCell ref="C327:C329"/>
    <mergeCell ref="C388:C395"/>
    <mergeCell ref="C396:C399"/>
    <mergeCell ref="C400:C407"/>
    <mergeCell ref="C408:C414"/>
    <mergeCell ref="C362:C365"/>
    <mergeCell ref="C366:C367"/>
    <mergeCell ref="C368:C375"/>
    <mergeCell ref="C376:C377"/>
    <mergeCell ref="C378:C384"/>
    <mergeCell ref="C385:C387"/>
  </mergeCells>
  <dataValidations count="1">
    <dataValidation allowBlank="1" showInputMessage="1" showErrorMessage="1" sqref="L148:L561 L106:L146 L3:L104" xr:uid="{487816DF-7456-4A62-B2B3-1B9A44635D9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dimension ref="B2:J341"/>
  <sheetViews>
    <sheetView tabSelected="1" workbookViewId="0">
      <selection activeCell="J3" sqref="J3"/>
    </sheetView>
  </sheetViews>
  <sheetFormatPr defaultRowHeight="15"/>
  <cols>
    <col min="2" max="2" width="58.7109375" customWidth="1"/>
    <col min="5" max="5" width="46.5703125" customWidth="1"/>
  </cols>
  <sheetData>
    <row r="2" spans="2:10">
      <c r="B2" t="s">
        <v>432</v>
      </c>
    </row>
    <row r="3" spans="2:10">
      <c r="B3" t="s">
        <v>433</v>
      </c>
      <c r="E3" t="str">
        <f>_xlfn.TEXTAFTER(B3, "S")</f>
        <v>AFR 1-0</v>
      </c>
      <c r="G3" t="str">
        <f>_xlfn.TEXTAFTER(B3, "-")</f>
        <v>0</v>
      </c>
    </row>
    <row r="4" spans="2:10">
      <c r="B4" t="s">
        <v>434</v>
      </c>
      <c r="E4" t="str">
        <f t="shared" ref="E4:E67" si="0">_xlfn.TEXTAFTER(B4, "S")</f>
        <v>AFR 2-1</v>
      </c>
      <c r="G4" t="str">
        <f t="shared" ref="G4:G67" si="1">_xlfn.TEXTAFTER(B4, "-")</f>
        <v>1</v>
      </c>
    </row>
    <row r="5" spans="2:10">
      <c r="B5" t="s">
        <v>435</v>
      </c>
      <c r="E5" t="str">
        <f t="shared" si="0"/>
        <v>AFR Target 1-2</v>
      </c>
      <c r="G5" t="str">
        <f t="shared" si="1"/>
        <v>2</v>
      </c>
      <c r="J5" t="s">
        <v>783</v>
      </c>
    </row>
    <row r="6" spans="2:10">
      <c r="B6" t="s">
        <v>436</v>
      </c>
      <c r="E6" t="str">
        <f t="shared" si="0"/>
        <v>AFR Target 2-3</v>
      </c>
      <c r="G6" t="str">
        <f t="shared" si="1"/>
        <v>3</v>
      </c>
      <c r="J6" t="s">
        <v>784</v>
      </c>
    </row>
    <row r="7" spans="2:10">
      <c r="B7" t="s">
        <v>437</v>
      </c>
      <c r="E7" t="str">
        <f t="shared" si="0"/>
        <v>Accel Enrich-4</v>
      </c>
      <c r="G7" t="str">
        <f t="shared" si="1"/>
        <v>4</v>
      </c>
      <c r="J7" t="s">
        <v>785</v>
      </c>
    </row>
    <row r="8" spans="2:10">
      <c r="B8" t="s">
        <v>438</v>
      </c>
      <c r="E8" t="str">
        <f t="shared" si="0"/>
        <v>Barometric Correction-10</v>
      </c>
      <c r="G8" t="str">
        <f t="shared" si="1"/>
        <v>10</v>
      </c>
      <c r="J8" t="s">
        <v>786</v>
      </c>
    </row>
    <row r="9" spans="2:10">
      <c r="B9" t="s">
        <v>439</v>
      </c>
      <c r="E9" t="str">
        <f t="shared" si="0"/>
        <v>Barometric Pressure-11</v>
      </c>
      <c r="G9" t="str">
        <f t="shared" si="1"/>
        <v>11</v>
      </c>
      <c r="J9" t="s">
        <v>787</v>
      </c>
    </row>
    <row r="10" spans="2:10">
      <c r="B10" t="s">
        <v>440</v>
      </c>
      <c r="E10" t="str">
        <f t="shared" si="0"/>
        <v>Battery Voltage-12</v>
      </c>
      <c r="G10" t="str">
        <f t="shared" si="1"/>
        <v>12</v>
      </c>
      <c r="J10" t="s">
        <v>788</v>
      </c>
    </row>
    <row r="11" spans="2:10">
      <c r="B11" t="s">
        <v>441</v>
      </c>
      <c r="E11" t="str">
        <f t="shared" si="0"/>
        <v>Boost Target (kPa)-270</v>
      </c>
      <c r="G11" t="str">
        <f t="shared" si="1"/>
        <v>270</v>
      </c>
      <c r="J11" t="s">
        <v>789</v>
      </c>
    </row>
    <row r="12" spans="2:10">
      <c r="B12" t="s">
        <v>442</v>
      </c>
      <c r="E12" t="str">
        <f t="shared" si="0"/>
        <v>Check Engine LightOn/Off65</v>
      </c>
      <c r="G12" t="str">
        <f>_xlfn.TEXTAFTER(B12, "ff")</f>
        <v>65</v>
      </c>
      <c r="J12" t="s">
        <v>790</v>
      </c>
    </row>
    <row r="13" spans="2:10">
      <c r="B13" t="s">
        <v>443</v>
      </c>
      <c r="E13" t="str">
        <f t="shared" si="0"/>
        <v>Cold Advance-13</v>
      </c>
      <c r="G13" t="str">
        <f t="shared" si="1"/>
        <v>13</v>
      </c>
      <c r="J13" t="s">
        <v>791</v>
      </c>
    </row>
    <row r="14" spans="2:10">
      <c r="B14" t="s">
        <v>444</v>
      </c>
      <c r="E14" t="str">
        <f t="shared" si="0"/>
        <v>Coolant TemperatureCelsius14</v>
      </c>
      <c r="G14" t="str">
        <f>_xlfn.TEXTAFTER(B14, "Celsius")</f>
        <v>14</v>
      </c>
    </row>
    <row r="15" spans="2:10">
      <c r="B15" t="s">
        <v>445</v>
      </c>
      <c r="E15" t="str">
        <f t="shared" si="0"/>
        <v>EGO Correction 1-17</v>
      </c>
      <c r="G15" t="str">
        <f t="shared" si="1"/>
        <v>17</v>
      </c>
    </row>
    <row r="16" spans="2:10">
      <c r="B16" t="s">
        <v>446</v>
      </c>
      <c r="E16" t="str">
        <f t="shared" si="0"/>
        <v>EGO Correction 2-18</v>
      </c>
      <c r="G16" t="str">
        <f t="shared" si="1"/>
        <v>18</v>
      </c>
    </row>
    <row r="17" spans="2:7">
      <c r="B17" t="s">
        <v>447</v>
      </c>
      <c r="E17" t="str">
        <f t="shared" si="0"/>
        <v>EGT1Celsius106</v>
      </c>
      <c r="G17" t="str">
        <f>_xlfn.TEXTAFTER(B17, "Celsius")</f>
        <v>106</v>
      </c>
    </row>
    <row r="18" spans="2:7">
      <c r="B18" t="s">
        <v>448</v>
      </c>
      <c r="E18" t="str">
        <f t="shared" si="0"/>
        <v>EGT10Celsius115</v>
      </c>
      <c r="G18" t="str">
        <f t="shared" ref="G18:G27" si="2">_xlfn.TEXTAFTER(B18, "Celsius")</f>
        <v>115</v>
      </c>
    </row>
    <row r="19" spans="2:7">
      <c r="B19" t="s">
        <v>449</v>
      </c>
      <c r="E19" t="str">
        <f t="shared" si="0"/>
        <v>EGT11Celsius116</v>
      </c>
      <c r="G19" t="str">
        <f t="shared" si="2"/>
        <v>116</v>
      </c>
    </row>
    <row r="20" spans="2:7">
      <c r="B20" t="s">
        <v>450</v>
      </c>
      <c r="E20" t="str">
        <f t="shared" si="0"/>
        <v>EGT12Celsius117</v>
      </c>
      <c r="G20" t="str">
        <f t="shared" si="2"/>
        <v>117</v>
      </c>
    </row>
    <row r="21" spans="2:7">
      <c r="B21" t="s">
        <v>451</v>
      </c>
      <c r="E21" t="str">
        <f t="shared" si="0"/>
        <v>EGT2Celsius107</v>
      </c>
      <c r="G21" t="str">
        <f t="shared" si="2"/>
        <v>107</v>
      </c>
    </row>
    <row r="22" spans="2:7">
      <c r="B22" t="s">
        <v>452</v>
      </c>
      <c r="E22" t="str">
        <f t="shared" si="0"/>
        <v>EGT3Celsius108</v>
      </c>
      <c r="G22" t="str">
        <f t="shared" si="2"/>
        <v>108</v>
      </c>
    </row>
    <row r="23" spans="2:7">
      <c r="B23" t="s">
        <v>453</v>
      </c>
      <c r="E23" t="str">
        <f t="shared" si="0"/>
        <v>EGT4Celsius109</v>
      </c>
      <c r="G23" t="str">
        <f t="shared" si="2"/>
        <v>109</v>
      </c>
    </row>
    <row r="24" spans="2:7">
      <c r="B24" t="s">
        <v>454</v>
      </c>
      <c r="E24" t="str">
        <f t="shared" si="0"/>
        <v>EGT5Celsius110</v>
      </c>
      <c r="G24" t="str">
        <f t="shared" si="2"/>
        <v>110</v>
      </c>
    </row>
    <row r="25" spans="2:7">
      <c r="B25" t="s">
        <v>455</v>
      </c>
      <c r="E25" t="str">
        <f t="shared" si="0"/>
        <v>EGT6Celsius111</v>
      </c>
      <c r="G25" t="str">
        <f t="shared" si="2"/>
        <v>111</v>
      </c>
    </row>
    <row r="26" spans="2:7">
      <c r="B26" t="s">
        <v>456</v>
      </c>
      <c r="E26" t="str">
        <f t="shared" si="0"/>
        <v>EGT7Celsius112</v>
      </c>
      <c r="G26" t="str">
        <f t="shared" si="2"/>
        <v>112</v>
      </c>
    </row>
    <row r="27" spans="2:7">
      <c r="B27" t="s">
        <v>457</v>
      </c>
      <c r="E27" t="str">
        <f t="shared" si="0"/>
        <v>EGT8Celsius113</v>
      </c>
      <c r="G27" t="str">
        <f t="shared" si="2"/>
        <v>113</v>
      </c>
    </row>
    <row r="28" spans="2:7">
      <c r="B28" t="s">
        <v>458</v>
      </c>
      <c r="E28" t="str">
        <f t="shared" si="0"/>
        <v>EGT9Celsius114</v>
      </c>
      <c r="G28" t="str">
        <f>_xlfn.TEXTAFTER(B28, "Celsius")</f>
        <v>114</v>
      </c>
    </row>
    <row r="29" spans="2:7">
      <c r="B29" t="s">
        <v>459</v>
      </c>
      <c r="E29" t="str">
        <f t="shared" si="0"/>
        <v>Engine Oil PressureBar151</v>
      </c>
      <c r="G29" t="e">
        <f t="shared" si="1"/>
        <v>#N/A</v>
      </c>
    </row>
    <row r="30" spans="2:7">
      <c r="B30" t="s">
        <v>460</v>
      </c>
      <c r="E30" t="str">
        <f t="shared" si="0"/>
        <v>Engine Oil TemperatureCelsius152</v>
      </c>
      <c r="G30" t="e">
        <f t="shared" si="1"/>
        <v>#N/A</v>
      </c>
    </row>
    <row r="31" spans="2:7">
      <c r="B31" t="s">
        <v>461</v>
      </c>
      <c r="E31" t="str">
        <f t="shared" si="0"/>
        <v>Engine Runtime (sec)-33</v>
      </c>
      <c r="G31" t="str">
        <f t="shared" si="1"/>
        <v>33</v>
      </c>
    </row>
    <row r="32" spans="2:7">
      <c r="B32" t="s">
        <v>462</v>
      </c>
      <c r="E32" t="str">
        <f t="shared" si="0"/>
        <v>Enginebit: AntifloodOn/Off393</v>
      </c>
      <c r="G32" t="e">
        <f t="shared" si="1"/>
        <v>#N/A</v>
      </c>
    </row>
    <row r="33" spans="2:7">
      <c r="B33" t="s">
        <v>463</v>
      </c>
      <c r="E33" t="str">
        <f t="shared" si="0"/>
        <v>Enginebit: Closed Loop ActiveOn/Off395</v>
      </c>
      <c r="G33" t="e">
        <f t="shared" si="1"/>
        <v>#N/A</v>
      </c>
    </row>
    <row r="34" spans="2:7">
      <c r="B34" t="s">
        <v>464</v>
      </c>
      <c r="E34" t="str">
        <f t="shared" si="0"/>
        <v>Enginebit: CrankingOn/Off57</v>
      </c>
      <c r="G34" t="e">
        <f t="shared" si="1"/>
        <v>#N/A</v>
      </c>
    </row>
    <row r="35" spans="2:7">
      <c r="B35" t="s">
        <v>465</v>
      </c>
      <c r="E35" t="str">
        <f t="shared" si="0"/>
        <v>Enginebit: Fuel Cut Active-406</v>
      </c>
      <c r="G35" t="str">
        <f t="shared" si="1"/>
        <v>406</v>
      </c>
    </row>
    <row r="36" spans="2:7">
      <c r="B36" t="s">
        <v>466</v>
      </c>
      <c r="E36" t="str">
        <f t="shared" si="0"/>
        <v>Enginebit: IdleOn/Off396</v>
      </c>
      <c r="G36" t="e">
        <f t="shared" si="1"/>
        <v>#N/A</v>
      </c>
    </row>
    <row r="37" spans="2:7">
      <c r="B37" t="s">
        <v>467</v>
      </c>
      <c r="E37" t="str">
        <f t="shared" si="0"/>
        <v>Enginebit: Launch ControlOn/Off394</v>
      </c>
      <c r="G37" t="e">
        <f t="shared" si="1"/>
        <v>#N/A</v>
      </c>
    </row>
    <row r="38" spans="2:7">
      <c r="B38" t="s">
        <v>468</v>
      </c>
      <c r="E38" t="str">
        <f t="shared" si="0"/>
        <v>Enginebit: MAP accel activeOn/Off62</v>
      </c>
      <c r="G38" t="e">
        <f t="shared" si="1"/>
        <v>#N/A</v>
      </c>
    </row>
    <row r="39" spans="2:7">
      <c r="B39" t="s">
        <v>469</v>
      </c>
      <c r="E39" t="str">
        <f t="shared" si="0"/>
        <v>Enginebit: MAP deaccel activeOn/Off63</v>
      </c>
      <c r="G39" t="e">
        <f t="shared" si="1"/>
        <v>#N/A</v>
      </c>
    </row>
    <row r="40" spans="2:7">
      <c r="B40" t="s">
        <v>470</v>
      </c>
      <c r="E40" t="str">
        <f t="shared" si="0"/>
        <v>Enginebit: OverrunOn/Off397</v>
      </c>
      <c r="G40" t="e">
        <f t="shared" si="1"/>
        <v>#N/A</v>
      </c>
    </row>
    <row r="41" spans="2:7">
      <c r="B41" t="s">
        <v>471</v>
      </c>
      <c r="E41" t="str">
        <f t="shared" si="0"/>
        <v>Enginebit: RunningOn/Off56</v>
      </c>
      <c r="G41" t="e">
        <f t="shared" si="1"/>
        <v>#N/A</v>
      </c>
    </row>
    <row r="42" spans="2:7">
      <c r="B42" t="s">
        <v>472</v>
      </c>
      <c r="E42" t="str">
        <f t="shared" si="0"/>
        <v>Enginebit: Startup EnrichOn/Off58</v>
      </c>
      <c r="G42" t="e">
        <f t="shared" si="1"/>
        <v>#N/A</v>
      </c>
    </row>
    <row r="43" spans="2:7">
      <c r="B43" t="s">
        <v>473</v>
      </c>
      <c r="E43" t="str">
        <f t="shared" si="0"/>
        <v>Enginebit: TPS accel activeOn/Off60</v>
      </c>
      <c r="G43" t="e">
        <f t="shared" si="1"/>
        <v>#N/A</v>
      </c>
    </row>
    <row r="44" spans="2:7">
      <c r="B44" t="s">
        <v>474</v>
      </c>
      <c r="E44" t="str">
        <f t="shared" si="0"/>
        <v>Enginebit: TPS deaccel activeOn/Off61</v>
      </c>
      <c r="G44" t="e">
        <f t="shared" si="1"/>
        <v>#N/A</v>
      </c>
    </row>
    <row r="45" spans="2:7">
      <c r="B45" t="s">
        <v>475</v>
      </c>
      <c r="E45" t="str">
        <f t="shared" si="0"/>
        <v>Enginebit: WarmupOn/Off59</v>
      </c>
      <c r="G45" t="e">
        <f t="shared" si="1"/>
        <v>#N/A</v>
      </c>
    </row>
    <row r="46" spans="2:7">
      <c r="B46" t="s">
        <v>476</v>
      </c>
      <c r="E46" t="str">
        <f t="shared" si="0"/>
        <v>Flex Fuel Correction-20</v>
      </c>
      <c r="G46" t="str">
        <f t="shared" si="1"/>
        <v>20</v>
      </c>
    </row>
    <row r="47" spans="2:7">
      <c r="B47" t="s">
        <v>477</v>
      </c>
      <c r="E47" t="str">
        <f t="shared" si="0"/>
        <v>Fuel PressureBar202</v>
      </c>
      <c r="G47" t="e">
        <f t="shared" si="1"/>
        <v>#N/A</v>
      </c>
    </row>
    <row r="48" spans="2:7">
      <c r="B48" t="s">
        <v>478</v>
      </c>
      <c r="E48" t="str">
        <f t="shared" si="0"/>
        <v>Fuel TemperatureCelsius499</v>
      </c>
      <c r="G48" t="e">
        <f t="shared" si="1"/>
        <v>#N/A</v>
      </c>
    </row>
    <row r="49" spans="2:7">
      <c r="B49" t="s">
        <v>479</v>
      </c>
      <c r="E49" t="str">
        <f t="shared" si="0"/>
        <v>Fuel flow-490</v>
      </c>
      <c r="G49" t="str">
        <f t="shared" si="1"/>
        <v>490</v>
      </c>
    </row>
    <row r="50" spans="2:7">
      <c r="B50" t="s">
        <v>480</v>
      </c>
      <c r="E50" t="str">
        <f t="shared" si="0"/>
        <v>Ignition Dwell-26</v>
      </c>
      <c r="G50" t="str">
        <f t="shared" si="1"/>
        <v>26</v>
      </c>
    </row>
    <row r="51" spans="2:7">
      <c r="B51" t="s">
        <v>481</v>
      </c>
      <c r="E51" t="str">
        <f t="shared" si="0"/>
        <v>Intake Air TemperatureCelsius27</v>
      </c>
      <c r="G51" t="e">
        <f t="shared" si="1"/>
        <v>#N/A</v>
      </c>
    </row>
    <row r="52" spans="2:7">
      <c r="B52" t="s">
        <v>482</v>
      </c>
      <c r="E52" t="str">
        <f t="shared" si="0"/>
        <v>Knock Advance Retard-28</v>
      </c>
      <c r="G52" t="str">
        <f t="shared" si="1"/>
        <v>28</v>
      </c>
    </row>
    <row r="53" spans="2:7">
      <c r="B53" t="s">
        <v>483</v>
      </c>
      <c r="E53" t="str">
        <f t="shared" si="0"/>
        <v>Knock Percentage-29</v>
      </c>
      <c r="G53" t="str">
        <f t="shared" si="1"/>
        <v>29</v>
      </c>
    </row>
    <row r="54" spans="2:7">
      <c r="B54" t="s">
        <v>484</v>
      </c>
      <c r="E54" t="str">
        <f t="shared" si="0"/>
        <v>Lambda 1-254</v>
      </c>
      <c r="G54" t="str">
        <f t="shared" si="1"/>
        <v>254</v>
      </c>
    </row>
    <row r="55" spans="2:7">
      <c r="B55" t="s">
        <v>485</v>
      </c>
      <c r="E55" t="str">
        <f t="shared" si="0"/>
        <v>Lambda 2-255</v>
      </c>
      <c r="G55" t="str">
        <f t="shared" si="1"/>
        <v>255</v>
      </c>
    </row>
    <row r="56" spans="2:7">
      <c r="B56" t="s">
        <v>486</v>
      </c>
      <c r="E56" t="str">
        <f t="shared" si="0"/>
        <v>Lambda Target 1-256</v>
      </c>
      <c r="G56" t="str">
        <f t="shared" si="1"/>
        <v>256</v>
      </c>
    </row>
    <row r="57" spans="2:7">
      <c r="B57" t="s">
        <v>487</v>
      </c>
      <c r="E57" t="str">
        <f t="shared" si="0"/>
        <v>Lambda Target 2-257</v>
      </c>
      <c r="G57" t="str">
        <f t="shared" si="1"/>
        <v>257</v>
      </c>
    </row>
    <row r="58" spans="2:7">
      <c r="B58" t="s">
        <v>488</v>
      </c>
      <c r="E58" t="str">
        <f t="shared" si="0"/>
        <v>MAF g/s-30</v>
      </c>
      <c r="G58" t="str">
        <f t="shared" si="1"/>
        <v>30</v>
      </c>
    </row>
    <row r="59" spans="2:7">
      <c r="B59" t="s">
        <v>489</v>
      </c>
      <c r="E59" t="str">
        <f t="shared" si="0"/>
        <v>Manifold Absolute Pressure-31</v>
      </c>
      <c r="G59" t="str">
        <f t="shared" si="1"/>
        <v>31</v>
      </c>
    </row>
    <row r="60" spans="2:7">
      <c r="B60" t="s">
        <v>490</v>
      </c>
      <c r="E60" t="str">
        <f t="shared" si="0"/>
        <v>Manifold Absolute Pressure dot-32</v>
      </c>
      <c r="G60" t="str">
        <f t="shared" si="1"/>
        <v>32</v>
      </c>
    </row>
    <row r="61" spans="2:7">
      <c r="B61" t="s">
        <v>491</v>
      </c>
      <c r="E61" t="str">
        <f t="shared" si="0"/>
        <v>Number of CEL codes-66</v>
      </c>
      <c r="G61" t="str">
        <f t="shared" si="1"/>
        <v>66</v>
      </c>
    </row>
    <row r="62" spans="2:7">
      <c r="B62" t="s">
        <v>492</v>
      </c>
      <c r="E62" t="str">
        <f t="shared" si="0"/>
        <v>OBD2: Engine Load-100</v>
      </c>
      <c r="G62" t="str">
        <f t="shared" si="1"/>
        <v>100</v>
      </c>
    </row>
    <row r="63" spans="2:7">
      <c r="B63" t="s">
        <v>493</v>
      </c>
      <c r="E63" t="str">
        <f t="shared" si="0"/>
        <v>OBD2: Long Term Fuel Trim, Bank 1-102</v>
      </c>
      <c r="G63" t="str">
        <f t="shared" si="1"/>
        <v>102</v>
      </c>
    </row>
    <row r="64" spans="2:7">
      <c r="B64" t="s">
        <v>494</v>
      </c>
      <c r="E64" t="str">
        <f t="shared" si="0"/>
        <v>OBD2: Long Term Fuel Trim, Bank 2-104</v>
      </c>
      <c r="G64" t="str">
        <f t="shared" si="1"/>
        <v>104</v>
      </c>
    </row>
    <row r="65" spans="2:7">
      <c r="B65" t="s">
        <v>495</v>
      </c>
      <c r="E65" t="str">
        <f t="shared" si="0"/>
        <v>OBD2: Short Term Fuel Trim, Bank 1-101</v>
      </c>
      <c r="G65" t="str">
        <f t="shared" si="1"/>
        <v>101</v>
      </c>
    </row>
    <row r="66" spans="2:7">
      <c r="B66" t="s">
        <v>496</v>
      </c>
      <c r="E66" t="str">
        <f t="shared" si="0"/>
        <v>OBD2: Short Term Fuel Trim, Bank 2-103</v>
      </c>
      <c r="G66" t="str">
        <f t="shared" si="1"/>
        <v>103</v>
      </c>
    </row>
    <row r="67" spans="2:7">
      <c r="B67" t="s">
        <v>497</v>
      </c>
      <c r="E67" t="str">
        <f t="shared" si="0"/>
        <v>Pulse Width 1-35</v>
      </c>
      <c r="G67" t="str">
        <f t="shared" si="1"/>
        <v>35</v>
      </c>
    </row>
    <row r="68" spans="2:7">
      <c r="B68" t="s">
        <v>498</v>
      </c>
      <c r="E68" t="str">
        <f t="shared" ref="E68:E84" si="3">_xlfn.TEXTAFTER(B68, "S")</f>
        <v>Pulse Width 2-36</v>
      </c>
      <c r="G68" t="str">
        <f t="shared" ref="G68:G84" si="4">_xlfn.TEXTAFTER(B68, "-")</f>
        <v>36</v>
      </c>
    </row>
    <row r="69" spans="2:7">
      <c r="B69" t="s">
        <v>499</v>
      </c>
      <c r="E69" t="str">
        <f t="shared" si="3"/>
        <v>RPM-37</v>
      </c>
      <c r="G69" t="str">
        <f t="shared" si="4"/>
        <v>37</v>
      </c>
    </row>
    <row r="70" spans="2:7">
      <c r="B70" t="s">
        <v>500</v>
      </c>
      <c r="E70" t="str">
        <f t="shared" si="3"/>
        <v>Rotating Error Code-105</v>
      </c>
      <c r="G70" t="str">
        <f t="shared" si="4"/>
        <v>105</v>
      </c>
    </row>
    <row r="71" spans="2:7">
      <c r="B71" t="s">
        <v>501</v>
      </c>
      <c r="E71" t="str">
        <f t="shared" si="3"/>
        <v>Spark Advance-38</v>
      </c>
      <c r="G71" t="str">
        <f t="shared" si="4"/>
        <v>38</v>
      </c>
    </row>
    <row r="72" spans="2:7">
      <c r="B72" t="s">
        <v>502</v>
      </c>
      <c r="E72" t="str">
        <f t="shared" si="3"/>
        <v>TPS dot-41</v>
      </c>
      <c r="G72" t="str">
        <f t="shared" si="4"/>
        <v>41</v>
      </c>
    </row>
    <row r="73" spans="2:7">
      <c r="B73" t="s">
        <v>503</v>
      </c>
      <c r="E73" t="str">
        <f t="shared" si="3"/>
        <v>Throttle Position-42</v>
      </c>
      <c r="G73" t="str">
        <f t="shared" si="4"/>
        <v>42</v>
      </c>
    </row>
    <row r="74" spans="2:7">
      <c r="B74" t="s">
        <v>504</v>
      </c>
      <c r="E74" t="str">
        <f t="shared" si="3"/>
        <v>Total Fuel Correction-43</v>
      </c>
      <c r="G74" t="str">
        <f t="shared" si="4"/>
        <v>43</v>
      </c>
    </row>
    <row r="75" spans="2:7">
      <c r="B75" t="s">
        <v>505</v>
      </c>
      <c r="E75" t="str">
        <f t="shared" si="3"/>
        <v>VSS1KPH81</v>
      </c>
      <c r="G75" t="e">
        <f t="shared" si="4"/>
        <v>#N/A</v>
      </c>
    </row>
    <row r="76" spans="2:7">
      <c r="B76" t="s">
        <v>506</v>
      </c>
      <c r="E76" t="str">
        <f t="shared" si="3"/>
        <v>VSS2KPH99</v>
      </c>
      <c r="G76" t="e">
        <f t="shared" si="4"/>
        <v>#N/A</v>
      </c>
    </row>
    <row r="77" spans="2:7">
      <c r="B77" t="s">
        <v>507</v>
      </c>
      <c r="E77" t="str">
        <f t="shared" si="3"/>
        <v>VVT, Exhaust Cam Position 1-493</v>
      </c>
      <c r="G77" t="str">
        <f t="shared" si="4"/>
        <v>493</v>
      </c>
    </row>
    <row r="78" spans="2:7">
      <c r="B78" t="s">
        <v>508</v>
      </c>
      <c r="E78" t="str">
        <f t="shared" si="3"/>
        <v>VVT, Exhaust Cam Position 2-495</v>
      </c>
      <c r="G78" t="str">
        <f t="shared" si="4"/>
        <v>495</v>
      </c>
    </row>
    <row r="79" spans="2:7">
      <c r="B79" t="s">
        <v>509</v>
      </c>
      <c r="E79" t="str">
        <f t="shared" si="3"/>
        <v>VVT, Exhaust Cam Target Position-497</v>
      </c>
      <c r="G79" t="str">
        <f t="shared" si="4"/>
        <v>497</v>
      </c>
    </row>
    <row r="80" spans="2:7">
      <c r="B80" t="s">
        <v>510</v>
      </c>
      <c r="E80" t="str">
        <f t="shared" si="3"/>
        <v>VVT, Intake Cam Position 1-492</v>
      </c>
      <c r="G80" t="str">
        <f t="shared" si="4"/>
        <v>492</v>
      </c>
    </row>
    <row r="81" spans="2:7">
      <c r="B81" t="s">
        <v>511</v>
      </c>
      <c r="E81" t="str">
        <f t="shared" si="3"/>
        <v>VVT, Intake Cam Position 2-494</v>
      </c>
      <c r="G81" t="str">
        <f t="shared" si="4"/>
        <v>494</v>
      </c>
    </row>
    <row r="82" spans="2:7">
      <c r="B82" t="s">
        <v>512</v>
      </c>
      <c r="E82" t="str">
        <f t="shared" si="3"/>
        <v>VVT, Intake Cam Target Position-496</v>
      </c>
      <c r="G82" t="str">
        <f t="shared" si="4"/>
        <v>496</v>
      </c>
    </row>
    <row r="83" spans="2:7">
      <c r="B83" t="s">
        <v>513</v>
      </c>
      <c r="E83" t="str">
        <f t="shared" si="3"/>
        <v>Vehicle Max SpeedKPH408</v>
      </c>
      <c r="G83" t="e">
        <f t="shared" si="4"/>
        <v>#N/A</v>
      </c>
    </row>
    <row r="84" spans="2:7">
      <c r="B84" t="s">
        <v>514</v>
      </c>
      <c r="E84" t="str">
        <f t="shared" si="3"/>
        <v>Vehicle SpeedKPH64</v>
      </c>
      <c r="G84" t="e">
        <f t="shared" si="4"/>
        <v>#N/A</v>
      </c>
    </row>
    <row r="85" spans="2:7">
      <c r="B85" t="s">
        <v>515</v>
      </c>
      <c r="E85" t="str">
        <f>_xlfn.TEXTAFTER(B85, "ON")</f>
        <v>2nd Gear Start indicator (Transmission)On/Off148</v>
      </c>
      <c r="G85" t="str">
        <f>_xlfn.TEXTAFTER(B85, "ff")</f>
        <v>148</v>
      </c>
    </row>
    <row r="86" spans="2:7">
      <c r="B86" t="s">
        <v>516</v>
      </c>
      <c r="G86" t="str">
        <f t="shared" ref="G86:G97" si="5">_xlfn.TEXTAFTER(B86, "ff")</f>
        <v>149</v>
      </c>
    </row>
    <row r="87" spans="2:7">
      <c r="B87" t="s">
        <v>517</v>
      </c>
      <c r="G87" t="str">
        <f t="shared" si="5"/>
        <v>150</v>
      </c>
    </row>
    <row r="88" spans="2:7">
      <c r="B88" t="s">
        <v>518</v>
      </c>
      <c r="G88" t="str">
        <f t="shared" si="5"/>
        <v>145</v>
      </c>
    </row>
    <row r="89" spans="2:7">
      <c r="B89" t="s">
        <v>519</v>
      </c>
      <c r="G89" t="e">
        <f t="shared" si="5"/>
        <v>#N/A</v>
      </c>
    </row>
    <row r="90" spans="2:7">
      <c r="B90" t="s">
        <v>520</v>
      </c>
      <c r="G90" t="str">
        <f t="shared" si="5"/>
        <v>143</v>
      </c>
    </row>
    <row r="91" spans="2:7">
      <c r="B91" t="s">
        <v>521</v>
      </c>
      <c r="G91" t="str">
        <f t="shared" si="5"/>
        <v>146</v>
      </c>
    </row>
    <row r="92" spans="2:7">
      <c r="B92" t="s">
        <v>522</v>
      </c>
      <c r="G92" t="e">
        <f t="shared" si="5"/>
        <v>#N/A</v>
      </c>
    </row>
    <row r="93" spans="2:7">
      <c r="B93" t="s">
        <v>523</v>
      </c>
      <c r="G93" t="str">
        <f t="shared" si="5"/>
        <v>147</v>
      </c>
    </row>
    <row r="94" spans="2:7">
      <c r="B94" t="s">
        <v>524</v>
      </c>
      <c r="G94" t="e">
        <f t="shared" si="5"/>
        <v>#N/A</v>
      </c>
    </row>
    <row r="95" spans="2:7">
      <c r="B95" t="s">
        <v>525</v>
      </c>
      <c r="G95" t="e">
        <f t="shared" si="5"/>
        <v>#N/A</v>
      </c>
    </row>
    <row r="96" spans="2:7">
      <c r="B96" t="s">
        <v>526</v>
      </c>
      <c r="G96" t="e">
        <f t="shared" si="5"/>
        <v>#N/A</v>
      </c>
    </row>
    <row r="97" spans="2:7">
      <c r="B97" t="s">
        <v>527</v>
      </c>
      <c r="G97" t="e">
        <f t="shared" si="5"/>
        <v>#N/A</v>
      </c>
    </row>
    <row r="98" spans="2:7">
      <c r="B98" t="s">
        <v>528</v>
      </c>
    </row>
    <row r="99" spans="2:7">
      <c r="B99" t="s">
        <v>529</v>
      </c>
    </row>
    <row r="100" spans="2:7">
      <c r="B100" t="s">
        <v>530</v>
      </c>
    </row>
    <row r="101" spans="2:7">
      <c r="B101" t="s">
        <v>531</v>
      </c>
    </row>
    <row r="102" spans="2:7">
      <c r="B102" t="s">
        <v>532</v>
      </c>
    </row>
    <row r="103" spans="2:7">
      <c r="B103" t="s">
        <v>533</v>
      </c>
    </row>
    <row r="104" spans="2:7">
      <c r="B104" t="s">
        <v>534</v>
      </c>
    </row>
    <row r="105" spans="2:7">
      <c r="B105" t="s">
        <v>535</v>
      </c>
    </row>
    <row r="106" spans="2:7">
      <c r="B106" t="s">
        <v>536</v>
      </c>
    </row>
    <row r="107" spans="2:7">
      <c r="B107" t="s">
        <v>537</v>
      </c>
    </row>
    <row r="108" spans="2:7">
      <c r="B108" t="s">
        <v>538</v>
      </c>
    </row>
    <row r="109" spans="2:7">
      <c r="B109" t="s">
        <v>539</v>
      </c>
    </row>
    <row r="110" spans="2:7">
      <c r="B110" t="s">
        <v>540</v>
      </c>
    </row>
    <row r="111" spans="2:7">
      <c r="B111" t="s">
        <v>541</v>
      </c>
    </row>
    <row r="112" spans="2:7">
      <c r="B112" t="s">
        <v>542</v>
      </c>
    </row>
    <row r="113" spans="2:2">
      <c r="B113" t="s">
        <v>543</v>
      </c>
    </row>
    <row r="114" spans="2:2">
      <c r="B114" t="s">
        <v>544</v>
      </c>
    </row>
    <row r="115" spans="2:2">
      <c r="B115" t="s">
        <v>545</v>
      </c>
    </row>
    <row r="116" spans="2:2">
      <c r="B116" t="s">
        <v>546</v>
      </c>
    </row>
    <row r="117" spans="2:2">
      <c r="B117" t="s">
        <v>547</v>
      </c>
    </row>
    <row r="118" spans="2:2">
      <c r="B118" t="s">
        <v>548</v>
      </c>
    </row>
    <row r="119" spans="2:2">
      <c r="B119" t="s">
        <v>549</v>
      </c>
    </row>
    <row r="120" spans="2:2">
      <c r="B120" t="s">
        <v>550</v>
      </c>
    </row>
    <row r="121" spans="2:2">
      <c r="B121" t="s">
        <v>551</v>
      </c>
    </row>
    <row r="122" spans="2:2">
      <c r="B122" t="s">
        <v>552</v>
      </c>
    </row>
    <row r="123" spans="2:2">
      <c r="B123" t="s">
        <v>553</v>
      </c>
    </row>
    <row r="124" spans="2:2">
      <c r="B124" t="s">
        <v>554</v>
      </c>
    </row>
    <row r="125" spans="2:2">
      <c r="B125" t="s">
        <v>555</v>
      </c>
    </row>
    <row r="126" spans="2:2">
      <c r="B126" t="s">
        <v>556</v>
      </c>
    </row>
    <row r="127" spans="2:2">
      <c r="B127" t="s">
        <v>557</v>
      </c>
    </row>
    <row r="128" spans="2:2">
      <c r="B128" t="s">
        <v>558</v>
      </c>
    </row>
    <row r="129" spans="2:2">
      <c r="B129" t="s">
        <v>559</v>
      </c>
    </row>
    <row r="130" spans="2:2">
      <c r="B130" t="s">
        <v>560</v>
      </c>
    </row>
    <row r="131" spans="2:2">
      <c r="B131" t="s">
        <v>561</v>
      </c>
    </row>
    <row r="132" spans="2:2">
      <c r="B132" t="s">
        <v>562</v>
      </c>
    </row>
    <row r="133" spans="2:2">
      <c r="B133" t="s">
        <v>563</v>
      </c>
    </row>
    <row r="134" spans="2:2">
      <c r="B134" t="s">
        <v>564</v>
      </c>
    </row>
    <row r="135" spans="2:2">
      <c r="B135" t="s">
        <v>565</v>
      </c>
    </row>
    <row r="136" spans="2:2">
      <c r="B136" t="s">
        <v>566</v>
      </c>
    </row>
    <row r="137" spans="2:2">
      <c r="B137" t="s">
        <v>567</v>
      </c>
    </row>
    <row r="138" spans="2:2">
      <c r="B138" t="s">
        <v>568</v>
      </c>
    </row>
    <row r="139" spans="2:2">
      <c r="B139" t="s">
        <v>569</v>
      </c>
    </row>
    <row r="140" spans="2:2">
      <c r="B140" t="s">
        <v>570</v>
      </c>
    </row>
    <row r="141" spans="2:2">
      <c r="B141" t="s">
        <v>571</v>
      </c>
    </row>
    <row r="142" spans="2:2">
      <c r="B142" t="s">
        <v>572</v>
      </c>
    </row>
    <row r="143" spans="2:2">
      <c r="B143" t="s">
        <v>573</v>
      </c>
    </row>
    <row r="144" spans="2:2">
      <c r="B144" t="s">
        <v>574</v>
      </c>
    </row>
    <row r="145" spans="2:2">
      <c r="B145" t="s">
        <v>575</v>
      </c>
    </row>
    <row r="146" spans="2:2">
      <c r="B146" t="s">
        <v>576</v>
      </c>
    </row>
    <row r="147" spans="2:2">
      <c r="B147" t="s">
        <v>577</v>
      </c>
    </row>
    <row r="148" spans="2:2">
      <c r="B148" t="s">
        <v>578</v>
      </c>
    </row>
    <row r="149" spans="2:2">
      <c r="B149" t="s">
        <v>579</v>
      </c>
    </row>
    <row r="150" spans="2:2">
      <c r="B150" t="s">
        <v>580</v>
      </c>
    </row>
    <row r="151" spans="2:2">
      <c r="B151" t="s">
        <v>581</v>
      </c>
    </row>
    <row r="152" spans="2:2">
      <c r="B152" t="s">
        <v>582</v>
      </c>
    </row>
    <row r="153" spans="2:2">
      <c r="B153" t="s">
        <v>583</v>
      </c>
    </row>
    <row r="154" spans="2:2">
      <c r="B154" t="s">
        <v>584</v>
      </c>
    </row>
    <row r="155" spans="2:2">
      <c r="B155" t="s">
        <v>585</v>
      </c>
    </row>
    <row r="156" spans="2:2">
      <c r="B156" t="s">
        <v>586</v>
      </c>
    </row>
    <row r="157" spans="2:2">
      <c r="B157" t="s">
        <v>587</v>
      </c>
    </row>
    <row r="158" spans="2:2">
      <c r="B158" t="s">
        <v>588</v>
      </c>
    </row>
    <row r="159" spans="2:2">
      <c r="B159" t="s">
        <v>589</v>
      </c>
    </row>
    <row r="160" spans="2:2">
      <c r="B160" t="s">
        <v>590</v>
      </c>
    </row>
    <row r="161" spans="2:2">
      <c r="B161" t="s">
        <v>591</v>
      </c>
    </row>
    <row r="162" spans="2:2">
      <c r="B162" t="s">
        <v>592</v>
      </c>
    </row>
    <row r="163" spans="2:2">
      <c r="B163" t="s">
        <v>593</v>
      </c>
    </row>
    <row r="164" spans="2:2">
      <c r="B164" t="s">
        <v>594</v>
      </c>
    </row>
    <row r="165" spans="2:2">
      <c r="B165" t="s">
        <v>595</v>
      </c>
    </row>
    <row r="166" spans="2:2">
      <c r="B166" t="s">
        <v>596</v>
      </c>
    </row>
    <row r="167" spans="2:2">
      <c r="B167" t="s">
        <v>597</v>
      </c>
    </row>
    <row r="168" spans="2:2">
      <c r="B168" t="s">
        <v>598</v>
      </c>
    </row>
    <row r="169" spans="2:2">
      <c r="B169" t="s">
        <v>599</v>
      </c>
    </row>
    <row r="170" spans="2:2">
      <c r="B170" t="s">
        <v>600</v>
      </c>
    </row>
    <row r="171" spans="2:2">
      <c r="B171" t="s">
        <v>601</v>
      </c>
    </row>
    <row r="172" spans="2:2">
      <c r="B172" t="s">
        <v>602</v>
      </c>
    </row>
    <row r="173" spans="2:2">
      <c r="B173" t="s">
        <v>603</v>
      </c>
    </row>
    <row r="174" spans="2:2">
      <c r="B174" t="s">
        <v>604</v>
      </c>
    </row>
    <row r="175" spans="2:2">
      <c r="B175" t="s">
        <v>605</v>
      </c>
    </row>
    <row r="176" spans="2:2">
      <c r="B176" t="s">
        <v>606</v>
      </c>
    </row>
    <row r="177" spans="2:2">
      <c r="B177" t="s">
        <v>607</v>
      </c>
    </row>
    <row r="178" spans="2:2">
      <c r="B178" t="s">
        <v>608</v>
      </c>
    </row>
    <row r="179" spans="2:2">
      <c r="B179" t="s">
        <v>609</v>
      </c>
    </row>
    <row r="180" spans="2:2">
      <c r="B180" t="s">
        <v>610</v>
      </c>
    </row>
    <row r="181" spans="2:2">
      <c r="B181" t="s">
        <v>611</v>
      </c>
    </row>
    <row r="182" spans="2:2">
      <c r="B182" t="s">
        <v>612</v>
      </c>
    </row>
    <row r="183" spans="2:2">
      <c r="B183" t="s">
        <v>613</v>
      </c>
    </row>
    <row r="184" spans="2:2">
      <c r="B184" t="s">
        <v>614</v>
      </c>
    </row>
    <row r="185" spans="2:2">
      <c r="B185" t="s">
        <v>615</v>
      </c>
    </row>
    <row r="186" spans="2:2">
      <c r="B186" t="s">
        <v>616</v>
      </c>
    </row>
    <row r="187" spans="2:2">
      <c r="B187" t="s">
        <v>617</v>
      </c>
    </row>
    <row r="188" spans="2:2">
      <c r="B188" t="s">
        <v>618</v>
      </c>
    </row>
    <row r="189" spans="2:2">
      <c r="B189" t="s">
        <v>619</v>
      </c>
    </row>
    <row r="190" spans="2:2">
      <c r="B190" t="s">
        <v>620</v>
      </c>
    </row>
    <row r="191" spans="2:2">
      <c r="B191" t="s">
        <v>621</v>
      </c>
    </row>
    <row r="192" spans="2:2">
      <c r="B192" t="s">
        <v>622</v>
      </c>
    </row>
    <row r="193" spans="2:2">
      <c r="B193" t="s">
        <v>623</v>
      </c>
    </row>
    <row r="194" spans="2:2">
      <c r="B194" t="s">
        <v>624</v>
      </c>
    </row>
    <row r="195" spans="2:2">
      <c r="B195" t="s">
        <v>625</v>
      </c>
    </row>
    <row r="196" spans="2:2">
      <c r="B196" t="s">
        <v>626</v>
      </c>
    </row>
    <row r="197" spans="2:2">
      <c r="B197" t="s">
        <v>627</v>
      </c>
    </row>
    <row r="198" spans="2:2">
      <c r="B198" t="s">
        <v>628</v>
      </c>
    </row>
    <row r="199" spans="2:2">
      <c r="B199" t="s">
        <v>629</v>
      </c>
    </row>
    <row r="200" spans="2:2">
      <c r="B200" t="s">
        <v>630</v>
      </c>
    </row>
    <row r="201" spans="2:2">
      <c r="B201" t="s">
        <v>631</v>
      </c>
    </row>
    <row r="202" spans="2:2">
      <c r="B202" t="s">
        <v>632</v>
      </c>
    </row>
    <row r="203" spans="2:2">
      <c r="B203" t="s">
        <v>633</v>
      </c>
    </row>
    <row r="204" spans="2:2">
      <c r="B204" t="s">
        <v>634</v>
      </c>
    </row>
    <row r="205" spans="2:2">
      <c r="B205" t="s">
        <v>635</v>
      </c>
    </row>
    <row r="206" spans="2:2">
      <c r="B206" t="s">
        <v>636</v>
      </c>
    </row>
    <row r="207" spans="2:2">
      <c r="B207" t="s">
        <v>637</v>
      </c>
    </row>
    <row r="208" spans="2:2">
      <c r="B208" t="s">
        <v>638</v>
      </c>
    </row>
    <row r="209" spans="2:2">
      <c r="B209" t="s">
        <v>639</v>
      </c>
    </row>
    <row r="210" spans="2:2">
      <c r="B210" t="s">
        <v>640</v>
      </c>
    </row>
    <row r="211" spans="2:2">
      <c r="B211" t="s">
        <v>641</v>
      </c>
    </row>
    <row r="212" spans="2:2">
      <c r="B212" t="s">
        <v>642</v>
      </c>
    </row>
    <row r="213" spans="2:2">
      <c r="B213" t="s">
        <v>643</v>
      </c>
    </row>
    <row r="214" spans="2:2">
      <c r="B214" t="s">
        <v>644</v>
      </c>
    </row>
    <row r="215" spans="2:2">
      <c r="B215" t="s">
        <v>645</v>
      </c>
    </row>
    <row r="216" spans="2:2">
      <c r="B216" t="s">
        <v>646</v>
      </c>
    </row>
    <row r="217" spans="2:2">
      <c r="B217" t="s">
        <v>647</v>
      </c>
    </row>
    <row r="218" spans="2:2">
      <c r="B218" t="s">
        <v>648</v>
      </c>
    </row>
    <row r="219" spans="2:2">
      <c r="B219" t="s">
        <v>649</v>
      </c>
    </row>
    <row r="220" spans="2:2">
      <c r="B220" t="s">
        <v>650</v>
      </c>
    </row>
    <row r="221" spans="2:2">
      <c r="B221" t="s">
        <v>651</v>
      </c>
    </row>
    <row r="222" spans="2:2">
      <c r="B222" t="s">
        <v>652</v>
      </c>
    </row>
    <row r="223" spans="2:2">
      <c r="B223" t="s">
        <v>653</v>
      </c>
    </row>
    <row r="224" spans="2:2">
      <c r="B224" t="s">
        <v>654</v>
      </c>
    </row>
    <row r="225" spans="2:2">
      <c r="B225" t="s">
        <v>655</v>
      </c>
    </row>
    <row r="226" spans="2:2">
      <c r="B226" t="s">
        <v>656</v>
      </c>
    </row>
    <row r="227" spans="2:2">
      <c r="B227" t="s">
        <v>657</v>
      </c>
    </row>
    <row r="228" spans="2:2">
      <c r="B228" t="s">
        <v>658</v>
      </c>
    </row>
    <row r="229" spans="2:2">
      <c r="B229" t="s">
        <v>659</v>
      </c>
    </row>
    <row r="230" spans="2:2">
      <c r="B230" t="s">
        <v>660</v>
      </c>
    </row>
    <row r="231" spans="2:2">
      <c r="B231" t="s">
        <v>661</v>
      </c>
    </row>
    <row r="232" spans="2:2">
      <c r="B232" t="s">
        <v>662</v>
      </c>
    </row>
    <row r="233" spans="2:2">
      <c r="B233" t="s">
        <v>663</v>
      </c>
    </row>
    <row r="234" spans="2:2">
      <c r="B234" t="s">
        <v>664</v>
      </c>
    </row>
    <row r="235" spans="2:2">
      <c r="B235" t="s">
        <v>665</v>
      </c>
    </row>
    <row r="236" spans="2:2">
      <c r="B236" t="s">
        <v>666</v>
      </c>
    </row>
    <row r="237" spans="2:2">
      <c r="B237" t="s">
        <v>667</v>
      </c>
    </row>
    <row r="238" spans="2:2">
      <c r="B238" t="s">
        <v>668</v>
      </c>
    </row>
    <row r="239" spans="2:2">
      <c r="B239" t="s">
        <v>669</v>
      </c>
    </row>
    <row r="240" spans="2:2">
      <c r="B240" t="s">
        <v>670</v>
      </c>
    </row>
    <row r="241" spans="2:2">
      <c r="B241" t="s">
        <v>671</v>
      </c>
    </row>
    <row r="242" spans="2:2">
      <c r="B242" t="s">
        <v>672</v>
      </c>
    </row>
    <row r="243" spans="2:2">
      <c r="B243" t="s">
        <v>673</v>
      </c>
    </row>
    <row r="244" spans="2:2">
      <c r="B244" t="s">
        <v>674</v>
      </c>
    </row>
    <row r="245" spans="2:2">
      <c r="B245" t="s">
        <v>675</v>
      </c>
    </row>
    <row r="246" spans="2:2">
      <c r="B246" t="s">
        <v>676</v>
      </c>
    </row>
    <row r="247" spans="2:2">
      <c r="B247" t="s">
        <v>677</v>
      </c>
    </row>
    <row r="248" spans="2:2">
      <c r="B248" t="s">
        <v>678</v>
      </c>
    </row>
    <row r="249" spans="2:2">
      <c r="B249" t="s">
        <v>679</v>
      </c>
    </row>
    <row r="250" spans="2:2">
      <c r="B250" t="s">
        <v>680</v>
      </c>
    </row>
    <row r="251" spans="2:2">
      <c r="B251" t="s">
        <v>681</v>
      </c>
    </row>
    <row r="252" spans="2:2">
      <c r="B252" t="s">
        <v>682</v>
      </c>
    </row>
    <row r="253" spans="2:2">
      <c r="B253" t="s">
        <v>683</v>
      </c>
    </row>
    <row r="254" spans="2:2">
      <c r="B254" t="s">
        <v>684</v>
      </c>
    </row>
    <row r="255" spans="2:2">
      <c r="B255" t="s">
        <v>685</v>
      </c>
    </row>
    <row r="256" spans="2:2">
      <c r="B256" t="s">
        <v>686</v>
      </c>
    </row>
    <row r="257" spans="2:2">
      <c r="B257" t="s">
        <v>687</v>
      </c>
    </row>
    <row r="258" spans="2:2">
      <c r="B258" t="s">
        <v>688</v>
      </c>
    </row>
    <row r="259" spans="2:2">
      <c r="B259" t="s">
        <v>689</v>
      </c>
    </row>
    <row r="260" spans="2:2">
      <c r="B260" t="s">
        <v>690</v>
      </c>
    </row>
    <row r="261" spans="2:2">
      <c r="B261" t="s">
        <v>691</v>
      </c>
    </row>
    <row r="262" spans="2:2">
      <c r="B262" t="s">
        <v>692</v>
      </c>
    </row>
    <row r="263" spans="2:2">
      <c r="B263" t="s">
        <v>693</v>
      </c>
    </row>
    <row r="264" spans="2:2">
      <c r="B264" t="s">
        <v>694</v>
      </c>
    </row>
    <row r="265" spans="2:2">
      <c r="B265" t="s">
        <v>695</v>
      </c>
    </row>
    <row r="266" spans="2:2">
      <c r="B266" t="s">
        <v>696</v>
      </c>
    </row>
    <row r="267" spans="2:2">
      <c r="B267" t="s">
        <v>697</v>
      </c>
    </row>
    <row r="268" spans="2:2">
      <c r="B268" t="s">
        <v>698</v>
      </c>
    </row>
    <row r="269" spans="2:2">
      <c r="B269" t="s">
        <v>699</v>
      </c>
    </row>
    <row r="270" spans="2:2">
      <c r="B270" t="s">
        <v>700</v>
      </c>
    </row>
    <row r="271" spans="2:2">
      <c r="B271" t="s">
        <v>701</v>
      </c>
    </row>
    <row r="272" spans="2:2">
      <c r="B272" t="s">
        <v>702</v>
      </c>
    </row>
    <row r="273" spans="2:2">
      <c r="B273" t="s">
        <v>703</v>
      </c>
    </row>
    <row r="274" spans="2:2">
      <c r="B274" t="s">
        <v>704</v>
      </c>
    </row>
    <row r="275" spans="2:2">
      <c r="B275" t="s">
        <v>705</v>
      </c>
    </row>
    <row r="276" spans="2:2">
      <c r="B276" t="s">
        <v>706</v>
      </c>
    </row>
    <row r="277" spans="2:2">
      <c r="B277" t="s">
        <v>707</v>
      </c>
    </row>
    <row r="278" spans="2:2">
      <c r="B278" t="s">
        <v>708</v>
      </c>
    </row>
    <row r="279" spans="2:2">
      <c r="B279" t="s">
        <v>709</v>
      </c>
    </row>
    <row r="280" spans="2:2">
      <c r="B280" t="s">
        <v>710</v>
      </c>
    </row>
    <row r="281" spans="2:2">
      <c r="B281" t="s">
        <v>711</v>
      </c>
    </row>
    <row r="282" spans="2:2">
      <c r="B282" t="s">
        <v>712</v>
      </c>
    </row>
    <row r="283" spans="2:2">
      <c r="B283" t="s">
        <v>713</v>
      </c>
    </row>
    <row r="284" spans="2:2">
      <c r="B284" t="s">
        <v>714</v>
      </c>
    </row>
    <row r="285" spans="2:2">
      <c r="B285" t="s">
        <v>715</v>
      </c>
    </row>
    <row r="286" spans="2:2">
      <c r="B286" t="s">
        <v>716</v>
      </c>
    </row>
    <row r="287" spans="2:2">
      <c r="B287" t="s">
        <v>717</v>
      </c>
    </row>
    <row r="288" spans="2:2">
      <c r="B288" t="s">
        <v>718</v>
      </c>
    </row>
    <row r="289" spans="2:2">
      <c r="B289" t="s">
        <v>719</v>
      </c>
    </row>
    <row r="290" spans="2:2">
      <c r="B290" t="s">
        <v>720</v>
      </c>
    </row>
    <row r="291" spans="2:2">
      <c r="B291" t="s">
        <v>721</v>
      </c>
    </row>
    <row r="292" spans="2:2">
      <c r="B292" t="s">
        <v>722</v>
      </c>
    </row>
    <row r="293" spans="2:2">
      <c r="B293" t="s">
        <v>723</v>
      </c>
    </row>
    <row r="294" spans="2:2">
      <c r="B294" t="s">
        <v>724</v>
      </c>
    </row>
    <row r="295" spans="2:2">
      <c r="B295" t="s">
        <v>725</v>
      </c>
    </row>
    <row r="296" spans="2:2">
      <c r="B296" t="s">
        <v>726</v>
      </c>
    </row>
    <row r="297" spans="2:2">
      <c r="B297" t="s">
        <v>727</v>
      </c>
    </row>
    <row r="298" spans="2:2">
      <c r="B298" t="s">
        <v>728</v>
      </c>
    </row>
    <row r="299" spans="2:2">
      <c r="B299" t="s">
        <v>729</v>
      </c>
    </row>
    <row r="300" spans="2:2">
      <c r="B300" t="s">
        <v>730</v>
      </c>
    </row>
    <row r="301" spans="2:2">
      <c r="B301" t="s">
        <v>731</v>
      </c>
    </row>
    <row r="302" spans="2:2">
      <c r="B302" t="s">
        <v>732</v>
      </c>
    </row>
    <row r="303" spans="2:2">
      <c r="B303" t="s">
        <v>733</v>
      </c>
    </row>
    <row r="304" spans="2:2">
      <c r="B304" t="s">
        <v>734</v>
      </c>
    </row>
    <row r="305" spans="2:2">
      <c r="B305" t="s">
        <v>735</v>
      </c>
    </row>
    <row r="306" spans="2:2">
      <c r="B306" t="s">
        <v>736</v>
      </c>
    </row>
    <row r="307" spans="2:2">
      <c r="B307" t="s">
        <v>737</v>
      </c>
    </row>
    <row r="308" spans="2:2">
      <c r="B308" t="s">
        <v>738</v>
      </c>
    </row>
    <row r="309" spans="2:2">
      <c r="B309" t="s">
        <v>739</v>
      </c>
    </row>
    <row r="310" spans="2:2">
      <c r="B310" t="s">
        <v>740</v>
      </c>
    </row>
    <row r="311" spans="2:2">
      <c r="B311" t="s">
        <v>741</v>
      </c>
    </row>
    <row r="312" spans="2:2">
      <c r="B312" t="s">
        <v>742</v>
      </c>
    </row>
    <row r="313" spans="2:2">
      <c r="B313" t="s">
        <v>743</v>
      </c>
    </row>
    <row r="314" spans="2:2">
      <c r="B314" t="s">
        <v>744</v>
      </c>
    </row>
    <row r="315" spans="2:2">
      <c r="B315" t="s">
        <v>745</v>
      </c>
    </row>
    <row r="316" spans="2:2">
      <c r="B316" t="s">
        <v>746</v>
      </c>
    </row>
    <row r="317" spans="2:2">
      <c r="B317" t="s">
        <v>747</v>
      </c>
    </row>
    <row r="318" spans="2:2">
      <c r="B318" t="s">
        <v>748</v>
      </c>
    </row>
    <row r="319" spans="2:2">
      <c r="B319" t="s">
        <v>749</v>
      </c>
    </row>
    <row r="320" spans="2:2">
      <c r="B320" t="s">
        <v>750</v>
      </c>
    </row>
    <row r="321" spans="2:2">
      <c r="B321" t="s">
        <v>751</v>
      </c>
    </row>
    <row r="322" spans="2:2">
      <c r="B322" t="s">
        <v>752</v>
      </c>
    </row>
    <row r="323" spans="2:2">
      <c r="B323" t="s">
        <v>753</v>
      </c>
    </row>
    <row r="324" spans="2:2">
      <c r="B324" t="s">
        <v>754</v>
      </c>
    </row>
    <row r="325" spans="2:2">
      <c r="B325" t="s">
        <v>755</v>
      </c>
    </row>
    <row r="326" spans="2:2">
      <c r="B326" t="s">
        <v>756</v>
      </c>
    </row>
    <row r="327" spans="2:2">
      <c r="B327" t="s">
        <v>757</v>
      </c>
    </row>
    <row r="328" spans="2:2">
      <c r="B328" t="s">
        <v>758</v>
      </c>
    </row>
    <row r="329" spans="2:2">
      <c r="B329" t="s">
        <v>759</v>
      </c>
    </row>
    <row r="330" spans="2:2">
      <c r="B330" t="s">
        <v>760</v>
      </c>
    </row>
    <row r="331" spans="2:2">
      <c r="B331" t="s">
        <v>761</v>
      </c>
    </row>
    <row r="332" spans="2:2">
      <c r="B332" t="s">
        <v>762</v>
      </c>
    </row>
    <row r="333" spans="2:2">
      <c r="B333" t="s">
        <v>763</v>
      </c>
    </row>
    <row r="334" spans="2:2">
      <c r="B334" t="s">
        <v>764</v>
      </c>
    </row>
    <row r="335" spans="2:2">
      <c r="B335" t="s">
        <v>765</v>
      </c>
    </row>
    <row r="336" spans="2:2">
      <c r="B336" t="s">
        <v>766</v>
      </c>
    </row>
    <row r="337" spans="2:2">
      <c r="B337" t="s">
        <v>767</v>
      </c>
    </row>
    <row r="338" spans="2:2">
      <c r="B338" t="s">
        <v>768</v>
      </c>
    </row>
    <row r="339" spans="2:2">
      <c r="B339" t="s">
        <v>769</v>
      </c>
    </row>
    <row r="340" spans="2:2">
      <c r="B340" t="s">
        <v>770</v>
      </c>
    </row>
    <row r="341" spans="2:2">
      <c r="B341" t="s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 PINOUT</vt:lpstr>
      <vt:lpstr>PI PINOUT</vt:lpstr>
      <vt:lpstr>FUNCTIONS</vt:lpstr>
      <vt:lpstr>COST</vt:lpstr>
      <vt:lpstr>CANBUS Decode</vt:lpstr>
      <vt:lpstr>REALDASH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2024-09-14T17:22:25Z</dcterms:modified>
  <cp:category/>
  <cp:contentStatus/>
</cp:coreProperties>
</file>