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211" documentId="13_ncr:1_{69131C1B-D214-4E16-BB02-DE9AFC91D621}" xr6:coauthVersionLast="47" xr6:coauthVersionMax="47" xr10:uidLastSave="{5C26671C-A4EC-4328-A475-EC2951F61446}"/>
  <bookViews>
    <workbookView xWindow="-120" yWindow="-120" windowWidth="29040" windowHeight="15720" tabRatio="841" activeTab="4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F7" sheetId="16" r:id="rId11"/>
    <sheet name="4F8" sheetId="23" r:id="rId12"/>
    <sheet name="5D7" sheetId="12" r:id="rId13"/>
    <sheet name="55D" sheetId="21" r:id="rId14"/>
    <sheet name="5DE" sheetId="18" r:id="rId15"/>
    <sheet name="5DE-A" sheetId="10" r:id="rId16"/>
    <sheet name="653" sheetId="17" r:id="rId17"/>
    <sheet name="666" sheetId="14" r:id="rId18"/>
    <sheet name="699" sheetId="24" r:id="rId19"/>
    <sheet name="6FB" sheetId="15" r:id="rId20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6" l="1"/>
  <c r="Q28" i="16"/>
  <c r="Q27" i="16"/>
  <c r="Q26" i="16"/>
  <c r="Q25" i="16"/>
  <c r="P273" i="7"/>
  <c r="N273" i="7"/>
  <c r="O273" i="7"/>
  <c r="T7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J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Q111" i="7"/>
  <c r="S111" i="7"/>
  <c r="U111" i="7"/>
  <c r="N112" i="7"/>
  <c r="Q112" i="7"/>
  <c r="S112" i="7"/>
  <c r="U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R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Q273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R128" i="7"/>
  <c r="R127" i="7"/>
  <c r="R123" i="7"/>
  <c r="R122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R292" i="7"/>
  <c r="N226" i="7"/>
  <c r="Q226" i="7"/>
  <c r="R186" i="7"/>
  <c r="N292" i="7"/>
  <c r="Q292" i="7"/>
  <c r="S292" i="7"/>
  <c r="U292" i="7"/>
  <c r="N70" i="7"/>
  <c r="Q70" i="7"/>
  <c r="S70" i="7"/>
  <c r="U70" i="7"/>
  <c r="S226" i="7"/>
  <c r="U226" i="7"/>
  <c r="N349" i="7"/>
  <c r="AM189" i="7"/>
  <c r="AN189" i="7"/>
  <c r="AO189" i="7"/>
  <c r="AP189" i="7"/>
  <c r="AQ189" i="7"/>
  <c r="AS184" i="7"/>
  <c r="AT184" i="7"/>
  <c r="AU184" i="7"/>
  <c r="AV184" i="7"/>
  <c r="AW184" i="7"/>
  <c r="AX184" i="7"/>
  <c r="AY184" i="7"/>
  <c r="AP184" i="7"/>
  <c r="AQ184" i="7"/>
  <c r="AL189" i="7"/>
  <c r="AO184" i="7"/>
  <c r="AN184" i="7"/>
  <c r="AM184" i="7"/>
  <c r="AL184" i="7"/>
  <c r="AK184" i="7"/>
  <c r="AJ184" i="7"/>
  <c r="AI184" i="7"/>
  <c r="N185" i="7"/>
  <c r="Q185" i="7"/>
  <c r="S185" i="7"/>
  <c r="U185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41" i="7"/>
  <c r="Q41" i="7"/>
  <c r="S41" i="7"/>
  <c r="U41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1" i="7"/>
  <c r="Q351" i="7"/>
  <c r="S351" i="7"/>
  <c r="U351" i="7"/>
  <c r="N352" i="7"/>
  <c r="Q352" i="7"/>
  <c r="S352" i="7"/>
  <c r="U352" i="7"/>
  <c r="N353" i="7"/>
  <c r="Q353" i="7"/>
  <c r="S353" i="7"/>
  <c r="U353" i="7"/>
  <c r="N354" i="7"/>
  <c r="Q354" i="7"/>
  <c r="S354" i="7"/>
  <c r="U354" i="7"/>
  <c r="N355" i="7"/>
  <c r="Q355" i="7"/>
  <c r="S355" i="7"/>
  <c r="U355" i="7"/>
  <c r="N356" i="7"/>
  <c r="Q356" i="7"/>
  <c r="S356" i="7"/>
  <c r="U356" i="7"/>
  <c r="N357" i="7"/>
  <c r="N359" i="7"/>
  <c r="Q359" i="7"/>
  <c r="S359" i="7"/>
  <c r="U359" i="7"/>
  <c r="N360" i="7"/>
  <c r="Q360" i="7"/>
  <c r="S360" i="7"/>
  <c r="U360" i="7"/>
  <c r="N361" i="7"/>
  <c r="Q361" i="7"/>
  <c r="S361" i="7"/>
  <c r="U361" i="7"/>
  <c r="N362" i="7"/>
  <c r="Q362" i="7"/>
  <c r="S362" i="7"/>
  <c r="U362" i="7"/>
  <c r="N363" i="7"/>
  <c r="Q363" i="7"/>
  <c r="S363" i="7"/>
  <c r="U363" i="7"/>
  <c r="N364" i="7"/>
  <c r="Q364" i="7"/>
  <c r="S364" i="7"/>
  <c r="U364" i="7"/>
  <c r="N365" i="7"/>
  <c r="Q365" i="7"/>
  <c r="S365" i="7"/>
  <c r="U365" i="7"/>
  <c r="N366" i="7"/>
  <c r="Q366" i="7"/>
  <c r="S366" i="7"/>
  <c r="U366" i="7"/>
  <c r="N3" i="7"/>
  <c r="Q3" i="7"/>
  <c r="S3" i="7"/>
  <c r="U3" i="7"/>
  <c r="N4" i="7"/>
  <c r="Q4" i="7"/>
  <c r="S4" i="7"/>
  <c r="U4" i="7"/>
  <c r="N5" i="7"/>
  <c r="Q5" i="7"/>
  <c r="S5" i="7"/>
  <c r="U5" i="7"/>
  <c r="N6" i="7"/>
  <c r="Q6" i="7"/>
  <c r="S6" i="7"/>
  <c r="U6" i="7"/>
  <c r="N7" i="7"/>
  <c r="Q7" i="7"/>
  <c r="S7" i="7"/>
  <c r="U7" i="7"/>
  <c r="N8" i="7"/>
  <c r="Q8" i="7"/>
  <c r="S8" i="7"/>
  <c r="U8" i="7"/>
  <c r="N9" i="7"/>
  <c r="Q9" i="7"/>
  <c r="S9" i="7"/>
  <c r="U9" i="7"/>
  <c r="N10" i="7"/>
  <c r="Q10" i="7"/>
  <c r="S10" i="7"/>
  <c r="U10" i="7"/>
  <c r="N11" i="7"/>
  <c r="Q11" i="7"/>
  <c r="S11" i="7"/>
  <c r="U11" i="7"/>
  <c r="N12" i="7"/>
  <c r="Q12" i="7"/>
  <c r="S12" i="7"/>
  <c r="U12" i="7"/>
  <c r="N13" i="7"/>
  <c r="Q13" i="7"/>
  <c r="S13" i="7"/>
  <c r="U13" i="7"/>
  <c r="N14" i="7"/>
  <c r="Q14" i="7"/>
  <c r="S14" i="7"/>
  <c r="U14" i="7"/>
  <c r="N15" i="7"/>
  <c r="Q15" i="7"/>
  <c r="S15" i="7"/>
  <c r="U15" i="7"/>
  <c r="N16" i="7"/>
  <c r="Q16" i="7"/>
  <c r="S16" i="7"/>
  <c r="U16" i="7"/>
  <c r="N17" i="7"/>
  <c r="Q17" i="7"/>
  <c r="S17" i="7"/>
  <c r="U17" i="7"/>
  <c r="N18" i="7"/>
  <c r="Q18" i="7"/>
  <c r="S18" i="7"/>
  <c r="U18" i="7"/>
  <c r="N19" i="7"/>
  <c r="Q19" i="7"/>
  <c r="S19" i="7"/>
  <c r="U19" i="7"/>
  <c r="N20" i="7"/>
  <c r="Q20" i="7"/>
  <c r="S20" i="7"/>
  <c r="U20" i="7"/>
  <c r="N21" i="7"/>
  <c r="Q21" i="7"/>
  <c r="S21" i="7"/>
  <c r="U21" i="7"/>
  <c r="N22" i="7"/>
  <c r="Q22" i="7"/>
  <c r="S22" i="7"/>
  <c r="U22" i="7"/>
  <c r="N23" i="7"/>
  <c r="Q23" i="7"/>
  <c r="S23" i="7"/>
  <c r="U23" i="7"/>
  <c r="N24" i="7"/>
  <c r="Q24" i="7"/>
  <c r="S24" i="7"/>
  <c r="U24" i="7"/>
  <c r="N25" i="7"/>
  <c r="Q25" i="7"/>
  <c r="S25" i="7"/>
  <c r="U25" i="7"/>
  <c r="N26" i="7"/>
  <c r="Q26" i="7"/>
  <c r="S26" i="7"/>
  <c r="U26" i="7"/>
  <c r="N27" i="7"/>
  <c r="Q27" i="7"/>
  <c r="S27" i="7"/>
  <c r="U27" i="7"/>
  <c r="N28" i="7"/>
  <c r="Q28" i="7"/>
  <c r="S28" i="7"/>
  <c r="U28" i="7"/>
  <c r="N29" i="7"/>
  <c r="Q29" i="7"/>
  <c r="S29" i="7"/>
  <c r="U29" i="7"/>
  <c r="N30" i="7"/>
  <c r="Q30" i="7"/>
  <c r="S30" i="7"/>
  <c r="U30" i="7"/>
  <c r="N31" i="7"/>
  <c r="Q31" i="7"/>
  <c r="S31" i="7"/>
  <c r="U31" i="7"/>
  <c r="N32" i="7"/>
  <c r="Q32" i="7"/>
  <c r="S32" i="7"/>
  <c r="U32" i="7"/>
  <c r="N33" i="7"/>
  <c r="Q33" i="7"/>
  <c r="S33" i="7"/>
  <c r="U33" i="7"/>
  <c r="N34" i="7"/>
  <c r="Q34" i="7"/>
  <c r="S34" i="7"/>
  <c r="U34" i="7"/>
  <c r="N35" i="7"/>
  <c r="Q35" i="7"/>
  <c r="S35" i="7"/>
  <c r="U35" i="7"/>
  <c r="N36" i="7"/>
  <c r="Q36" i="7"/>
  <c r="S36" i="7"/>
  <c r="U36" i="7"/>
  <c r="N37" i="7"/>
  <c r="Q37" i="7"/>
  <c r="S37" i="7"/>
  <c r="U37" i="7"/>
  <c r="N38" i="7"/>
  <c r="Q38" i="7"/>
  <c r="S38" i="7"/>
  <c r="U38" i="7"/>
  <c r="N39" i="7"/>
  <c r="Q39" i="7"/>
  <c r="S39" i="7"/>
  <c r="U39" i="7"/>
  <c r="N40" i="7"/>
  <c r="Q40" i="7"/>
  <c r="S40" i="7"/>
  <c r="U40" i="7"/>
  <c r="N42" i="7"/>
  <c r="Q42" i="7"/>
  <c r="S42" i="7"/>
  <c r="U42" i="7"/>
  <c r="N43" i="7"/>
  <c r="Q43" i="7"/>
  <c r="S43" i="7"/>
  <c r="U43" i="7"/>
  <c r="N45" i="7"/>
  <c r="Q45" i="7"/>
  <c r="S45" i="7"/>
  <c r="U45" i="7"/>
  <c r="N46" i="7"/>
  <c r="Q46" i="7"/>
  <c r="S46" i="7"/>
  <c r="U46" i="7"/>
  <c r="N47" i="7"/>
  <c r="Q47" i="7"/>
  <c r="S47" i="7"/>
  <c r="U47" i="7"/>
  <c r="N48" i="7"/>
  <c r="Q48" i="7"/>
  <c r="S48" i="7"/>
  <c r="U48" i="7"/>
  <c r="N49" i="7"/>
  <c r="Q49" i="7"/>
  <c r="S49" i="7"/>
  <c r="U49" i="7"/>
  <c r="N50" i="7"/>
  <c r="Q50" i="7"/>
  <c r="S50" i="7"/>
  <c r="U50" i="7"/>
  <c r="N51" i="7"/>
  <c r="Q51" i="7"/>
  <c r="S51" i="7"/>
  <c r="U51" i="7"/>
  <c r="N52" i="7"/>
  <c r="Q52" i="7"/>
  <c r="S52" i="7"/>
  <c r="U52" i="7"/>
  <c r="N53" i="7"/>
  <c r="Q53" i="7"/>
  <c r="S53" i="7"/>
  <c r="U53" i="7"/>
  <c r="N54" i="7"/>
  <c r="Q54" i="7"/>
  <c r="S54" i="7"/>
  <c r="U54" i="7"/>
  <c r="N55" i="7"/>
  <c r="Q55" i="7"/>
  <c r="S55" i="7"/>
  <c r="U55" i="7"/>
  <c r="N56" i="7"/>
  <c r="Q56" i="7"/>
  <c r="S56" i="7"/>
  <c r="U56" i="7"/>
  <c r="N57" i="7"/>
  <c r="Q57" i="7"/>
  <c r="S57" i="7"/>
  <c r="U57" i="7"/>
  <c r="N58" i="7"/>
  <c r="Q58" i="7"/>
  <c r="S58" i="7"/>
  <c r="U58" i="7"/>
  <c r="N59" i="7"/>
  <c r="Q59" i="7"/>
  <c r="S59" i="7"/>
  <c r="U59" i="7"/>
  <c r="N60" i="7"/>
  <c r="Q60" i="7"/>
  <c r="S60" i="7"/>
  <c r="U60" i="7"/>
  <c r="N61" i="7"/>
  <c r="Q61" i="7"/>
  <c r="S61" i="7"/>
  <c r="U61" i="7"/>
  <c r="N62" i="7"/>
  <c r="Q62" i="7"/>
  <c r="S62" i="7"/>
  <c r="U62" i="7"/>
  <c r="N63" i="7"/>
  <c r="Q63" i="7"/>
  <c r="S63" i="7"/>
  <c r="U63" i="7"/>
  <c r="N64" i="7"/>
  <c r="Q64" i="7"/>
  <c r="S64" i="7"/>
  <c r="U64" i="7"/>
  <c r="N65" i="7"/>
  <c r="Q65" i="7"/>
  <c r="S65" i="7"/>
  <c r="U65" i="7"/>
  <c r="N66" i="7"/>
  <c r="Q66" i="7"/>
  <c r="S66" i="7"/>
  <c r="U66" i="7"/>
  <c r="N67" i="7"/>
  <c r="Q67" i="7"/>
  <c r="S67" i="7"/>
  <c r="U67" i="7"/>
  <c r="N68" i="7"/>
  <c r="Q68" i="7"/>
  <c r="S68" i="7"/>
  <c r="U68" i="7"/>
  <c r="N69" i="7"/>
  <c r="Q69" i="7"/>
  <c r="S69" i="7"/>
  <c r="U69" i="7"/>
  <c r="N71" i="7"/>
  <c r="Q71" i="7"/>
  <c r="S71" i="7"/>
  <c r="U71" i="7"/>
  <c r="N72" i="7"/>
  <c r="Q72" i="7"/>
  <c r="S72" i="7"/>
  <c r="U72" i="7"/>
  <c r="N73" i="7"/>
  <c r="Q73" i="7"/>
  <c r="S73" i="7"/>
  <c r="U73" i="7"/>
  <c r="N74" i="7"/>
  <c r="Q74" i="7"/>
  <c r="S74" i="7"/>
  <c r="U74" i="7"/>
  <c r="N75" i="7"/>
  <c r="Q75" i="7"/>
  <c r="S75" i="7"/>
  <c r="U75" i="7"/>
  <c r="N76" i="7"/>
  <c r="Q76" i="7"/>
  <c r="S76" i="7"/>
  <c r="U76" i="7"/>
  <c r="N77" i="7"/>
  <c r="Q77" i="7"/>
  <c r="S77" i="7"/>
  <c r="U77" i="7"/>
  <c r="N78" i="7"/>
  <c r="Q78" i="7"/>
  <c r="S78" i="7"/>
  <c r="U78" i="7"/>
  <c r="N79" i="7"/>
  <c r="Q79" i="7"/>
  <c r="S79" i="7"/>
  <c r="U79" i="7"/>
  <c r="N80" i="7"/>
  <c r="Q80" i="7"/>
  <c r="S80" i="7"/>
  <c r="U80" i="7"/>
  <c r="N81" i="7"/>
  <c r="Q81" i="7"/>
  <c r="S81" i="7"/>
  <c r="U81" i="7"/>
  <c r="N82" i="7"/>
  <c r="Q82" i="7"/>
  <c r="S82" i="7"/>
  <c r="U82" i="7"/>
  <c r="N83" i="7"/>
  <c r="Q83" i="7"/>
  <c r="S83" i="7"/>
  <c r="U83" i="7"/>
  <c r="N84" i="7"/>
  <c r="Q84" i="7"/>
  <c r="S84" i="7"/>
  <c r="U84" i="7"/>
  <c r="N85" i="7"/>
  <c r="Q85" i="7"/>
  <c r="S85" i="7"/>
  <c r="U85" i="7"/>
  <c r="N86" i="7"/>
  <c r="Q86" i="7"/>
  <c r="S86" i="7"/>
  <c r="U86" i="7"/>
  <c r="N87" i="7"/>
  <c r="Q87" i="7"/>
  <c r="S87" i="7"/>
  <c r="U87" i="7"/>
  <c r="N88" i="7"/>
  <c r="Q88" i="7"/>
  <c r="S88" i="7"/>
  <c r="U88" i="7"/>
  <c r="N89" i="7"/>
  <c r="Q89" i="7"/>
  <c r="S89" i="7"/>
  <c r="U89" i="7"/>
  <c r="N90" i="7"/>
  <c r="Q90" i="7"/>
  <c r="S90" i="7"/>
  <c r="U90" i="7"/>
  <c r="N91" i="7"/>
  <c r="Q91" i="7"/>
  <c r="S91" i="7"/>
  <c r="U91" i="7"/>
  <c r="N92" i="7"/>
  <c r="Q92" i="7"/>
  <c r="S92" i="7"/>
  <c r="U92" i="7"/>
  <c r="N93" i="7"/>
  <c r="Q93" i="7"/>
  <c r="S93" i="7"/>
  <c r="U93" i="7"/>
  <c r="N94" i="7"/>
  <c r="Q94" i="7"/>
  <c r="S94" i="7"/>
  <c r="U94" i="7"/>
  <c r="N95" i="7"/>
  <c r="Q95" i="7"/>
  <c r="S95" i="7"/>
  <c r="U95" i="7"/>
  <c r="N96" i="7"/>
  <c r="Q96" i="7"/>
  <c r="S96" i="7"/>
  <c r="U96" i="7"/>
  <c r="N97" i="7"/>
  <c r="Q97" i="7"/>
  <c r="S97" i="7"/>
  <c r="U97" i="7"/>
  <c r="N98" i="7"/>
  <c r="Q98" i="7"/>
  <c r="S98" i="7"/>
  <c r="U98" i="7"/>
  <c r="N99" i="7"/>
  <c r="Q99" i="7"/>
  <c r="S99" i="7"/>
  <c r="U99" i="7"/>
  <c r="N100" i="7"/>
  <c r="Q100" i="7"/>
  <c r="S100" i="7"/>
  <c r="U100" i="7"/>
  <c r="N101" i="7"/>
  <c r="Q101" i="7"/>
  <c r="S101" i="7"/>
  <c r="U101" i="7"/>
  <c r="N102" i="7"/>
  <c r="Q102" i="7"/>
  <c r="S102" i="7"/>
  <c r="U102" i="7"/>
  <c r="N103" i="7"/>
  <c r="Q103" i="7"/>
  <c r="S103" i="7"/>
  <c r="U103" i="7"/>
  <c r="N104" i="7"/>
  <c r="Q104" i="7"/>
  <c r="S104" i="7"/>
  <c r="U104" i="7"/>
  <c r="N105" i="7"/>
  <c r="Q105" i="7"/>
  <c r="S105" i="7"/>
  <c r="U105" i="7"/>
  <c r="N106" i="7"/>
  <c r="Q106" i="7"/>
  <c r="S106" i="7"/>
  <c r="U106" i="7"/>
  <c r="N107" i="7"/>
  <c r="Q107" i="7"/>
  <c r="S107" i="7"/>
  <c r="U107" i="7"/>
  <c r="N108" i="7"/>
  <c r="Q108" i="7"/>
  <c r="S108" i="7"/>
  <c r="U108" i="7"/>
  <c r="N109" i="7"/>
  <c r="Q109" i="7"/>
  <c r="S109" i="7"/>
  <c r="U109" i="7"/>
  <c r="N110" i="7"/>
  <c r="Q110" i="7"/>
  <c r="S110" i="7"/>
  <c r="U110" i="7"/>
  <c r="N113" i="7"/>
  <c r="Q113" i="7"/>
  <c r="S113" i="7"/>
  <c r="U113" i="7"/>
  <c r="N114" i="7"/>
  <c r="Q114" i="7"/>
  <c r="S114" i="7"/>
  <c r="U114" i="7"/>
  <c r="N115" i="7"/>
  <c r="Q115" i="7"/>
  <c r="S115" i="7"/>
  <c r="U115" i="7"/>
  <c r="N116" i="7"/>
  <c r="Q116" i="7"/>
  <c r="S116" i="7"/>
  <c r="U116" i="7"/>
  <c r="N117" i="7"/>
  <c r="Q117" i="7"/>
  <c r="S117" i="7"/>
  <c r="U117" i="7"/>
  <c r="N118" i="7"/>
  <c r="Q118" i="7"/>
  <c r="S118" i="7"/>
  <c r="U118" i="7"/>
  <c r="N119" i="7"/>
  <c r="Q119" i="7"/>
  <c r="S119" i="7"/>
  <c r="U119" i="7"/>
  <c r="N120" i="7"/>
  <c r="Q120" i="7"/>
  <c r="S120" i="7"/>
  <c r="U120" i="7"/>
  <c r="N121" i="7"/>
  <c r="Q121" i="7"/>
  <c r="S121" i="7"/>
  <c r="U121" i="7"/>
  <c r="N122" i="7"/>
  <c r="Q122" i="7"/>
  <c r="S122" i="7"/>
  <c r="U122" i="7"/>
  <c r="N123" i="7"/>
  <c r="Q123" i="7"/>
  <c r="S123" i="7"/>
  <c r="U123" i="7"/>
  <c r="N124" i="7"/>
  <c r="Q124" i="7"/>
  <c r="S124" i="7"/>
  <c r="U124" i="7"/>
  <c r="N125" i="7"/>
  <c r="Q125" i="7"/>
  <c r="S125" i="7"/>
  <c r="U125" i="7"/>
  <c r="N126" i="7"/>
  <c r="Q126" i="7"/>
  <c r="S126" i="7"/>
  <c r="U126" i="7"/>
  <c r="N127" i="7"/>
  <c r="Q127" i="7"/>
  <c r="S127" i="7"/>
  <c r="U127" i="7"/>
  <c r="N128" i="7"/>
  <c r="Q128" i="7"/>
  <c r="S128" i="7"/>
  <c r="U128" i="7"/>
  <c r="N129" i="7"/>
  <c r="Q129" i="7"/>
  <c r="S129" i="7"/>
  <c r="U129" i="7"/>
  <c r="N130" i="7"/>
  <c r="Q130" i="7"/>
  <c r="S130" i="7"/>
  <c r="U130" i="7"/>
  <c r="N131" i="7"/>
  <c r="Q131" i="7"/>
  <c r="S131" i="7"/>
  <c r="U131" i="7"/>
  <c r="N132" i="7"/>
  <c r="Q132" i="7"/>
  <c r="S132" i="7"/>
  <c r="U132" i="7"/>
  <c r="N133" i="7"/>
  <c r="Q133" i="7"/>
  <c r="S133" i="7"/>
  <c r="U133" i="7"/>
  <c r="N134" i="7"/>
  <c r="Q134" i="7"/>
  <c r="S134" i="7"/>
  <c r="U134" i="7"/>
  <c r="N135" i="7"/>
  <c r="Q135" i="7"/>
  <c r="S135" i="7"/>
  <c r="U135" i="7"/>
  <c r="N136" i="7"/>
  <c r="Q136" i="7"/>
  <c r="S136" i="7"/>
  <c r="U136" i="7"/>
  <c r="N137" i="7"/>
  <c r="Q137" i="7"/>
  <c r="S137" i="7"/>
  <c r="U137" i="7"/>
  <c r="N138" i="7"/>
  <c r="Q138" i="7"/>
  <c r="S138" i="7"/>
  <c r="U138" i="7"/>
  <c r="N139" i="7"/>
  <c r="Q139" i="7"/>
  <c r="S139" i="7"/>
  <c r="U139" i="7"/>
  <c r="N140" i="7"/>
  <c r="Q140" i="7"/>
  <c r="S140" i="7"/>
  <c r="U140" i="7"/>
  <c r="N141" i="7"/>
  <c r="Q141" i="7"/>
  <c r="S141" i="7"/>
  <c r="U141" i="7"/>
  <c r="N142" i="7"/>
  <c r="Q142" i="7"/>
  <c r="S142" i="7"/>
  <c r="U142" i="7"/>
  <c r="N143" i="7"/>
  <c r="Q143" i="7"/>
  <c r="S143" i="7"/>
  <c r="U143" i="7"/>
  <c r="N144" i="7"/>
  <c r="Q144" i="7"/>
  <c r="S144" i="7"/>
  <c r="U144" i="7"/>
  <c r="N145" i="7"/>
  <c r="Q145" i="7"/>
  <c r="S145" i="7"/>
  <c r="U145" i="7"/>
  <c r="N146" i="7"/>
  <c r="Q146" i="7"/>
  <c r="S146" i="7"/>
  <c r="U146" i="7"/>
  <c r="N147" i="7"/>
  <c r="Q147" i="7"/>
  <c r="S147" i="7"/>
  <c r="U147" i="7"/>
  <c r="N148" i="7"/>
  <c r="Q148" i="7"/>
  <c r="S148" i="7"/>
  <c r="U148" i="7"/>
  <c r="N149" i="7"/>
  <c r="Q149" i="7"/>
  <c r="S149" i="7"/>
  <c r="U149" i="7"/>
  <c r="N150" i="7"/>
  <c r="Q150" i="7"/>
  <c r="S150" i="7"/>
  <c r="U150" i="7"/>
  <c r="N151" i="7"/>
  <c r="Q151" i="7"/>
  <c r="S151" i="7"/>
  <c r="U151" i="7"/>
  <c r="N152" i="7"/>
  <c r="Q152" i="7"/>
  <c r="S152" i="7"/>
  <c r="U152" i="7"/>
  <c r="N153" i="7"/>
  <c r="Q153" i="7"/>
  <c r="S153" i="7"/>
  <c r="U153" i="7"/>
  <c r="N154" i="7"/>
  <c r="Q154" i="7"/>
  <c r="S154" i="7"/>
  <c r="U154" i="7"/>
  <c r="N155" i="7"/>
  <c r="Q155" i="7"/>
  <c r="S155" i="7"/>
  <c r="U155" i="7"/>
  <c r="N156" i="7"/>
  <c r="Q156" i="7"/>
  <c r="S156" i="7"/>
  <c r="U156" i="7"/>
  <c r="N157" i="7"/>
  <c r="Q157" i="7"/>
  <c r="S157" i="7"/>
  <c r="U157" i="7"/>
  <c r="N158" i="7"/>
  <c r="Q158" i="7"/>
  <c r="S158" i="7"/>
  <c r="U158" i="7"/>
  <c r="N159" i="7"/>
  <c r="Q159" i="7"/>
  <c r="S159" i="7"/>
  <c r="U159" i="7"/>
  <c r="N160" i="7"/>
  <c r="Q160" i="7"/>
  <c r="S160" i="7"/>
  <c r="U160" i="7"/>
  <c r="N161" i="7"/>
  <c r="Q161" i="7"/>
  <c r="S161" i="7"/>
  <c r="U161" i="7"/>
  <c r="N162" i="7"/>
  <c r="Q162" i="7"/>
  <c r="S162" i="7"/>
  <c r="U162" i="7"/>
  <c r="N163" i="7"/>
  <c r="Q163" i="7"/>
  <c r="S163" i="7"/>
  <c r="U163" i="7"/>
  <c r="N164" i="7"/>
  <c r="Q164" i="7"/>
  <c r="S164" i="7"/>
  <c r="U164" i="7"/>
  <c r="N165" i="7"/>
  <c r="Q165" i="7"/>
  <c r="S165" i="7"/>
  <c r="U165" i="7"/>
  <c r="N166" i="7"/>
  <c r="Q166" i="7"/>
  <c r="S166" i="7"/>
  <c r="U166" i="7"/>
  <c r="N167" i="7"/>
  <c r="Q167" i="7"/>
  <c r="S167" i="7"/>
  <c r="U167" i="7"/>
  <c r="N168" i="7"/>
  <c r="Q168" i="7"/>
  <c r="S168" i="7"/>
  <c r="U168" i="7"/>
  <c r="N169" i="7"/>
  <c r="Q169" i="7"/>
  <c r="S169" i="7"/>
  <c r="U169" i="7"/>
  <c r="N170" i="7"/>
  <c r="Q170" i="7"/>
  <c r="S170" i="7"/>
  <c r="U170" i="7"/>
  <c r="N171" i="7"/>
  <c r="Q171" i="7"/>
  <c r="S171" i="7"/>
  <c r="U171" i="7"/>
  <c r="N172" i="7"/>
  <c r="Q172" i="7"/>
  <c r="S172" i="7"/>
  <c r="U172" i="7"/>
  <c r="N173" i="7"/>
  <c r="Q173" i="7"/>
  <c r="S173" i="7"/>
  <c r="U173" i="7"/>
  <c r="N174" i="7"/>
  <c r="Q174" i="7"/>
  <c r="S174" i="7"/>
  <c r="U174" i="7"/>
  <c r="N175" i="7"/>
  <c r="Q175" i="7"/>
  <c r="S175" i="7"/>
  <c r="U175" i="7"/>
  <c r="N176" i="7"/>
  <c r="Q176" i="7"/>
  <c r="S176" i="7"/>
  <c r="U176" i="7"/>
  <c r="N177" i="7"/>
  <c r="Q177" i="7"/>
  <c r="S177" i="7"/>
  <c r="U177" i="7"/>
  <c r="N178" i="7"/>
  <c r="Q178" i="7"/>
  <c r="S178" i="7"/>
  <c r="U178" i="7"/>
  <c r="N179" i="7"/>
  <c r="Q179" i="7"/>
  <c r="S179" i="7"/>
  <c r="U179" i="7"/>
  <c r="N180" i="7"/>
  <c r="Q180" i="7"/>
  <c r="S180" i="7"/>
  <c r="U180" i="7"/>
  <c r="N181" i="7"/>
  <c r="Q181" i="7"/>
  <c r="S181" i="7"/>
  <c r="U181" i="7"/>
  <c r="N182" i="7"/>
  <c r="Q182" i="7"/>
  <c r="S182" i="7"/>
  <c r="U182" i="7"/>
  <c r="N183" i="7"/>
  <c r="Q183" i="7"/>
  <c r="S183" i="7"/>
  <c r="U183" i="7"/>
  <c r="N184" i="7"/>
  <c r="Q184" i="7"/>
  <c r="S184" i="7"/>
  <c r="U184" i="7"/>
  <c r="N186" i="7"/>
  <c r="Q186" i="7"/>
  <c r="S186" i="7"/>
  <c r="U186" i="7"/>
  <c r="N187" i="7"/>
  <c r="Q187" i="7"/>
  <c r="S187" i="7"/>
  <c r="U187" i="7"/>
  <c r="N188" i="7"/>
  <c r="Q188" i="7"/>
  <c r="S188" i="7"/>
  <c r="U188" i="7"/>
  <c r="N189" i="7"/>
  <c r="Q189" i="7"/>
  <c r="S189" i="7"/>
  <c r="U189" i="7"/>
  <c r="N190" i="7"/>
  <c r="Q190" i="7"/>
  <c r="S190" i="7"/>
  <c r="U190" i="7"/>
  <c r="N191" i="7"/>
  <c r="Q191" i="7"/>
  <c r="S191" i="7"/>
  <c r="U191" i="7"/>
  <c r="N192" i="7"/>
  <c r="Q192" i="7"/>
  <c r="S192" i="7"/>
  <c r="U192" i="7"/>
  <c r="N193" i="7"/>
  <c r="Q193" i="7"/>
  <c r="S193" i="7"/>
  <c r="U193" i="7"/>
  <c r="N194" i="7"/>
  <c r="Q194" i="7"/>
  <c r="S194" i="7"/>
  <c r="U194" i="7"/>
  <c r="N195" i="7"/>
  <c r="Q195" i="7"/>
  <c r="S195" i="7"/>
  <c r="U195" i="7"/>
  <c r="N196" i="7"/>
  <c r="Q196" i="7"/>
  <c r="S196" i="7"/>
  <c r="U196" i="7"/>
  <c r="N197" i="7"/>
  <c r="Q197" i="7"/>
  <c r="S197" i="7"/>
  <c r="U197" i="7"/>
  <c r="N198" i="7"/>
  <c r="Q198" i="7"/>
  <c r="S198" i="7"/>
  <c r="U198" i="7"/>
  <c r="N199" i="7"/>
  <c r="Q199" i="7"/>
  <c r="S199" i="7"/>
  <c r="U199" i="7"/>
  <c r="N200" i="7"/>
  <c r="Q200" i="7"/>
  <c r="S200" i="7"/>
  <c r="U200" i="7"/>
  <c r="N201" i="7"/>
  <c r="Q201" i="7"/>
  <c r="S201" i="7"/>
  <c r="U201" i="7"/>
  <c r="N202" i="7"/>
  <c r="Q202" i="7"/>
  <c r="S202" i="7"/>
  <c r="U202" i="7"/>
  <c r="N203" i="7"/>
  <c r="Q203" i="7"/>
  <c r="S203" i="7"/>
  <c r="U203" i="7"/>
  <c r="N204" i="7"/>
  <c r="Q204" i="7"/>
  <c r="S204" i="7"/>
  <c r="U204" i="7"/>
  <c r="N205" i="7"/>
  <c r="Q205" i="7"/>
  <c r="S205" i="7"/>
  <c r="U205" i="7"/>
  <c r="N206" i="7"/>
  <c r="Q206" i="7"/>
  <c r="S206" i="7"/>
  <c r="U206" i="7"/>
  <c r="N207" i="7"/>
  <c r="Q207" i="7"/>
  <c r="S207" i="7"/>
  <c r="U207" i="7"/>
  <c r="N208" i="7"/>
  <c r="Q208" i="7"/>
  <c r="S208" i="7"/>
  <c r="U208" i="7"/>
  <c r="N209" i="7"/>
  <c r="Q209" i="7"/>
  <c r="S209" i="7"/>
  <c r="U209" i="7"/>
  <c r="N210" i="7"/>
  <c r="Q210" i="7"/>
  <c r="S210" i="7"/>
  <c r="U210" i="7"/>
  <c r="N211" i="7"/>
  <c r="Q211" i="7"/>
  <c r="S211" i="7"/>
  <c r="U211" i="7"/>
  <c r="N212" i="7"/>
  <c r="Q212" i="7"/>
  <c r="S212" i="7"/>
  <c r="U212" i="7"/>
  <c r="N213" i="7"/>
  <c r="Q213" i="7"/>
  <c r="S213" i="7"/>
  <c r="U213" i="7"/>
  <c r="N214" i="7"/>
  <c r="Q214" i="7"/>
  <c r="S214" i="7"/>
  <c r="U214" i="7"/>
  <c r="N215" i="7"/>
  <c r="Q215" i="7"/>
  <c r="S215" i="7"/>
  <c r="U215" i="7"/>
  <c r="N216" i="7"/>
  <c r="Q216" i="7"/>
  <c r="S216" i="7"/>
  <c r="U216" i="7"/>
  <c r="N217" i="7"/>
  <c r="Q217" i="7"/>
  <c r="S217" i="7"/>
  <c r="U217" i="7"/>
  <c r="N218" i="7"/>
  <c r="Q218" i="7"/>
  <c r="S218" i="7"/>
  <c r="U218" i="7"/>
  <c r="N219" i="7"/>
  <c r="Q219" i="7"/>
  <c r="S219" i="7"/>
  <c r="U219" i="7"/>
  <c r="N220" i="7"/>
  <c r="Q220" i="7"/>
  <c r="S220" i="7"/>
  <c r="U220" i="7"/>
  <c r="N221" i="7"/>
  <c r="Q221" i="7"/>
  <c r="S221" i="7"/>
  <c r="U221" i="7"/>
  <c r="N222" i="7"/>
  <c r="Q222" i="7"/>
  <c r="S222" i="7"/>
  <c r="U222" i="7"/>
  <c r="N223" i="7"/>
  <c r="Q223" i="7"/>
  <c r="S223" i="7"/>
  <c r="U223" i="7"/>
  <c r="N224" i="7"/>
  <c r="Q224" i="7"/>
  <c r="S224" i="7"/>
  <c r="U224" i="7"/>
  <c r="N225" i="7"/>
  <c r="Q225" i="7"/>
  <c r="S225" i="7"/>
  <c r="N227" i="7"/>
  <c r="Q227" i="7"/>
  <c r="S227" i="7"/>
  <c r="U227" i="7"/>
  <c r="N228" i="7"/>
  <c r="Q228" i="7"/>
  <c r="S228" i="7"/>
  <c r="U228" i="7"/>
  <c r="N229" i="7"/>
  <c r="Q229" i="7"/>
  <c r="S229" i="7"/>
  <c r="U229" i="7"/>
  <c r="N230" i="7"/>
  <c r="Q230" i="7"/>
  <c r="S230" i="7"/>
  <c r="U230" i="7"/>
  <c r="N231" i="7"/>
  <c r="Q231" i="7"/>
  <c r="S231" i="7"/>
  <c r="U231" i="7"/>
  <c r="N232" i="7"/>
  <c r="Q232" i="7"/>
  <c r="S232" i="7"/>
  <c r="U232" i="7"/>
  <c r="N233" i="7"/>
  <c r="Q233" i="7"/>
  <c r="S233" i="7"/>
  <c r="U233" i="7"/>
  <c r="Q234" i="7"/>
  <c r="S234" i="7"/>
  <c r="U234" i="7"/>
  <c r="N235" i="7"/>
  <c r="S235" i="7"/>
  <c r="U235" i="7"/>
  <c r="N236" i="7"/>
  <c r="S236" i="7"/>
  <c r="U236" i="7"/>
  <c r="N237" i="7"/>
  <c r="Q237" i="7"/>
  <c r="S237" i="7"/>
  <c r="U237" i="7"/>
  <c r="N238" i="7"/>
  <c r="Q238" i="7"/>
  <c r="S238" i="7"/>
  <c r="U238" i="7"/>
  <c r="N239" i="7"/>
  <c r="Q239" i="7"/>
  <c r="S239" i="7"/>
  <c r="U239" i="7"/>
  <c r="N240" i="7"/>
  <c r="Q240" i="7"/>
  <c r="S240" i="7"/>
  <c r="U240" i="7"/>
  <c r="N241" i="7"/>
  <c r="Q241" i="7"/>
  <c r="S241" i="7"/>
  <c r="U241" i="7"/>
  <c r="N242" i="7"/>
  <c r="Q242" i="7"/>
  <c r="S242" i="7"/>
  <c r="U242" i="7"/>
  <c r="N243" i="7"/>
  <c r="Q243" i="7"/>
  <c r="S243" i="7"/>
  <c r="U243" i="7"/>
  <c r="N244" i="7"/>
  <c r="Q244" i="7"/>
  <c r="S244" i="7"/>
  <c r="U244" i="7"/>
  <c r="N245" i="7"/>
  <c r="Q245" i="7"/>
  <c r="S245" i="7"/>
  <c r="U245" i="7"/>
  <c r="N246" i="7"/>
  <c r="Q246" i="7"/>
  <c r="S246" i="7"/>
  <c r="U246" i="7"/>
  <c r="N247" i="7"/>
  <c r="Q247" i="7"/>
  <c r="S247" i="7"/>
  <c r="U247" i="7"/>
  <c r="N248" i="7"/>
  <c r="Q248" i="7"/>
  <c r="S248" i="7"/>
  <c r="U248" i="7"/>
  <c r="N249" i="7"/>
  <c r="Q249" i="7"/>
  <c r="S249" i="7"/>
  <c r="U249" i="7"/>
  <c r="N250" i="7"/>
  <c r="Q250" i="7"/>
  <c r="S250" i="7"/>
  <c r="U250" i="7"/>
  <c r="N251" i="7"/>
  <c r="Q251" i="7"/>
  <c r="S251" i="7"/>
  <c r="U251" i="7"/>
  <c r="N252" i="7"/>
  <c r="Q252" i="7"/>
  <c r="S252" i="7"/>
  <c r="U252" i="7"/>
  <c r="N253" i="7"/>
  <c r="Q253" i="7"/>
  <c r="S253" i="7"/>
  <c r="U253" i="7"/>
  <c r="N254" i="7"/>
  <c r="Q254" i="7"/>
  <c r="S254" i="7"/>
  <c r="U254" i="7"/>
  <c r="N255" i="7"/>
  <c r="Q255" i="7"/>
  <c r="S255" i="7"/>
  <c r="U255" i="7"/>
  <c r="N256" i="7"/>
  <c r="Q256" i="7"/>
  <c r="S256" i="7"/>
  <c r="U256" i="7"/>
  <c r="N257" i="7"/>
  <c r="Q257" i="7"/>
  <c r="S257" i="7"/>
  <c r="U257" i="7"/>
  <c r="N258" i="7"/>
  <c r="Q258" i="7"/>
  <c r="S258" i="7"/>
  <c r="U258" i="7"/>
  <c r="N259" i="7"/>
  <c r="Q259" i="7"/>
  <c r="S259" i="7"/>
  <c r="U259" i="7"/>
  <c r="N260" i="7"/>
  <c r="Q260" i="7"/>
  <c r="S260" i="7"/>
  <c r="U260" i="7"/>
  <c r="N261" i="7"/>
  <c r="Q261" i="7"/>
  <c r="S261" i="7"/>
  <c r="U261" i="7"/>
  <c r="N262" i="7"/>
  <c r="Q262" i="7"/>
  <c r="S262" i="7"/>
  <c r="U262" i="7"/>
  <c r="N263" i="7"/>
  <c r="Q263" i="7"/>
  <c r="S263" i="7"/>
  <c r="U263" i="7"/>
  <c r="N264" i="7"/>
  <c r="Q264" i="7"/>
  <c r="S264" i="7"/>
  <c r="U264" i="7"/>
  <c r="N265" i="7"/>
  <c r="Q265" i="7"/>
  <c r="S265" i="7"/>
  <c r="U265" i="7"/>
  <c r="N266" i="7"/>
  <c r="Q266" i="7"/>
  <c r="S266" i="7"/>
  <c r="U266" i="7"/>
  <c r="N267" i="7"/>
  <c r="Q267" i="7"/>
  <c r="S267" i="7"/>
  <c r="U267" i="7"/>
  <c r="N268" i="7"/>
  <c r="Q268" i="7"/>
  <c r="S268" i="7"/>
  <c r="U268" i="7"/>
  <c r="N269" i="7"/>
  <c r="Q269" i="7"/>
  <c r="S269" i="7"/>
  <c r="U269" i="7"/>
  <c r="N270" i="7"/>
  <c r="Q270" i="7"/>
  <c r="S270" i="7"/>
  <c r="U270" i="7"/>
  <c r="N271" i="7"/>
  <c r="Q271" i="7"/>
  <c r="S271" i="7"/>
  <c r="U271" i="7"/>
  <c r="N272" i="7"/>
  <c r="Q272" i="7"/>
  <c r="S273" i="7"/>
  <c r="U273" i="7"/>
  <c r="N274" i="7"/>
  <c r="Q274" i="7"/>
  <c r="S274" i="7"/>
  <c r="U274" i="7"/>
  <c r="N275" i="7"/>
  <c r="Q275" i="7"/>
  <c r="S275" i="7"/>
  <c r="U275" i="7"/>
  <c r="N276" i="7"/>
  <c r="Q276" i="7"/>
  <c r="S276" i="7"/>
  <c r="U276" i="7"/>
  <c r="N277" i="7"/>
  <c r="Q277" i="7"/>
  <c r="S277" i="7"/>
  <c r="U277" i="7"/>
  <c r="N278" i="7"/>
  <c r="Q278" i="7"/>
  <c r="S278" i="7"/>
  <c r="U278" i="7"/>
  <c r="N279" i="7"/>
  <c r="Q279" i="7"/>
  <c r="S279" i="7"/>
  <c r="U279" i="7"/>
  <c r="N280" i="7"/>
  <c r="Q280" i="7"/>
  <c r="S280" i="7"/>
  <c r="U280" i="7"/>
  <c r="N281" i="7"/>
  <c r="Q281" i="7"/>
  <c r="S281" i="7"/>
  <c r="U281" i="7"/>
  <c r="N282" i="7"/>
  <c r="Q282" i="7"/>
  <c r="S282" i="7"/>
  <c r="U282" i="7"/>
  <c r="N283" i="7"/>
  <c r="Q283" i="7"/>
  <c r="S283" i="7"/>
  <c r="U283" i="7"/>
  <c r="N284" i="7"/>
  <c r="Q284" i="7"/>
  <c r="S284" i="7"/>
  <c r="U284" i="7"/>
  <c r="N285" i="7"/>
  <c r="Q285" i="7"/>
  <c r="S285" i="7"/>
  <c r="U285" i="7"/>
  <c r="N286" i="7"/>
  <c r="Q286" i="7"/>
  <c r="S286" i="7"/>
  <c r="U286" i="7"/>
  <c r="N287" i="7"/>
  <c r="Q287" i="7"/>
  <c r="S287" i="7"/>
  <c r="U287" i="7"/>
  <c r="N288" i="7"/>
  <c r="Q288" i="7"/>
  <c r="S288" i="7"/>
  <c r="U288" i="7"/>
  <c r="N289" i="7"/>
  <c r="Q289" i="7"/>
  <c r="S289" i="7"/>
  <c r="U289" i="7"/>
  <c r="N290" i="7"/>
  <c r="Q290" i="7"/>
  <c r="S290" i="7"/>
  <c r="U290" i="7"/>
  <c r="N291" i="7"/>
  <c r="Q291" i="7"/>
  <c r="S291" i="7"/>
  <c r="U291" i="7"/>
  <c r="N293" i="7"/>
  <c r="Q293" i="7"/>
  <c r="S293" i="7"/>
  <c r="U293" i="7"/>
  <c r="N294" i="7"/>
  <c r="Q294" i="7"/>
  <c r="S294" i="7"/>
  <c r="U294" i="7"/>
  <c r="N295" i="7"/>
  <c r="Q295" i="7"/>
  <c r="S295" i="7"/>
  <c r="U295" i="7"/>
  <c r="N296" i="7"/>
  <c r="Q296" i="7"/>
  <c r="S296" i="7"/>
  <c r="U296" i="7"/>
  <c r="N297" i="7"/>
  <c r="Q297" i="7"/>
  <c r="S297" i="7"/>
  <c r="U297" i="7"/>
  <c r="N298" i="7"/>
  <c r="Q298" i="7"/>
  <c r="S298" i="7"/>
  <c r="U298" i="7"/>
  <c r="N299" i="7"/>
  <c r="Q299" i="7"/>
  <c r="S299" i="7"/>
  <c r="U299" i="7"/>
  <c r="N300" i="7"/>
  <c r="Q300" i="7"/>
  <c r="S300" i="7"/>
  <c r="U300" i="7"/>
  <c r="N301" i="7"/>
  <c r="Q301" i="7"/>
  <c r="S301" i="7"/>
  <c r="U301" i="7"/>
  <c r="N302" i="7"/>
  <c r="Q302" i="7"/>
  <c r="S302" i="7"/>
  <c r="U302" i="7"/>
  <c r="N303" i="7"/>
  <c r="Q303" i="7"/>
  <c r="S303" i="7"/>
  <c r="U303" i="7"/>
  <c r="N304" i="7"/>
  <c r="Q304" i="7"/>
  <c r="S304" i="7"/>
  <c r="U304" i="7"/>
  <c r="N305" i="7"/>
  <c r="Q305" i="7"/>
  <c r="S305" i="7"/>
  <c r="U305" i="7"/>
  <c r="N306" i="7"/>
  <c r="Q306" i="7"/>
  <c r="S306" i="7"/>
  <c r="U306" i="7"/>
  <c r="N307" i="7"/>
  <c r="Q307" i="7"/>
  <c r="S307" i="7"/>
  <c r="U307" i="7"/>
  <c r="N308" i="7"/>
  <c r="Q308" i="7"/>
  <c r="S308" i="7"/>
  <c r="U308" i="7"/>
  <c r="N309" i="7"/>
  <c r="Q309" i="7"/>
  <c r="S309" i="7"/>
  <c r="U309" i="7"/>
  <c r="N310" i="7"/>
  <c r="Q310" i="7"/>
  <c r="S310" i="7"/>
  <c r="U310" i="7"/>
  <c r="N311" i="7"/>
  <c r="Q311" i="7"/>
  <c r="S311" i="7"/>
  <c r="U311" i="7"/>
  <c r="N312" i="7"/>
  <c r="Q312" i="7"/>
  <c r="S312" i="7"/>
  <c r="U312" i="7"/>
  <c r="N313" i="7"/>
  <c r="Q313" i="7"/>
  <c r="S313" i="7"/>
  <c r="U313" i="7"/>
  <c r="N314" i="7"/>
  <c r="Q314" i="7"/>
  <c r="S314" i="7"/>
  <c r="U314" i="7"/>
  <c r="N315" i="7"/>
  <c r="Q315" i="7"/>
  <c r="S315" i="7"/>
  <c r="U315" i="7"/>
  <c r="N316" i="7"/>
  <c r="Q316" i="7"/>
  <c r="S316" i="7"/>
  <c r="U316" i="7"/>
  <c r="N317" i="7"/>
  <c r="Q317" i="7"/>
  <c r="S317" i="7"/>
  <c r="U317" i="7"/>
  <c r="N318" i="7"/>
  <c r="Q318" i="7"/>
  <c r="S318" i="7"/>
  <c r="U318" i="7"/>
  <c r="N319" i="7"/>
  <c r="Q319" i="7"/>
  <c r="S319" i="7"/>
  <c r="U319" i="7"/>
  <c r="N320" i="7"/>
  <c r="Q320" i="7"/>
  <c r="S320" i="7"/>
  <c r="U320" i="7"/>
  <c r="N321" i="7"/>
  <c r="Q321" i="7"/>
  <c r="S321" i="7"/>
  <c r="U321" i="7"/>
  <c r="N322" i="7"/>
  <c r="Q322" i="7"/>
  <c r="S322" i="7"/>
  <c r="U322" i="7"/>
  <c r="N323" i="7"/>
  <c r="Q323" i="7"/>
  <c r="S323" i="7"/>
  <c r="U323" i="7"/>
  <c r="N324" i="7"/>
  <c r="Q324" i="7"/>
  <c r="S324" i="7"/>
  <c r="U324" i="7"/>
  <c r="N325" i="7"/>
  <c r="Q325" i="7"/>
  <c r="S325" i="7"/>
  <c r="U325" i="7"/>
  <c r="N326" i="7"/>
  <c r="Q326" i="7"/>
  <c r="S326" i="7"/>
  <c r="U326" i="7"/>
  <c r="N327" i="7"/>
  <c r="Q327" i="7"/>
  <c r="S327" i="7"/>
  <c r="U327" i="7"/>
  <c r="N328" i="7"/>
  <c r="Q328" i="7"/>
  <c r="S328" i="7"/>
  <c r="U328" i="7"/>
  <c r="N329" i="7"/>
  <c r="Q329" i="7"/>
  <c r="S329" i="7"/>
  <c r="U329" i="7"/>
  <c r="N330" i="7"/>
  <c r="Q330" i="7"/>
  <c r="S330" i="7"/>
  <c r="U330" i="7"/>
  <c r="N331" i="7"/>
  <c r="Q331" i="7"/>
  <c r="S331" i="7"/>
  <c r="U331" i="7"/>
  <c r="N332" i="7"/>
  <c r="Q332" i="7"/>
  <c r="S332" i="7"/>
  <c r="U332" i="7"/>
  <c r="N333" i="7"/>
  <c r="Q333" i="7"/>
  <c r="S333" i="7"/>
  <c r="U333" i="7"/>
  <c r="N334" i="7"/>
  <c r="Q334" i="7"/>
  <c r="S334" i="7"/>
  <c r="U334" i="7"/>
  <c r="N335" i="7"/>
  <c r="Q335" i="7"/>
  <c r="S335" i="7"/>
  <c r="U335" i="7"/>
  <c r="N336" i="7"/>
  <c r="Q336" i="7"/>
  <c r="S336" i="7"/>
  <c r="U336" i="7"/>
  <c r="N337" i="7"/>
  <c r="Q337" i="7"/>
  <c r="S337" i="7"/>
  <c r="U337" i="7"/>
  <c r="N338" i="7"/>
  <c r="Q338" i="7"/>
  <c r="S338" i="7"/>
  <c r="U338" i="7"/>
  <c r="N339" i="7"/>
  <c r="Q339" i="7"/>
  <c r="S339" i="7"/>
  <c r="U339" i="7"/>
  <c r="N340" i="7"/>
  <c r="Q340" i="7"/>
  <c r="S340" i="7"/>
  <c r="U340" i="7"/>
  <c r="N341" i="7"/>
  <c r="Q341" i="7"/>
  <c r="S341" i="7"/>
  <c r="U341" i="7"/>
  <c r="N342" i="7"/>
  <c r="Q342" i="7"/>
  <c r="S342" i="7"/>
  <c r="U342" i="7"/>
  <c r="N343" i="7"/>
  <c r="Q343" i="7"/>
  <c r="S343" i="7"/>
  <c r="U343" i="7"/>
  <c r="N344" i="7"/>
  <c r="Q344" i="7"/>
  <c r="S344" i="7"/>
  <c r="U344" i="7"/>
  <c r="N345" i="7"/>
  <c r="Q345" i="7"/>
  <c r="S345" i="7"/>
  <c r="U345" i="7"/>
  <c r="N346" i="7"/>
  <c r="Q346" i="7"/>
  <c r="S346" i="7"/>
  <c r="U346" i="7"/>
  <c r="N347" i="7"/>
  <c r="Q347" i="7"/>
  <c r="S347" i="7"/>
  <c r="U347" i="7"/>
  <c r="N348" i="7"/>
  <c r="Q348" i="7"/>
  <c r="S348" i="7"/>
  <c r="U348" i="7"/>
  <c r="Q349" i="7"/>
  <c r="S349" i="7"/>
  <c r="N350" i="7"/>
  <c r="Q350" i="7"/>
  <c r="S350" i="7"/>
  <c r="U350" i="7"/>
  <c r="O17" i="2"/>
  <c r="O16" i="2"/>
  <c r="O15" i="2"/>
  <c r="O14" i="2"/>
  <c r="Q2" i="8"/>
  <c r="L2" i="8"/>
  <c r="E2" i="6"/>
  <c r="D30" i="6"/>
  <c r="C30" i="6"/>
  <c r="U225" i="7"/>
  <c r="U349" i="7"/>
  <c r="S272" i="7"/>
  <c r="U272" i="7"/>
  <c r="E30" i="6"/>
</calcChain>
</file>

<file path=xl/sharedStrings.xml><?xml version="1.0" encoding="utf-8"?>
<sst xmlns="http://schemas.openxmlformats.org/spreadsheetml/2006/main" count="2503" uniqueCount="1222">
  <si>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</si>
  <si>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</si>
  <si>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</si>
  <si>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</si>
  <si>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</si>
  <si>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</si>
  <si>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</si>
  <si>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</si>
  <si>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</si>
  <si>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</si>
  <si>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</si>
  <si>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</si>
  <si>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</si>
  <si>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</si>
  <si>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</si>
  <si>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</si>
  <si>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</si>
  <si>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</si>
  <si>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</si>
  <si>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</si>
  <si>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</si>
  <si>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</si>
  <si>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</si>
  <si>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</si>
  <si>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</si>
  <si>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</si>
  <si>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</si>
  <si>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</si>
  <si>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</si>
  <si>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</si>
  <si>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</si>
  <si>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</si>
  <si>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</si>
  <si>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</si>
  <si>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</si>
  <si>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</si>
  <si>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</si>
  <si>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</si>
  <si>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</si>
  <si>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</si>
  <si>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</si>
  <si>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</si>
  <si>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</si>
  <si>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</si>
  <si>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</si>
  <si>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</si>
  <si>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</si>
  <si>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</si>
  <si>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</si>
  <si>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</si>
  <si>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</si>
  <si>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</si>
  <si>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</si>
  <si>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</si>
  <si>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</si>
  <si>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</si>
  <si>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</si>
  <si>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</si>
  <si>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</si>
  <si>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</si>
  <si>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</si>
  <si>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</si>
  <si>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</si>
  <si>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</si>
  <si>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</si>
  <si>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</si>
  <si>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</si>
  <si>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</si>
  <si>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</si>
  <si>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</si>
  <si>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</si>
  <si>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</si>
  <si>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</si>
  <si>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</si>
  <si>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</si>
  <si>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</si>
  <si>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</si>
  <si>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</si>
  <si>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</si>
  <si>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</si>
  <si>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</si>
  <si>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</si>
  <si>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</si>
  <si>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</si>
  <si>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</si>
  <si>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</si>
  <si>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</si>
  <si>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</si>
  <si>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</si>
  <si>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</si>
  <si>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</si>
  <si>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</si>
  <si>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</si>
  <si>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</si>
  <si>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</si>
  <si>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</si>
  <si>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</si>
  <si>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</si>
  <si>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</si>
  <si>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</si>
  <si>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</si>
  <si>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</si>
  <si>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</si>
  <si>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</si>
  <si>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</si>
  <si>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</si>
  <si>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</si>
  <si>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</si>
  <si>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</si>
  <si>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</si>
  <si>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</si>
  <si>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</si>
  <si>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</si>
  <si>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</si>
  <si>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</si>
  <si>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</si>
  <si>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</si>
  <si>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</si>
  <si>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</si>
  <si>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</si>
  <si>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</si>
  <si>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</si>
  <si>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</si>
  <si>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</si>
  <si>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</si>
  <si>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</si>
  <si>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</si>
  <si>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</si>
  <si>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</si>
  <si>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</si>
  <si>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</si>
  <si>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</si>
  <si>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</si>
  <si>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</si>
  <si>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</si>
  <si>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</si>
  <si>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</si>
  <si>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</si>
  <si>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</si>
  <si>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</si>
  <si>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</si>
  <si>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</si>
  <si>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</si>
  <si>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</si>
  <si>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</si>
  <si>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</si>
  <si>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</si>
  <si>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</si>
  <si>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</si>
  <si>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</si>
  <si>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</si>
  <si>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</si>
  <si>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</si>
  <si>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</si>
  <si>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</si>
  <si>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</si>
  <si>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</si>
  <si>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</si>
  <si>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</si>
  <si>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</si>
  <si>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</si>
  <si>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</si>
  <si>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</si>
  <si>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</si>
  <si>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</si>
  <si>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</si>
  <si>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</si>
  <si>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</si>
  <si>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</si>
  <si>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</si>
  <si>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</si>
  <si>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</si>
  <si>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</si>
  <si>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</si>
  <si>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</si>
  <si>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</si>
  <si>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</si>
  <si>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</si>
  <si>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</si>
  <si>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</si>
  <si>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</si>
  <si>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</si>
  <si>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</si>
  <si>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</si>
  <si>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</si>
  <si>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</si>
  <si>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</si>
  <si>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</si>
  <si>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</si>
  <si>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</si>
  <si>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</si>
  <si>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</si>
  <si>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</si>
  <si>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</si>
  <si>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</si>
  <si>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</si>
  <si>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</si>
  <si>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</si>
  <si>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</si>
  <si>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</si>
  <si>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</si>
  <si>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</si>
  <si>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</si>
  <si>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</si>
  <si>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</si>
  <si>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</si>
  <si>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</si>
  <si>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</si>
  <si>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</si>
  <si>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</si>
  <si>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</si>
  <si>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</si>
  <si>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</si>
  <si>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</si>
  <si>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</si>
  <si>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</si>
  <si>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</si>
  <si>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</si>
  <si>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</si>
  <si>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</si>
  <si>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</si>
  <si>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</si>
  <si>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</si>
  <si>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</si>
  <si>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</si>
  <si>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</si>
  <si>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</si>
  <si>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</si>
  <si>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</si>
  <si>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</si>
  <si>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</si>
  <si>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</si>
  <si>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</si>
  <si>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</si>
  <si>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</si>
  <si>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</si>
  <si>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</si>
  <si>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</si>
  <si>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</si>
  <si>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</si>
  <si>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</si>
  <si>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</si>
  <si>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</si>
  <si>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</si>
  <si>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</si>
  <si>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</si>
  <si>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</si>
  <si>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</si>
  <si>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</si>
  <si>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</si>
  <si>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</si>
  <si>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</si>
  <si>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</si>
  <si>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</si>
  <si>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</si>
  <si>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</si>
  <si>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</si>
  <si>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</si>
  <si>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</si>
  <si>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</si>
  <si>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</si>
  <si>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</si>
  <si>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</si>
  <si>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</si>
  <si>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</si>
  <si>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</si>
  <si>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</si>
  <si>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</si>
  <si>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</si>
  <si>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</si>
  <si>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</si>
  <si>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</si>
  <si>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</si>
  <si>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</si>
  <si>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</si>
  <si>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</si>
  <si>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</si>
  <si>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</si>
  <si>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</si>
  <si>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</si>
  <si>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</si>
  <si>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</si>
  <si>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</si>
  <si>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</si>
  <si>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</si>
  <si>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</si>
  <si>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</si>
  <si>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</si>
  <si>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</si>
  <si>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</si>
  <si>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</si>
  <si>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</si>
  <si>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</si>
  <si>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</si>
  <si>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</si>
  <si>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</si>
  <si>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</si>
  <si>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</si>
  <si>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</si>
  <si>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</si>
  <si>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</si>
  <si>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</si>
  <si>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</si>
  <si>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</si>
  <si>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</si>
  <si>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</si>
  <si>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</si>
  <si>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</si>
  <si>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</si>
  <si>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</si>
  <si>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</si>
  <si>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</si>
  <si>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</si>
  <si>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</si>
  <si>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</si>
  <si>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</si>
  <si>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</si>
  <si>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</si>
  <si>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</si>
  <si>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</si>
  <si>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</si>
  <si>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</si>
  <si>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</si>
  <si>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</si>
  <si>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</si>
  <si>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</si>
  <si>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</si>
  <si>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</si>
  <si>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</si>
  <si>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</si>
  <si>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</si>
  <si>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</si>
  <si>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</si>
  <si>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</si>
  <si>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</si>
  <si>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</si>
  <si>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</si>
  <si>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</si>
  <si>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</si>
  <si>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</si>
  <si>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</si>
  <si>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</si>
  <si>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</si>
  <si>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</si>
  <si>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</si>
  <si>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</si>
  <si>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</si>
  <si>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</si>
  <si>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</si>
  <si>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</si>
  <si>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</si>
  <si>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</si>
  <si>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</si>
  <si>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</si>
  <si>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</si>
  <si>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</si>
  <si>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</si>
  <si>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</si>
  <si>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</si>
  <si>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</si>
  <si>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</si>
  <si>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</si>
  <si>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</si>
  <si>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</si>
  <si>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</si>
  <si>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</si>
  <si>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</si>
  <si>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</si>
  <si>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</si>
  <si>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</si>
  <si>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</si>
  <si>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</si>
  <si>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</si>
  <si>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</si>
  <si>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</si>
  <si>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</si>
  <si>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</si>
  <si>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</si>
  <si>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</si>
  <si>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</si>
  <si>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</si>
  <si>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</si>
  <si>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</si>
  <si>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</si>
  <si>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</si>
  <si>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</si>
  <si>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</si>
  <si>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</si>
  <si>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</si>
  <si>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</si>
  <si>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</si>
  <si>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</si>
  <si>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</si>
  <si>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</si>
  <si>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</si>
  <si>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</si>
  <si>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</si>
  <si>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</si>
  <si>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</si>
  <si>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</si>
  <si>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</si>
  <si>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</si>
  <si>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</si>
  <si>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</si>
  <si>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</si>
  <si>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</si>
  <si>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</si>
  <si>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</si>
  <si>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</si>
  <si>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</si>
  <si>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</si>
  <si>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</si>
  <si>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</si>
  <si>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</si>
  <si>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</si>
  <si>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</si>
  <si>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</si>
  <si>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</si>
  <si>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</si>
  <si>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</si>
  <si>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</si>
  <si>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</si>
  <si>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</si>
  <si>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</si>
  <si>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</si>
  <si>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</si>
  <si>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</si>
  <si>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</si>
  <si>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</si>
  <si>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</si>
  <si>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</si>
  <si>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</si>
  <si>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</si>
  <si>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</si>
  <si>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</si>
  <si>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</si>
  <si>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</si>
  <si>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</si>
  <si>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</si>
  <si>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</si>
  <si>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</si>
  <si>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</si>
  <si>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</si>
  <si>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</si>
  <si>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</si>
  <si>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</si>
  <si>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</si>
  <si>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</si>
  <si>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</si>
  <si>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</si>
  <si>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</si>
  <si>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</si>
  <si>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</si>
  <si>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</si>
  <si>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</si>
  <si>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</si>
  <si>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</si>
  <si>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</si>
  <si>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</si>
  <si>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</si>
  <si>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</si>
  <si>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</si>
  <si>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</si>
  <si>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</si>
  <si>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</si>
  <si>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</si>
  <si>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</si>
  <si>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</si>
  <si>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</si>
  <si>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</si>
  <si>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</si>
  <si>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</si>
  <si>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</si>
  <si>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</si>
  <si>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</si>
  <si>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</si>
  <si>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</si>
  <si>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</si>
  <si>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</si>
  <si>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</si>
  <si>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</si>
  <si>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</si>
  <si>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</si>
  <si>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</si>
  <si>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</si>
  <si>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</si>
  <si>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</si>
  <si>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</si>
  <si>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</si>
  <si>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</si>
  <si>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</si>
  <si>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</si>
  <si>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</si>
  <si>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</si>
  <si>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</si>
  <si>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</si>
  <si>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</si>
  <si>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</si>
  <si>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</si>
  <si>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</si>
  <si>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</si>
  <si>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</si>
  <si>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</si>
  <si>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</si>
  <si>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</si>
  <si>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</si>
  <si>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</si>
  <si>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</si>
  <si>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</si>
  <si>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</si>
  <si>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</si>
  <si>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</si>
  <si>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</si>
  <si>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</si>
  <si>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</si>
  <si>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</si>
  <si>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</si>
  <si>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</si>
  <si>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</si>
  <si>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</si>
  <si>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</si>
  <si>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</si>
  <si>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</si>
  <si>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</si>
  <si>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</si>
  <si>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</si>
  <si>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</si>
  <si>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</si>
  <si>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</si>
  <si>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</si>
  <si>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</si>
  <si>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</si>
  <si>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</si>
  <si>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</si>
  <si>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</si>
  <si>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</si>
  <si>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</si>
  <si>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</si>
  <si>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</si>
  <si>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</si>
  <si>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</si>
  <si>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</si>
  <si>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</si>
  <si>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</si>
  <si>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</si>
  <si>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</si>
  <si>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</si>
  <si>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</si>
  <si>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</si>
  <si>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</si>
  <si>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</si>
  <si>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</si>
  <si>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</si>
  <si>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</si>
  <si>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</si>
  <si>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</si>
  <si>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</si>
  <si>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</si>
  <si>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</si>
  <si>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</si>
  <si>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</si>
  <si>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</si>
  <si>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</si>
  <si>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</si>
  <si>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</si>
  <si>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</si>
  <si>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</si>
  <si>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</si>
  <si>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</si>
  <si>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</si>
  <si>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</si>
  <si>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</si>
  <si>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</si>
  <si>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</si>
  <si>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</si>
  <si>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</si>
  <si>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</si>
  <si>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</si>
  <si>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</si>
  <si>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</si>
  <si>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</si>
  <si>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</si>
  <si>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</si>
  <si>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</si>
  <si>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</si>
  <si>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</si>
  <si>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</si>
  <si>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</si>
  <si>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</si>
  <si>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</si>
  <si>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</si>
  <si>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</si>
  <si>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</si>
  <si>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</si>
  <si>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</si>
  <si>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</si>
  <si>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</si>
  <si>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</si>
  <si>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</si>
  <si>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</si>
  <si>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</si>
  <si>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</si>
  <si>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</si>
  <si>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</si>
  <si>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</si>
  <si>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</si>
  <si>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</si>
  <si>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</si>
  <si>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</si>
  <si>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</si>
  <si>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</si>
  <si>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</si>
  <si>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</si>
  <si>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</si>
  <si>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</si>
  <si>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</si>
  <si>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</si>
  <si>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</si>
  <si>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</si>
  <si>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</si>
  <si>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</si>
  <si>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</si>
  <si>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</si>
  <si>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</si>
  <si>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</si>
  <si>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</si>
  <si>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</si>
  <si>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</si>
  <si>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</si>
  <si>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</si>
  <si>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</si>
  <si>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</si>
  <si>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</si>
  <si>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</si>
  <si>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</si>
  <si>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</si>
  <si>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</si>
  <si>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</si>
  <si>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</si>
  <si>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</si>
  <si>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</si>
  <si>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</si>
  <si>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</si>
  <si>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</si>
  <si>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</si>
  <si>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</si>
  <si>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</si>
  <si>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</si>
  <si>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</si>
  <si>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</si>
  <si>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</si>
  <si>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</si>
  <si>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</si>
  <si>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</si>
  <si>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</si>
  <si>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</si>
  <si>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</si>
  <si>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</si>
  <si>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</si>
  <si>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</si>
  <si>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</si>
  <si>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</si>
  <si>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</si>
  <si>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</si>
  <si>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</si>
  <si>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</si>
  <si>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</si>
  <si>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</si>
  <si>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</si>
  <si>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</si>
  <si>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</si>
  <si>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</si>
  <si>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</si>
  <si>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</si>
  <si>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</si>
  <si>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</si>
  <si>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</si>
  <si>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</si>
  <si>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</si>
  <si>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</si>
  <si>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</si>
  <si>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</si>
  <si>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</si>
  <si>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</si>
  <si>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</si>
  <si>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</si>
  <si>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</si>
  <si>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</si>
  <si>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</si>
  <si>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</si>
  <si>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</si>
  <si>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</si>
  <si>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</si>
  <si>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</si>
  <si>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</si>
  <si>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</si>
  <si>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</si>
  <si>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</si>
  <si>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</si>
  <si>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</si>
  <si>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</si>
  <si>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</si>
  <si>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</si>
  <si>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</si>
  <si>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</si>
  <si>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</si>
  <si>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</si>
  <si>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</si>
  <si>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</si>
  <si>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</si>
  <si>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</si>
  <si>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</si>
  <si>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</si>
  <si>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</si>
  <si>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</si>
  <si>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</si>
  <si>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</si>
  <si>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</si>
  <si>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</si>
  <si>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</si>
  <si>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</si>
  <si>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</si>
  <si>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</si>
  <si>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</si>
  <si>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</si>
  <si>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</si>
  <si>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</si>
  <si>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</si>
  <si>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</si>
  <si>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</si>
  <si>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</si>
  <si>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</si>
  <si>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</si>
  <si>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</si>
  <si>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</si>
  <si>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</si>
  <si>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</si>
  <si>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</si>
  <si>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</si>
  <si>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</si>
  <si>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</si>
  <si>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</si>
  <si>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</si>
  <si>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</si>
  <si>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</si>
  <si>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</si>
  <si>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</si>
  <si>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</si>
  <si>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</si>
  <si>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</si>
  <si>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</si>
  <si>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</si>
  <si>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</si>
  <si>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</si>
  <si>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</si>
  <si>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</si>
  <si>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</si>
  <si>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</si>
  <si>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</si>
  <si>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</si>
  <si>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</si>
  <si>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</si>
  <si>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</si>
  <si>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</si>
  <si>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</si>
  <si>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</si>
  <si>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</si>
  <si>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</si>
  <si>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</si>
  <si>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</si>
  <si>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</si>
  <si>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</si>
  <si>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</si>
  <si>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</si>
  <si>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</si>
  <si>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</si>
  <si>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</si>
  <si>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</si>
  <si>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</si>
  <si>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</si>
  <si>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</si>
  <si>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</si>
  <si>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</si>
  <si>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</si>
  <si>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</si>
  <si>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</si>
  <si>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</si>
  <si>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</si>
  <si>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</si>
  <si>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</si>
  <si>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</si>
  <si>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</si>
  <si>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</si>
  <si>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</si>
  <si>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</si>
  <si>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</si>
  <si>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</si>
  <si>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</si>
  <si>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</si>
  <si>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</si>
  <si>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</si>
  <si>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</si>
  <si>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</si>
  <si>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</si>
  <si>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</si>
  <si>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</si>
  <si>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</si>
  <si>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</si>
  <si>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</si>
  <si>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</si>
  <si>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</si>
  <si>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</si>
  <si>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</si>
  <si>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</si>
  <si>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</si>
  <si>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</si>
  <si>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</si>
  <si>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</si>
  <si>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</si>
  <si>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</si>
  <si>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</si>
  <si>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</si>
  <si>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</si>
  <si>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</si>
  <si>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</si>
  <si>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</si>
  <si>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</si>
  <si>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</si>
  <si>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</si>
  <si>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</si>
  <si>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</si>
  <si>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</si>
  <si>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</si>
  <si>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</si>
  <si>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</si>
  <si>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</si>
  <si>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</si>
  <si>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</si>
  <si>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</si>
  <si>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</si>
  <si>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</si>
  <si>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</si>
  <si>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</si>
  <si>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</si>
  <si>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</si>
  <si>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</si>
  <si>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</si>
  <si>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</si>
  <si>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</si>
  <si>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</si>
  <si>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</si>
  <si>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</si>
  <si>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</si>
  <si>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</si>
  <si>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</si>
  <si>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</si>
  <si>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</si>
  <si>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</si>
  <si>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</si>
  <si>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</si>
  <si>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</si>
  <si>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</si>
  <si>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</si>
  <si>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</si>
  <si>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</si>
  <si>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</si>
  <si>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</si>
  <si>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</si>
  <si>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</si>
  <si>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</si>
  <si>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</si>
  <si>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</si>
  <si>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</si>
  <si>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</si>
  <si>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</si>
  <si>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</si>
  <si>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</si>
  <si>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</si>
  <si>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</si>
  <si>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</si>
  <si>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</si>
  <si>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</si>
  <si>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</si>
  <si>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</si>
  <si>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</si>
  <si>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</si>
  <si>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</si>
  <si>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</si>
  <si>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</si>
  <si>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</si>
  <si>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</si>
  <si>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</si>
  <si>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</si>
  <si>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</si>
  <si>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</si>
  <si>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</si>
  <si>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</si>
  <si>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</si>
  <si>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</si>
  <si>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</si>
  <si>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</si>
  <si>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</si>
  <si>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</si>
  <si>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</si>
  <si>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</si>
  <si>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</si>
  <si>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</si>
  <si>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</si>
  <si>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</si>
  <si>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</si>
  <si>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</si>
  <si>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</si>
  <si>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</si>
  <si>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</si>
  <si>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</si>
  <si>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</si>
  <si>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</si>
  <si>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</si>
  <si>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</si>
  <si>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</si>
  <si>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</si>
  <si>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</si>
  <si>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</si>
  <si>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</si>
  <si>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</si>
  <si>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</si>
  <si>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</si>
  <si>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</si>
  <si>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</si>
  <si>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</si>
  <si>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</si>
  <si>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</si>
  <si>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</si>
  <si>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</si>
  <si>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</si>
  <si>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</si>
  <si>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</si>
  <si>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</si>
  <si>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</si>
  <si>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</si>
  <si>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</si>
  <si>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</si>
  <si>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</si>
  <si>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</si>
  <si>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</si>
  <si>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</si>
  <si>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</si>
  <si>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</si>
  <si>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</si>
  <si>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</si>
  <si>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</si>
  <si>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</si>
  <si>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</si>
  <si>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</si>
  <si>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</si>
  <si>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</si>
  <si>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</si>
  <si>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</si>
  <si>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</si>
  <si>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</si>
  <si>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</si>
  <si>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</si>
  <si>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</si>
  <si>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</si>
  <si>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</si>
  <si>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</si>
  <si>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</si>
  <si>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</si>
  <si>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</si>
  <si>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</si>
  <si>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</si>
  <si>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</si>
  <si>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</si>
  <si>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</si>
  <si>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</si>
  <si>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</si>
  <si>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</si>
  <si>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</si>
  <si>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</si>
  <si>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</si>
  <si>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</si>
  <si>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</si>
  <si>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</si>
  <si>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</si>
  <si>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</si>
  <si>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</si>
  <si>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</si>
  <si>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</si>
  <si>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</si>
  <si>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</si>
  <si>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</si>
  <si>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</si>
  <si>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</si>
  <si>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</si>
  <si>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</si>
  <si>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</si>
  <si>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</si>
  <si>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</si>
  <si>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</si>
  <si>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</si>
  <si>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</si>
  <si>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</si>
  <si>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</si>
  <si>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</si>
  <si>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</si>
  <si>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</si>
  <si>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</si>
  <si>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</si>
  <si>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</si>
  <si>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</si>
  <si>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</si>
  <si>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</si>
  <si>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</si>
  <si>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</si>
  <si>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</si>
  <si>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</si>
  <si>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</si>
  <si>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</si>
  <si>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</si>
  <si>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</si>
  <si>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</si>
  <si>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</si>
  <si>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</si>
  <si>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</si>
  <si>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</si>
  <si>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</si>
  <si>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</si>
  <si>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</si>
  <si>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</si>
  <si>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</si>
  <si>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</si>
  <si>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</si>
  <si>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</si>
  <si>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</si>
  <si>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</si>
  <si>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</si>
  <si>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</si>
  <si>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</si>
  <si>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</si>
  <si>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</si>
  <si>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</si>
  <si>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</si>
  <si>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</si>
  <si>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</si>
  <si>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</si>
  <si>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</si>
  <si>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</si>
  <si>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</si>
  <si>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</si>
  <si>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</si>
  <si>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</si>
  <si>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</si>
  <si>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</si>
  <si>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</si>
  <si>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</si>
  <si>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</si>
  <si>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</si>
  <si>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</si>
  <si>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</si>
  <si>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</si>
  <si>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</si>
  <si>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</si>
  <si>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</si>
  <si>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</si>
  <si>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</si>
  <si>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</si>
  <si>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</si>
  <si>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</si>
  <si>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</si>
  <si>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</si>
  <si>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</si>
  <si>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</si>
  <si>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</si>
  <si>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</si>
  <si>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</si>
  <si>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</si>
  <si>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</si>
  <si>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</si>
  <si>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</si>
  <si>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</si>
  <si>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</si>
  <si>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</si>
  <si>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</si>
  <si>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</si>
  <si>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</si>
  <si>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</si>
  <si>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</si>
  <si>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</si>
  <si>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</si>
  <si>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</si>
  <si>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</si>
  <si>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</si>
  <si>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</si>
  <si>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</si>
  <si>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</si>
  <si>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</si>
  <si>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</si>
  <si>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</si>
  <si>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</si>
  <si>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</si>
  <si>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</si>
  <si>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</si>
  <si>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</si>
  <si>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</si>
  <si>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</si>
  <si>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</si>
  <si>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</si>
  <si>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</si>
  <si>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</si>
  <si>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</si>
  <si>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</si>
  <si>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</si>
  <si>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</si>
  <si>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</si>
  <si>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</si>
  <si>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</si>
  <si>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</si>
  <si>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</si>
  <si>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</si>
  <si>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</si>
  <si>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</si>
  <si>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</si>
  <si>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</si>
  <si>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</si>
  <si>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</si>
  <si>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</si>
  <si>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</si>
  <si>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</si>
  <si>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</si>
  <si>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</si>
  <si>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</si>
  <si>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</si>
  <si>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</si>
  <si>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</si>
  <si>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</si>
  <si>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</si>
  <si>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</si>
  <si>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</si>
  <si>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</si>
  <si>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</si>
  <si>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</si>
  <si>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</si>
  <si>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</si>
  <si>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</si>
  <si>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</si>
  <si>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</si>
  <si>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</si>
  <si>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</si>
  <si>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</si>
  <si>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</si>
  <si>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</si>
  <si>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</si>
  <si>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</si>
  <si>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</si>
  <si>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</si>
  <si>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</si>
  <si>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</si>
  <si>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</si>
  <si>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</si>
  <si>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</si>
  <si>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</si>
  <si>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</si>
  <si>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</si>
  <si>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</si>
  <si>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</si>
  <si>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</si>
  <si>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</si>
  <si>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</si>
  <si>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</si>
  <si>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</si>
  <si>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</si>
  <si>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</si>
  <si>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</si>
  <si>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</si>
  <si>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</si>
  <si>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</si>
  <si>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</si>
  <si>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</si>
  <si>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</si>
  <si>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</si>
  <si>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</si>
  <si>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</si>
  <si>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</si>
  <si>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</si>
  <si>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</si>
  <si>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</si>
  <si>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</si>
  <si>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</si>
  <si>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</si>
  <si>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</si>
  <si>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</si>
  <si>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</si>
  <si>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</si>
  <si>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</si>
  <si>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</si>
  <si>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</si>
  <si>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</si>
  <si>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</si>
  <si>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</si>
  <si>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</si>
  <si>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</si>
  <si>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</si>
  <si>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</si>
  <si>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</si>
  <si>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</si>
  <si>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</si>
  <si>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</si>
  <si>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</si>
  <si>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</si>
  <si>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</si>
  <si>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</si>
  <si>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</si>
  <si>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</si>
  <si>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</si>
  <si>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</si>
  <si>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</si>
  <si>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</si>
  <si>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</si>
  <si>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</si>
  <si>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</si>
  <si>
    <t>(32768-B0*256-B1)/20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</si>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</sst>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285156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58" t="s">
        <v>0</v>
      </c>
      <c r="C2" s="359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11"/>
    </row>
    <row r="3" spans="1:38" ht="31.5">
      <c r="B3" s="361">
        <v>247</v>
      </c>
      <c r="C3" s="36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2"/>
      <c r="C4" s="36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2"/>
      <c r="C5" s="36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2"/>
      <c r="C6" s="36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2"/>
      <c r="C7" s="36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2"/>
      <c r="C8" s="36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2"/>
      <c r="C9" s="36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2"/>
      <c r="C10" s="36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2"/>
      <c r="C11" s="36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2"/>
      <c r="C12" s="36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2"/>
      <c r="C13" s="36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2"/>
      <c r="C14" s="36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7" t="s">
        <v>47</v>
      </c>
      <c r="M14" s="35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2"/>
      <c r="C15" s="36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8"/>
      <c r="M15" s="35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2"/>
      <c r="C16" s="36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2"/>
      <c r="C17" s="36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2"/>
      <c r="C18" s="36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7" t="s">
        <v>57</v>
      </c>
      <c r="M18" s="35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2"/>
      <c r="C19" s="36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7"/>
      <c r="M19" s="35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2"/>
      <c r="C20" s="36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7" t="s">
        <v>57</v>
      </c>
      <c r="M20" s="35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2"/>
      <c r="C21" s="36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7"/>
      <c r="M21" s="35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2"/>
      <c r="C22" s="36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7" t="s">
        <v>57</v>
      </c>
      <c r="M22" s="35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2"/>
      <c r="C23" s="36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7"/>
      <c r="M23" s="35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2"/>
      <c r="C24" s="36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2"/>
      <c r="C25" s="36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2"/>
      <c r="C26" s="36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3"/>
      <c r="C27" s="36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ColWidth="9.140625"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1137</v>
      </c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6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opLeftCell="E4" workbookViewId="0">
      <selection activeCell="T34" sqref="T34"/>
    </sheetView>
  </sheetViews>
  <sheetFormatPr defaultColWidth="9.140625"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7.2851562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37" t="s">
        <v>1141</v>
      </c>
      <c r="L1" s="438"/>
      <c r="M1" s="439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1" t="s">
        <v>617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  <row r="25" spans="1:32">
      <c r="K25" s="178">
        <v>1</v>
      </c>
      <c r="L25" s="178">
        <v>0</v>
      </c>
      <c r="M25" s="178">
        <v>0</v>
      </c>
      <c r="Q25" s="267">
        <f>HEX2DEC(_xlfn.CONCAT(K25,L25,M25))</f>
        <v>256</v>
      </c>
    </row>
    <row r="26" spans="1:32">
      <c r="K26" s="178">
        <v>0</v>
      </c>
      <c r="L26" s="178">
        <v>1</v>
      </c>
      <c r="M26" s="178">
        <v>0</v>
      </c>
      <c r="Q26" s="267">
        <f t="shared" ref="Q26:Q29" si="3">HEX2DEC(_xlfn.CONCAT(K26,L26,M26))</f>
        <v>16</v>
      </c>
    </row>
    <row r="27" spans="1:32">
      <c r="K27" s="178">
        <v>1</v>
      </c>
      <c r="L27" s="178">
        <v>1</v>
      </c>
      <c r="M27" s="178">
        <v>0</v>
      </c>
      <c r="Q27" s="267">
        <f t="shared" si="3"/>
        <v>272</v>
      </c>
    </row>
    <row r="28" spans="1:32">
      <c r="K28" s="178">
        <v>0</v>
      </c>
      <c r="L28" s="178">
        <v>0</v>
      </c>
      <c r="M28" s="178">
        <v>1</v>
      </c>
      <c r="Q28" s="267">
        <f t="shared" si="3"/>
        <v>1</v>
      </c>
    </row>
    <row r="29" spans="1:32">
      <c r="K29" s="178">
        <v>1</v>
      </c>
      <c r="L29" s="178">
        <v>0</v>
      </c>
      <c r="M29" s="178">
        <v>1</v>
      </c>
      <c r="Q29" s="267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542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0625"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topLeftCell="Y1" workbookViewId="0">
      <selection activeCell="CA1" sqref="CA1:CA8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0625"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2" t="s">
        <v>1173</v>
      </c>
      <c r="J8" s="432"/>
      <c r="K8" s="432"/>
      <c r="L8" s="432"/>
      <c r="Q8" s="433" t="s">
        <v>1174</v>
      </c>
      <c r="R8" s="433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0625"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285156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0"/>
      <c r="T1" s="441"/>
      <c r="U1" s="441"/>
      <c r="V1" s="441"/>
      <c r="W1" s="441"/>
      <c r="X1" s="441"/>
      <c r="Y1" s="441"/>
      <c r="Z1" s="442"/>
      <c r="AA1" s="440"/>
      <c r="AB1" s="441"/>
      <c r="AC1" s="441"/>
      <c r="AD1" s="441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ColWidth="9.140625"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1217</v>
      </c>
      <c r="AR1" s="435"/>
      <c r="AS1" s="435"/>
      <c r="AT1" s="435"/>
      <c r="AU1" s="435"/>
      <c r="AV1" s="435"/>
      <c r="AW1" s="435"/>
      <c r="AX1" s="436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1" t="s">
        <v>73</v>
      </c>
      <c r="C2" s="372"/>
      <c r="D2" s="372"/>
      <c r="E2" s="372"/>
      <c r="F2" s="372"/>
      <c r="G2" s="373"/>
      <c r="I2" s="371" t="s">
        <v>74</v>
      </c>
      <c r="J2" s="372"/>
      <c r="K2" s="373"/>
      <c r="L2">
        <f>COUNTIF(I4:I23, "&lt;&gt;")</f>
        <v>12</v>
      </c>
      <c r="M2" s="371" t="s">
        <v>75</v>
      </c>
      <c r="N2" s="372"/>
      <c r="O2" s="372"/>
      <c r="P2" s="373"/>
      <c r="Q2">
        <f>COUNTIF(P4:P43, "General")</f>
        <v>13</v>
      </c>
    </row>
    <row r="3" spans="2:19">
      <c r="B3" s="104" t="s">
        <v>76</v>
      </c>
      <c r="C3" s="106" t="s">
        <v>75</v>
      </c>
      <c r="D3" s="374" t="s">
        <v>4</v>
      </c>
      <c r="E3" s="37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6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6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6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0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3" t="str">
        <f>_xlfn.CONCAT(AQ4,AR4,AS4,AT4,AU4,AV4,AW4,AX4)</f>
        <v>00101100</v>
      </c>
      <c r="AR5" s="433"/>
      <c r="AS5" s="433"/>
      <c r="AT5" s="433"/>
      <c r="AU5" s="433"/>
      <c r="AV5" s="433"/>
      <c r="AW5" s="433"/>
      <c r="AX5" s="444"/>
    </row>
    <row r="6" spans="1:82">
      <c r="AQ6" s="443" t="str">
        <f>BIN2HEX(AQ5)</f>
        <v>2C</v>
      </c>
      <c r="AR6" s="433"/>
      <c r="AS6" s="433"/>
      <c r="AT6" s="433"/>
      <c r="AU6" s="433"/>
      <c r="AV6" s="433"/>
      <c r="AW6" s="433"/>
      <c r="AX6" s="444"/>
    </row>
    <row r="8" spans="1:82">
      <c r="AQ8" s="443">
        <f>HEX2DEC(AQ6)</f>
        <v>44</v>
      </c>
      <c r="AR8" s="433"/>
      <c r="AS8" s="433"/>
      <c r="AT8" s="433"/>
      <c r="AU8" s="433"/>
      <c r="AV8" s="433"/>
      <c r="AW8" s="433"/>
      <c r="AX8" s="444"/>
    </row>
    <row r="10" spans="1:82">
      <c r="AQ10" s="443">
        <f>AQ8/1.1</f>
        <v>40</v>
      </c>
      <c r="AR10" s="433"/>
      <c r="AS10" s="433"/>
      <c r="AT10" s="433"/>
      <c r="AU10" s="433"/>
      <c r="AV10" s="433"/>
      <c r="AW10" s="433"/>
      <c r="AX10" s="444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A59" activePane="bottomLeft" state="frozen"/>
      <selection activeCell="B1" sqref="B1"/>
      <selection pane="bottomLeft" activeCell="C96" sqref="C96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6" t="s">
        <v>153</v>
      </c>
      <c r="C2" s="387"/>
      <c r="D2" s="387"/>
      <c r="E2" s="387"/>
      <c r="F2" s="387"/>
      <c r="G2" s="388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89" t="s">
        <v>161</v>
      </c>
      <c r="D4" s="390"/>
      <c r="E4" s="390"/>
      <c r="F4" s="390"/>
      <c r="G4" s="391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94" t="s">
        <v>164</v>
      </c>
      <c r="L6" s="394"/>
      <c r="M6" s="394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94" t="s">
        <v>166</v>
      </c>
      <c r="L7" s="394"/>
      <c r="M7" s="394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84" t="s">
        <v>169</v>
      </c>
      <c r="L9" s="384"/>
      <c r="M9" s="384"/>
      <c r="N9" s="384"/>
      <c r="O9" s="384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84"/>
      <c r="L10" s="384"/>
      <c r="M10" s="384"/>
      <c r="N10" s="384"/>
      <c r="O10" s="384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84"/>
      <c r="L11" s="384"/>
      <c r="M11" s="384"/>
      <c r="N11" s="384"/>
      <c r="O11" s="384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85"/>
      <c r="L12" s="385"/>
      <c r="M12" s="385"/>
      <c r="N12" s="385"/>
      <c r="O12" s="385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78" t="s">
        <v>174</v>
      </c>
      <c r="L13" s="379"/>
      <c r="M13" s="379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0"/>
      <c r="L14" s="381"/>
      <c r="M14" s="381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0"/>
      <c r="L15" s="381"/>
      <c r="M15" s="381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0"/>
      <c r="L16" s="381"/>
      <c r="M16" s="381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82"/>
      <c r="L17" s="383"/>
      <c r="M17" s="383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89" t="s">
        <v>197</v>
      </c>
      <c r="D31" s="390"/>
      <c r="E31" s="390"/>
      <c r="F31" s="390"/>
      <c r="G31" s="391"/>
      <c r="H31" s="2"/>
    </row>
    <row r="32" spans="2:16">
      <c r="B32" s="90">
        <v>1</v>
      </c>
      <c r="C32" s="392" t="s">
        <v>198</v>
      </c>
      <c r="D32" s="393"/>
      <c r="E32" s="42"/>
      <c r="F32" s="42"/>
      <c r="G32" s="91"/>
      <c r="H32" s="2"/>
    </row>
    <row r="33" spans="2:8">
      <c r="B33" s="90">
        <v>2</v>
      </c>
      <c r="C33" s="376" t="s">
        <v>199</v>
      </c>
      <c r="D33" s="377"/>
      <c r="E33" s="42"/>
      <c r="F33" s="42"/>
      <c r="G33" s="91"/>
      <c r="H33" s="2"/>
    </row>
    <row r="34" spans="2:8">
      <c r="B34" s="90">
        <v>3</v>
      </c>
      <c r="C34" s="376" t="s">
        <v>200</v>
      </c>
      <c r="D34" s="377"/>
      <c r="E34" s="42"/>
      <c r="F34" s="42"/>
      <c r="G34" s="91"/>
      <c r="H34" s="2"/>
    </row>
    <row r="35" spans="2:8">
      <c r="B35" s="90">
        <v>4</v>
      </c>
      <c r="C35" s="376" t="s">
        <v>201</v>
      </c>
      <c r="D35" s="377"/>
      <c r="E35" s="42"/>
      <c r="F35" s="42" t="s">
        <v>154</v>
      </c>
      <c r="G35" s="91"/>
      <c r="H35" s="2"/>
    </row>
    <row r="36" spans="2:8">
      <c r="B36" s="90">
        <v>5</v>
      </c>
      <c r="C36" s="376" t="s">
        <v>202</v>
      </c>
      <c r="D36" s="377"/>
      <c r="E36" s="42"/>
      <c r="F36" s="42"/>
      <c r="G36" s="91"/>
      <c r="H36" s="2"/>
    </row>
    <row r="37" spans="2:8">
      <c r="B37" s="90">
        <v>6</v>
      </c>
      <c r="C37" s="376" t="s">
        <v>203</v>
      </c>
      <c r="D37" s="377"/>
      <c r="E37" s="42"/>
      <c r="F37" s="42"/>
      <c r="G37" s="91"/>
      <c r="H37" s="2"/>
    </row>
    <row r="38" spans="2:8">
      <c r="B38" s="90">
        <v>7</v>
      </c>
      <c r="C38" s="376" t="s">
        <v>204</v>
      </c>
      <c r="D38" s="377"/>
      <c r="E38" s="42"/>
      <c r="F38" s="42"/>
      <c r="G38" s="91"/>
      <c r="H38" s="2"/>
    </row>
    <row r="39" spans="2:8">
      <c r="B39" s="90">
        <v>8</v>
      </c>
      <c r="C39" s="376" t="s">
        <v>205</v>
      </c>
      <c r="D39" s="377"/>
      <c r="E39" s="42"/>
      <c r="F39" s="42"/>
      <c r="G39" s="91"/>
      <c r="H39" s="2"/>
    </row>
    <row r="40" spans="2:8">
      <c r="B40" s="90">
        <v>9</v>
      </c>
      <c r="C40" s="376" t="s">
        <v>206</v>
      </c>
      <c r="D40" s="377"/>
      <c r="E40" s="42"/>
      <c r="F40" s="42"/>
      <c r="G40" s="91"/>
      <c r="H40" s="2"/>
    </row>
    <row r="41" spans="2:8">
      <c r="B41" s="90">
        <v>10</v>
      </c>
      <c r="C41" s="376" t="s">
        <v>207</v>
      </c>
      <c r="D41" s="377"/>
      <c r="E41" s="42"/>
      <c r="F41" s="42"/>
      <c r="G41" s="91"/>
      <c r="H41" s="2"/>
    </row>
    <row r="42" spans="2:8">
      <c r="B42" s="90">
        <v>11</v>
      </c>
      <c r="C42" s="376" t="s">
        <v>208</v>
      </c>
      <c r="D42" s="377"/>
      <c r="E42" s="42"/>
      <c r="F42" s="42"/>
      <c r="G42" s="91"/>
      <c r="H42" s="2"/>
    </row>
    <row r="43" spans="2:8">
      <c r="B43" s="90">
        <v>12</v>
      </c>
      <c r="C43" s="376" t="s">
        <v>209</v>
      </c>
      <c r="D43" s="377"/>
      <c r="E43" s="42"/>
      <c r="F43" s="42"/>
      <c r="G43" s="91"/>
      <c r="H43" s="2"/>
    </row>
    <row r="44" spans="2:8">
      <c r="B44" s="90">
        <v>13</v>
      </c>
      <c r="C44" s="376" t="s">
        <v>210</v>
      </c>
      <c r="D44" s="377"/>
      <c r="E44" s="42"/>
      <c r="F44" s="42"/>
      <c r="G44" s="91"/>
      <c r="H44" s="2"/>
    </row>
    <row r="45" spans="2:8">
      <c r="B45" s="90">
        <v>14</v>
      </c>
      <c r="C45" s="376" t="s">
        <v>211</v>
      </c>
      <c r="D45" s="377"/>
      <c r="E45" s="42"/>
      <c r="F45" s="42"/>
      <c r="G45" s="91"/>
      <c r="H45" s="2"/>
    </row>
    <row r="46" spans="2:8">
      <c r="B46" s="90">
        <v>15</v>
      </c>
      <c r="C46" s="376" t="s">
        <v>212</v>
      </c>
      <c r="D46" s="377"/>
      <c r="E46" s="42"/>
      <c r="F46" s="42"/>
      <c r="G46" s="91"/>
      <c r="H46" s="2"/>
    </row>
    <row r="47" spans="2:8">
      <c r="B47" s="90">
        <v>16</v>
      </c>
      <c r="C47" s="376"/>
      <c r="D47" s="377"/>
      <c r="E47" s="42"/>
      <c r="F47" s="42"/>
      <c r="G47" s="91"/>
      <c r="H47" s="2"/>
    </row>
    <row r="48" spans="2:8">
      <c r="B48" s="90">
        <v>17</v>
      </c>
      <c r="C48" s="376"/>
      <c r="D48" s="377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89" t="s">
        <v>213</v>
      </c>
      <c r="D50" s="390"/>
      <c r="E50" s="390"/>
      <c r="F50" s="390"/>
      <c r="G50" s="391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2:G2"/>
    <mergeCell ref="C4:G4"/>
    <mergeCell ref="C31:G31"/>
    <mergeCell ref="C32:D32"/>
    <mergeCell ref="K6:M6"/>
    <mergeCell ref="K7:M7"/>
    <mergeCell ref="C35:D35"/>
    <mergeCell ref="K13:M17"/>
    <mergeCell ref="K9:O12"/>
    <mergeCell ref="C33:D33"/>
    <mergeCell ref="C34:D34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5" t="s">
        <v>250</v>
      </c>
      <c r="C4" s="398" t="s">
        <v>251</v>
      </c>
      <c r="D4" s="401" t="s">
        <v>252</v>
      </c>
      <c r="E4" s="404" t="s">
        <v>253</v>
      </c>
      <c r="F4" s="407" t="s">
        <v>254</v>
      </c>
    </row>
    <row r="5" spans="2:7" ht="15" customHeight="1">
      <c r="B5" s="396"/>
      <c r="C5" s="399"/>
      <c r="D5" s="402"/>
      <c r="E5" s="405"/>
      <c r="F5" s="408"/>
    </row>
    <row r="6" spans="2:7" ht="15" customHeight="1">
      <c r="B6" s="397"/>
      <c r="C6" s="400"/>
      <c r="D6" s="403"/>
      <c r="E6" s="406"/>
      <c r="F6" s="409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H513"/>
  <sheetViews>
    <sheetView tabSelected="1" zoomScaleNormal="100"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M219" sqref="M219"/>
    </sheetView>
  </sheetViews>
  <sheetFormatPr defaultColWidth="9.140625"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6" width="22.28515625" style="159" customWidth="1"/>
    <col min="17" max="17" width="15.5703125" style="160" bestFit="1" customWidth="1"/>
    <col min="18" max="20" width="10.7109375" style="159" customWidth="1"/>
    <col min="21" max="21" width="64.7109375" style="159" customWidth="1"/>
    <col min="22" max="22" width="43.140625" style="159" customWidth="1"/>
    <col min="23" max="23" width="2.85546875" style="159" customWidth="1"/>
    <col min="24" max="24" width="5.140625" style="130" customWidth="1"/>
    <col min="25" max="25" width="2.85546875" style="130" customWidth="1"/>
    <col min="26" max="26" width="3.7109375" style="157" customWidth="1"/>
    <col min="27" max="32" width="3.7109375" style="130" customWidth="1"/>
    <col min="33" max="33" width="3.7109375" style="158" customWidth="1"/>
    <col min="34" max="34" width="6.42578125" style="168" customWidth="1"/>
    <col min="35" max="35" width="5.28515625" style="169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71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10.7109375" style="168" customWidth="1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68" customWidth="1"/>
    <col min="58" max="58" width="9.140625" style="168"/>
    <col min="59" max="59" width="5.28515625" style="159" customWidth="1"/>
    <col min="60" max="16384" width="9.140625" style="159"/>
  </cols>
  <sheetData>
    <row r="1" spans="2:60">
      <c r="AT1" s="171"/>
      <c r="AV1" s="171"/>
      <c r="AX1" s="171"/>
      <c r="AZ1" s="171"/>
      <c r="BB1" s="171"/>
      <c r="BD1" s="171"/>
      <c r="BF1" s="171"/>
      <c r="BG1" s="168"/>
      <c r="BH1" s="171"/>
    </row>
    <row r="2" spans="2:60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1"/>
      <c r="P2" s="161"/>
      <c r="Q2" s="162" t="s">
        <v>284</v>
      </c>
      <c r="R2" s="156" t="s">
        <v>285</v>
      </c>
      <c r="S2" s="156" t="s">
        <v>286</v>
      </c>
      <c r="T2" s="156" t="s">
        <v>287</v>
      </c>
      <c r="U2" s="156" t="s">
        <v>286</v>
      </c>
      <c r="V2" s="156"/>
      <c r="AI2" s="169" t="s">
        <v>288</v>
      </c>
      <c r="AJ2" s="171" t="s">
        <v>289</v>
      </c>
      <c r="AT2" s="171"/>
      <c r="AV2" s="171"/>
      <c r="AX2" s="171"/>
      <c r="AZ2" s="171"/>
      <c r="BB2" s="171"/>
      <c r="BD2" s="171"/>
      <c r="BF2" s="171"/>
      <c r="BG2" s="168"/>
      <c r="BH2" s="171"/>
    </row>
    <row r="3" spans="2:60">
      <c r="B3" s="414" t="s">
        <v>290</v>
      </c>
      <c r="C3" s="420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Q3" s="160">
        <f t="shared" ref="Q3:Q58" si="1">HEX2DEC(N3)</f>
        <v>38</v>
      </c>
      <c r="R3" s="159">
        <v>0.5</v>
      </c>
      <c r="S3" s="159">
        <f t="shared" ref="S3" si="2">Q3*R3</f>
        <v>19</v>
      </c>
      <c r="U3" s="159">
        <f t="shared" ref="U3" si="3">S3+T3</f>
        <v>19</v>
      </c>
      <c r="X3" s="130" t="s">
        <v>290</v>
      </c>
      <c r="Z3" s="157">
        <v>26</v>
      </c>
      <c r="AA3" s="130" t="s">
        <v>294</v>
      </c>
      <c r="AB3" s="130" t="s">
        <v>294</v>
      </c>
      <c r="AC3" s="130" t="s">
        <v>294</v>
      </c>
      <c r="AT3" s="171"/>
      <c r="AV3" s="171"/>
      <c r="AX3" s="171"/>
      <c r="AZ3" s="171"/>
      <c r="BB3" s="171"/>
      <c r="BD3" s="171"/>
      <c r="BF3" s="171"/>
      <c r="BG3" s="168"/>
      <c r="BH3" s="171"/>
    </row>
    <row r="4" spans="2:60">
      <c r="B4" s="415"/>
      <c r="C4" s="421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Q4" s="160">
        <f t="shared" si="1"/>
        <v>0</v>
      </c>
      <c r="S4" s="159">
        <f t="shared" ref="S4:S59" si="4">Q4*R4</f>
        <v>0</v>
      </c>
      <c r="U4" s="159">
        <f t="shared" ref="U4:U59" si="5">S4+T4</f>
        <v>0</v>
      </c>
      <c r="AT4" s="171"/>
      <c r="AV4" s="171"/>
      <c r="AX4" s="171"/>
      <c r="AZ4" s="171"/>
      <c r="BB4" s="171"/>
      <c r="BD4" s="171"/>
      <c r="BF4" s="171"/>
      <c r="BG4" s="168"/>
      <c r="BH4" s="171"/>
    </row>
    <row r="5" spans="2:60">
      <c r="B5" s="415"/>
      <c r="C5" s="421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Q5" s="160">
        <f t="shared" si="1"/>
        <v>0</v>
      </c>
      <c r="S5" s="159">
        <f t="shared" si="4"/>
        <v>0</v>
      </c>
      <c r="U5" s="159">
        <f t="shared" si="5"/>
        <v>0</v>
      </c>
      <c r="AT5" s="171"/>
      <c r="AV5" s="171"/>
      <c r="AX5" s="171"/>
      <c r="AZ5" s="171"/>
      <c r="BB5" s="171"/>
      <c r="BD5" s="171"/>
      <c r="BF5" s="171"/>
      <c r="BG5" s="168"/>
      <c r="BH5" s="171"/>
    </row>
    <row r="6" spans="2:60">
      <c r="B6" s="411"/>
      <c r="C6" s="422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Q6" s="160">
        <f t="shared" si="1"/>
        <v>0</v>
      </c>
      <c r="R6" s="165"/>
      <c r="S6" s="159">
        <f t="shared" si="4"/>
        <v>0</v>
      </c>
      <c r="U6" s="159">
        <f t="shared" si="5"/>
        <v>0</v>
      </c>
      <c r="AT6" s="171"/>
      <c r="AV6" s="171"/>
      <c r="AX6" s="171"/>
      <c r="AZ6" s="171"/>
      <c r="BB6" s="171"/>
      <c r="BD6" s="171"/>
      <c r="BF6" s="171"/>
      <c r="BG6" s="168"/>
      <c r="BH6" s="171"/>
    </row>
    <row r="7" spans="2:60">
      <c r="B7" s="410" t="s">
        <v>295</v>
      </c>
      <c r="C7" s="423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Q7" s="160">
        <f t="shared" si="1"/>
        <v>32838</v>
      </c>
      <c r="R7" s="165">
        <v>1</v>
      </c>
      <c r="S7" s="159">
        <f t="shared" si="4"/>
        <v>32838</v>
      </c>
      <c r="T7" s="159">
        <f>(32768-HEX2DEC(80)*256-HEX2DEC(46))/20</f>
        <v>-3.5</v>
      </c>
      <c r="U7" s="159">
        <f t="shared" si="5"/>
        <v>32834.5</v>
      </c>
      <c r="V7" s="159" t="s">
        <v>1220</v>
      </c>
      <c r="X7" s="130" t="s">
        <v>295</v>
      </c>
      <c r="Z7" s="157">
        <v>80</v>
      </c>
      <c r="AA7" s="130">
        <v>46</v>
      </c>
      <c r="AB7" s="130" t="s">
        <v>298</v>
      </c>
      <c r="AC7" s="130" t="s">
        <v>299</v>
      </c>
      <c r="AD7" s="130">
        <v>80</v>
      </c>
      <c r="AE7" s="130" t="s">
        <v>300</v>
      </c>
      <c r="AF7" s="130" t="s">
        <v>301</v>
      </c>
      <c r="AG7" s="158">
        <v>98</v>
      </c>
      <c r="AT7" s="171"/>
      <c r="AV7" s="171"/>
      <c r="AX7" s="171"/>
      <c r="AZ7" s="171"/>
      <c r="BB7" s="171"/>
      <c r="BD7" s="171"/>
      <c r="BF7" s="171"/>
      <c r="BG7" s="168"/>
      <c r="BH7" s="171"/>
    </row>
    <row r="8" spans="2:60">
      <c r="B8" s="415"/>
      <c r="C8" s="421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Q8" s="160">
        <f t="shared" si="1"/>
        <v>127</v>
      </c>
      <c r="R8" s="165"/>
      <c r="S8" s="159">
        <f t="shared" si="4"/>
        <v>0</v>
      </c>
      <c r="U8" s="159">
        <f t="shared" si="5"/>
        <v>0</v>
      </c>
      <c r="AT8" s="171"/>
      <c r="AV8" s="171"/>
      <c r="AX8" s="171"/>
      <c r="AZ8" s="171"/>
      <c r="BB8" s="171"/>
      <c r="BD8" s="171"/>
      <c r="BF8" s="171"/>
      <c r="BG8" s="168"/>
      <c r="BH8" s="171"/>
    </row>
    <row r="9" spans="2:60">
      <c r="B9" s="415"/>
      <c r="C9" s="421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Q9" s="160">
        <f t="shared" si="1"/>
        <v>246</v>
      </c>
      <c r="R9" s="165"/>
      <c r="S9" s="159">
        <f t="shared" si="4"/>
        <v>0</v>
      </c>
      <c r="U9" s="159">
        <f t="shared" si="5"/>
        <v>0</v>
      </c>
      <c r="AT9" s="171"/>
      <c r="AV9" s="171"/>
      <c r="AX9" s="171"/>
      <c r="AZ9" s="171"/>
      <c r="BB9" s="171"/>
      <c r="BD9" s="171"/>
      <c r="BF9" s="171"/>
      <c r="BG9" s="168"/>
      <c r="BH9" s="171"/>
    </row>
    <row r="10" spans="2:60">
      <c r="B10" s="415"/>
      <c r="C10" s="421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Q10" s="160">
        <f t="shared" si="1"/>
        <v>32776</v>
      </c>
      <c r="R10" s="165">
        <v>5.4932478828107097E-3</v>
      </c>
      <c r="S10" s="159">
        <f t="shared" si="4"/>
        <v>180.04669260700382</v>
      </c>
      <c r="U10" s="159">
        <f t="shared" si="5"/>
        <v>180.04669260700382</v>
      </c>
      <c r="AT10" s="171"/>
      <c r="AV10" s="171"/>
      <c r="AX10" s="171"/>
      <c r="AZ10" s="171"/>
      <c r="BB10" s="171"/>
      <c r="BD10" s="171"/>
      <c r="BF10" s="171"/>
      <c r="BG10" s="168"/>
      <c r="BH10" s="171"/>
    </row>
    <row r="11" spans="2:60">
      <c r="B11" s="415"/>
      <c r="C11" s="421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Q11" s="160">
        <f t="shared" si="1"/>
        <v>164</v>
      </c>
      <c r="R11" s="165"/>
      <c r="S11" s="159">
        <f t="shared" si="4"/>
        <v>0</v>
      </c>
      <c r="U11" s="159">
        <f t="shared" si="5"/>
        <v>0</v>
      </c>
      <c r="AT11" s="171"/>
      <c r="AV11" s="171"/>
      <c r="AX11" s="171"/>
      <c r="AZ11" s="171"/>
      <c r="BB11" s="171"/>
      <c r="BD11" s="171"/>
      <c r="BF11" s="171"/>
      <c r="BG11" s="168"/>
      <c r="BH11" s="171"/>
    </row>
    <row r="12" spans="2:60">
      <c r="B12" s="411"/>
      <c r="C12" s="422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Q12" s="160">
        <f t="shared" si="1"/>
        <v>152</v>
      </c>
      <c r="R12" s="165"/>
      <c r="S12" s="159">
        <f t="shared" si="4"/>
        <v>0</v>
      </c>
      <c r="U12" s="159">
        <f t="shared" si="5"/>
        <v>0</v>
      </c>
      <c r="AT12" s="171"/>
      <c r="AV12" s="171"/>
      <c r="AX12" s="171"/>
      <c r="AZ12" s="171"/>
      <c r="BB12" s="171"/>
      <c r="BD12" s="171"/>
      <c r="BF12" s="171"/>
      <c r="BG12" s="168"/>
      <c r="BH12" s="171"/>
    </row>
    <row r="13" spans="2:60">
      <c r="B13" s="410" t="s">
        <v>303</v>
      </c>
      <c r="C13" s="423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Q13" s="160">
        <f t="shared" si="1"/>
        <v>199</v>
      </c>
      <c r="R13" s="165"/>
      <c r="S13" s="159">
        <f t="shared" si="4"/>
        <v>0</v>
      </c>
      <c r="U13" s="159">
        <f t="shared" si="5"/>
        <v>0</v>
      </c>
      <c r="X13" s="130" t="s">
        <v>303</v>
      </c>
      <c r="Z13" s="157" t="s">
        <v>304</v>
      </c>
      <c r="AA13" s="130" t="s">
        <v>298</v>
      </c>
      <c r="AB13" s="130" t="s">
        <v>306</v>
      </c>
      <c r="AC13" s="130" t="s">
        <v>298</v>
      </c>
      <c r="AD13" s="130" t="s">
        <v>307</v>
      </c>
      <c r="AE13" s="130" t="s">
        <v>308</v>
      </c>
      <c r="AF13" s="130" t="s">
        <v>308</v>
      </c>
      <c r="AG13" s="158" t="s">
        <v>294</v>
      </c>
      <c r="AT13" s="171"/>
      <c r="AV13" s="171"/>
      <c r="AX13" s="171"/>
      <c r="AZ13" s="171"/>
      <c r="BB13" s="171"/>
      <c r="BD13" s="171"/>
      <c r="BF13" s="171"/>
      <c r="BG13" s="168"/>
      <c r="BH13" s="171"/>
    </row>
    <row r="14" spans="2:60">
      <c r="B14" s="415"/>
      <c r="C14" s="421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Q14" s="160">
        <f t="shared" si="1"/>
        <v>32766</v>
      </c>
      <c r="R14" s="165"/>
      <c r="S14" s="159">
        <f t="shared" si="4"/>
        <v>0</v>
      </c>
      <c r="U14" s="159">
        <f t="shared" si="5"/>
        <v>0</v>
      </c>
      <c r="AT14" s="171"/>
      <c r="AV14" s="171"/>
      <c r="AX14" s="171"/>
      <c r="AZ14" s="171"/>
      <c r="BB14" s="171"/>
      <c r="BD14" s="171"/>
      <c r="BF14" s="171"/>
      <c r="BG14" s="168"/>
      <c r="BH14" s="171"/>
    </row>
    <row r="15" spans="2:60">
      <c r="B15" s="415"/>
      <c r="C15" s="421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Q15" s="160">
        <f t="shared" si="1"/>
        <v>32720</v>
      </c>
      <c r="R15" s="165"/>
      <c r="S15" s="159">
        <f t="shared" si="4"/>
        <v>0</v>
      </c>
      <c r="U15" s="159">
        <f t="shared" si="5"/>
        <v>0</v>
      </c>
      <c r="AT15" s="171"/>
      <c r="AV15" s="171"/>
      <c r="AX15" s="171"/>
      <c r="AZ15" s="171"/>
      <c r="BB15" s="171"/>
      <c r="BD15" s="171"/>
      <c r="BF15" s="171"/>
      <c r="BG15" s="168"/>
      <c r="BH15" s="171"/>
    </row>
    <row r="16" spans="2:60">
      <c r="B16" s="415"/>
      <c r="C16" s="421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Q16" s="160">
        <f t="shared" si="1"/>
        <v>255</v>
      </c>
      <c r="R16" s="165"/>
      <c r="S16" s="159">
        <f t="shared" si="4"/>
        <v>0</v>
      </c>
      <c r="U16" s="159">
        <f t="shared" si="5"/>
        <v>0</v>
      </c>
      <c r="AT16" s="171"/>
      <c r="AV16" s="171"/>
      <c r="AX16" s="171"/>
      <c r="AZ16" s="171"/>
      <c r="BB16" s="171"/>
      <c r="BD16" s="171"/>
      <c r="BF16" s="171"/>
      <c r="BG16" s="168"/>
      <c r="BH16" s="171"/>
    </row>
    <row r="17" spans="2:60">
      <c r="B17" s="415"/>
      <c r="C17" s="421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Q17" s="160">
        <f t="shared" si="1"/>
        <v>255</v>
      </c>
      <c r="R17" s="165"/>
      <c r="S17" s="159">
        <f t="shared" si="4"/>
        <v>0</v>
      </c>
      <c r="U17" s="159">
        <f t="shared" si="5"/>
        <v>0</v>
      </c>
      <c r="AT17" s="171"/>
      <c r="AV17" s="171"/>
      <c r="AX17" s="171"/>
      <c r="AZ17" s="171"/>
      <c r="BB17" s="171"/>
      <c r="BD17" s="171"/>
      <c r="BF17" s="171"/>
      <c r="BG17" s="168"/>
      <c r="BH17" s="171"/>
    </row>
    <row r="18" spans="2:60">
      <c r="B18" s="411"/>
      <c r="C18" s="422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Q18" s="160">
        <f t="shared" si="1"/>
        <v>0</v>
      </c>
      <c r="R18" s="165"/>
      <c r="S18" s="159">
        <f t="shared" si="4"/>
        <v>0</v>
      </c>
      <c r="U18" s="159">
        <f t="shared" si="5"/>
        <v>0</v>
      </c>
      <c r="AT18" s="171"/>
      <c r="AV18" s="171"/>
      <c r="AX18" s="171"/>
      <c r="AZ18" s="171"/>
      <c r="BB18" s="171"/>
      <c r="BD18" s="171"/>
      <c r="BF18" s="171"/>
      <c r="BG18" s="168"/>
      <c r="BH18" s="171"/>
    </row>
    <row r="19" spans="2:60">
      <c r="B19" s="410" t="s">
        <v>311</v>
      </c>
      <c r="C19" s="423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Q19" s="160">
        <f t="shared" si="1"/>
        <v>12837</v>
      </c>
      <c r="R19" s="165"/>
      <c r="S19" s="159">
        <f t="shared" si="4"/>
        <v>0</v>
      </c>
      <c r="U19" s="159">
        <f t="shared" si="5"/>
        <v>0</v>
      </c>
      <c r="X19" s="130" t="s">
        <v>311</v>
      </c>
      <c r="Z19" s="157">
        <v>32</v>
      </c>
      <c r="AA19" s="130">
        <v>25</v>
      </c>
      <c r="AB19" s="130">
        <v>64</v>
      </c>
      <c r="AC19" s="130" t="s">
        <v>294</v>
      </c>
      <c r="AD19" s="130" t="s">
        <v>294</v>
      </c>
      <c r="AE19" s="130" t="s">
        <v>294</v>
      </c>
      <c r="AF19" s="130">
        <v>32</v>
      </c>
      <c r="AG19" s="158" t="s">
        <v>294</v>
      </c>
      <c r="AT19" s="171"/>
      <c r="AV19" s="171"/>
      <c r="AX19" s="171"/>
      <c r="AZ19" s="171"/>
      <c r="BB19" s="171"/>
      <c r="BD19" s="171"/>
      <c r="BF19" s="171"/>
      <c r="BG19" s="168"/>
      <c r="BH19" s="171"/>
    </row>
    <row r="20" spans="2:60">
      <c r="B20" s="415"/>
      <c r="C20" s="421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Q20" s="160">
        <f t="shared" si="1"/>
        <v>100</v>
      </c>
      <c r="R20" s="165"/>
      <c r="S20" s="159">
        <f t="shared" si="4"/>
        <v>0</v>
      </c>
      <c r="U20" s="159">
        <f t="shared" si="5"/>
        <v>0</v>
      </c>
      <c r="AT20" s="171"/>
      <c r="AV20" s="171"/>
      <c r="AX20" s="171"/>
      <c r="AZ20" s="171"/>
      <c r="BB20" s="171"/>
      <c r="BD20" s="171"/>
      <c r="BF20" s="171"/>
      <c r="BG20" s="168"/>
      <c r="BH20" s="171"/>
    </row>
    <row r="21" spans="2:60">
      <c r="B21" s="415"/>
      <c r="C21" s="421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Q21" s="160">
        <f t="shared" si="1"/>
        <v>0</v>
      </c>
      <c r="R21" s="165"/>
      <c r="S21" s="159">
        <f t="shared" si="4"/>
        <v>0</v>
      </c>
      <c r="U21" s="159">
        <f t="shared" si="5"/>
        <v>0</v>
      </c>
      <c r="AT21" s="171"/>
      <c r="AV21" s="171"/>
      <c r="AX21" s="171"/>
      <c r="AZ21" s="171"/>
      <c r="BB21" s="171"/>
      <c r="BD21" s="171"/>
      <c r="BF21" s="171"/>
      <c r="BG21" s="168"/>
      <c r="BH21" s="171"/>
    </row>
    <row r="22" spans="2:60">
      <c r="B22" s="415"/>
      <c r="C22" s="421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Q22" s="160">
        <f t="shared" si="1"/>
        <v>0</v>
      </c>
      <c r="R22" s="165"/>
      <c r="S22" s="159">
        <f t="shared" si="4"/>
        <v>0</v>
      </c>
      <c r="U22" s="159">
        <f t="shared" si="5"/>
        <v>0</v>
      </c>
      <c r="AT22" s="171"/>
      <c r="AV22" s="171"/>
      <c r="AX22" s="171"/>
      <c r="AZ22" s="171"/>
      <c r="BB22" s="171"/>
      <c r="BD22" s="171"/>
      <c r="BF22" s="171"/>
      <c r="BG22" s="168"/>
      <c r="BH22" s="171"/>
    </row>
    <row r="23" spans="2:60">
      <c r="B23" s="415"/>
      <c r="C23" s="421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Q23" s="160">
        <f t="shared" si="1"/>
        <v>0</v>
      </c>
      <c r="R23" s="165"/>
      <c r="S23" s="159">
        <f t="shared" si="4"/>
        <v>0</v>
      </c>
      <c r="U23" s="159">
        <f t="shared" si="5"/>
        <v>0</v>
      </c>
      <c r="AT23" s="171"/>
      <c r="AV23" s="171"/>
      <c r="AX23" s="171"/>
      <c r="AZ23" s="171"/>
      <c r="BB23" s="171"/>
      <c r="BD23" s="171"/>
      <c r="BF23" s="171"/>
      <c r="BG23" s="168"/>
      <c r="BH23" s="171"/>
    </row>
    <row r="24" spans="2:60">
      <c r="B24" s="415"/>
      <c r="C24" s="421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Q24" s="160">
        <f t="shared" si="1"/>
        <v>12800</v>
      </c>
      <c r="R24" s="165">
        <v>1</v>
      </c>
      <c r="S24" s="159">
        <f t="shared" si="4"/>
        <v>12800</v>
      </c>
      <c r="T24" s="159">
        <v>-12707</v>
      </c>
      <c r="U24" s="159">
        <f t="shared" si="5"/>
        <v>93</v>
      </c>
      <c r="AT24" s="171"/>
      <c r="AV24" s="171"/>
      <c r="AX24" s="171"/>
      <c r="AZ24" s="171"/>
      <c r="BB24" s="171"/>
      <c r="BD24" s="171"/>
      <c r="BF24" s="171"/>
      <c r="BG24" s="168"/>
      <c r="BH24" s="171"/>
    </row>
    <row r="25" spans="2:60">
      <c r="B25" s="410" t="s">
        <v>316</v>
      </c>
      <c r="C25" s="423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Q25" s="160">
        <f t="shared" si="1"/>
        <v>23</v>
      </c>
      <c r="R25" s="165"/>
      <c r="S25" s="159">
        <f t="shared" si="4"/>
        <v>0</v>
      </c>
      <c r="U25" s="159">
        <f t="shared" si="5"/>
        <v>0</v>
      </c>
      <c r="X25" s="130" t="s">
        <v>316</v>
      </c>
      <c r="Z25" s="157">
        <v>17</v>
      </c>
      <c r="AA25" s="130">
        <v>88</v>
      </c>
      <c r="AB25" s="130">
        <v>50</v>
      </c>
      <c r="AC25" s="130" t="s">
        <v>317</v>
      </c>
      <c r="AD25" s="130" t="s">
        <v>318</v>
      </c>
      <c r="AE25" s="130" t="s">
        <v>300</v>
      </c>
      <c r="AF25" s="130" t="s">
        <v>294</v>
      </c>
      <c r="AG25" s="158" t="s">
        <v>294</v>
      </c>
      <c r="AT25" s="171"/>
      <c r="AV25" s="171"/>
      <c r="AX25" s="171"/>
      <c r="AZ25" s="171"/>
      <c r="BB25" s="171"/>
      <c r="BD25" s="171"/>
      <c r="BF25" s="171"/>
      <c r="BG25" s="168"/>
      <c r="BH25" s="171"/>
    </row>
    <row r="26" spans="2:60">
      <c r="B26" s="415"/>
      <c r="C26" s="421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Q26" s="160">
        <f t="shared" si="1"/>
        <v>136</v>
      </c>
      <c r="R26" s="165"/>
      <c r="S26" s="159">
        <f t="shared" si="4"/>
        <v>0</v>
      </c>
      <c r="U26" s="159">
        <f t="shared" si="5"/>
        <v>0</v>
      </c>
      <c r="AT26" s="171"/>
      <c r="AV26" s="171"/>
      <c r="AX26" s="171"/>
      <c r="AZ26" s="171"/>
      <c r="BB26" s="171"/>
      <c r="BD26" s="171"/>
      <c r="BF26" s="171"/>
      <c r="BG26" s="168"/>
      <c r="BH26" s="171"/>
    </row>
    <row r="27" spans="2:60">
      <c r="B27" s="415"/>
      <c r="C27" s="421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Q27" s="160">
        <f t="shared" si="1"/>
        <v>80</v>
      </c>
      <c r="R27" s="165">
        <v>80</v>
      </c>
      <c r="S27" s="159">
        <f t="shared" si="4"/>
        <v>6400</v>
      </c>
      <c r="U27" s="159">
        <f t="shared" si="5"/>
        <v>6400</v>
      </c>
      <c r="AT27" s="171"/>
      <c r="AV27" s="171"/>
      <c r="AX27" s="171"/>
      <c r="AZ27" s="171"/>
      <c r="BB27" s="171"/>
      <c r="BD27" s="171"/>
      <c r="BF27" s="171"/>
      <c r="BG27" s="168"/>
      <c r="BH27" s="171"/>
    </row>
    <row r="28" spans="2:60">
      <c r="B28" s="415"/>
      <c r="C28" s="421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Q28" s="160">
        <f t="shared" si="1"/>
        <v>195</v>
      </c>
      <c r="R28" s="165"/>
      <c r="S28" s="159">
        <f t="shared" si="4"/>
        <v>0</v>
      </c>
      <c r="U28" s="159">
        <f t="shared" si="5"/>
        <v>0</v>
      </c>
      <c r="AT28" s="171"/>
      <c r="AV28" s="171"/>
      <c r="AX28" s="171"/>
      <c r="AZ28" s="171"/>
      <c r="BB28" s="171"/>
      <c r="BD28" s="171"/>
      <c r="BF28" s="171"/>
      <c r="BG28" s="168"/>
      <c r="BH28" s="171"/>
    </row>
    <row r="29" spans="2:60">
      <c r="B29" s="415"/>
      <c r="C29" s="421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Q29" s="160">
        <f t="shared" si="1"/>
        <v>77</v>
      </c>
      <c r="R29" s="165"/>
      <c r="S29" s="159">
        <f t="shared" si="4"/>
        <v>0</v>
      </c>
      <c r="U29" s="159">
        <f t="shared" si="5"/>
        <v>0</v>
      </c>
      <c r="AT29" s="171"/>
      <c r="AV29" s="171"/>
      <c r="AX29" s="171"/>
      <c r="AZ29" s="171"/>
      <c r="BB29" s="171"/>
      <c r="BD29" s="171"/>
      <c r="BF29" s="171"/>
      <c r="BG29" s="168"/>
      <c r="BH29" s="171"/>
    </row>
    <row r="30" spans="2:60">
      <c r="B30" s="415"/>
      <c r="C30" s="421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Q30" s="160">
        <f t="shared" si="1"/>
        <v>8</v>
      </c>
      <c r="R30" s="165"/>
      <c r="S30" s="159">
        <f t="shared" si="4"/>
        <v>0</v>
      </c>
      <c r="U30" s="159">
        <f t="shared" si="5"/>
        <v>0</v>
      </c>
      <c r="AT30" s="171"/>
      <c r="AV30" s="171"/>
      <c r="AX30" s="171"/>
      <c r="AZ30" s="171"/>
      <c r="BB30" s="171"/>
      <c r="BD30" s="171"/>
      <c r="BF30" s="171"/>
      <c r="BG30" s="168"/>
      <c r="BH30" s="171"/>
    </row>
    <row r="31" spans="2:60">
      <c r="B31" s="415"/>
      <c r="C31" s="421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Q31" s="160">
        <f t="shared" si="1"/>
        <v>0</v>
      </c>
      <c r="R31" s="165"/>
      <c r="S31" s="159">
        <f t="shared" si="4"/>
        <v>0</v>
      </c>
      <c r="U31" s="159">
        <f t="shared" si="5"/>
        <v>0</v>
      </c>
      <c r="AT31" s="171"/>
      <c r="AV31" s="171"/>
      <c r="AX31" s="171"/>
      <c r="AZ31" s="171"/>
      <c r="BB31" s="171"/>
      <c r="BD31" s="171"/>
      <c r="BF31" s="171"/>
      <c r="BG31" s="168"/>
      <c r="BH31" s="171"/>
    </row>
    <row r="32" spans="2:60">
      <c r="B32" s="411"/>
      <c r="C32" s="424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Q32" s="160">
        <f t="shared" si="1"/>
        <v>0</v>
      </c>
      <c r="R32" s="165"/>
      <c r="S32" s="159">
        <f t="shared" si="4"/>
        <v>0</v>
      </c>
      <c r="U32" s="159">
        <f t="shared" si="5"/>
        <v>0</v>
      </c>
      <c r="AT32" s="171"/>
      <c r="AV32" s="171"/>
      <c r="AX32" s="171"/>
      <c r="AZ32" s="171"/>
      <c r="BB32" s="171"/>
      <c r="BD32" s="171"/>
      <c r="BF32" s="171"/>
      <c r="BG32" s="168"/>
      <c r="BH32" s="171"/>
    </row>
    <row r="33" spans="2:60">
      <c r="B33" s="410" t="s">
        <v>320</v>
      </c>
      <c r="C33" s="421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Q33" s="160">
        <f t="shared" si="1"/>
        <v>0</v>
      </c>
      <c r="R33" s="165"/>
      <c r="S33" s="159">
        <f t="shared" si="4"/>
        <v>0</v>
      </c>
      <c r="U33" s="159">
        <f t="shared" si="5"/>
        <v>0</v>
      </c>
      <c r="X33" s="130" t="s">
        <v>320</v>
      </c>
      <c r="Z33" s="157" t="s">
        <v>294</v>
      </c>
      <c r="AA33" s="130" t="s">
        <v>294</v>
      </c>
      <c r="AB33" s="130" t="s">
        <v>294</v>
      </c>
      <c r="AC33" s="130" t="s">
        <v>294</v>
      </c>
      <c r="AD33" s="130" t="s">
        <v>294</v>
      </c>
      <c r="AE33" s="130" t="s">
        <v>294</v>
      </c>
      <c r="AF33" s="130">
        <v>78</v>
      </c>
      <c r="AG33" s="158" t="s">
        <v>294</v>
      </c>
      <c r="AT33" s="171"/>
      <c r="AV33" s="171"/>
      <c r="AX33" s="171"/>
      <c r="AZ33" s="171"/>
      <c r="BB33" s="171"/>
      <c r="BD33" s="171"/>
      <c r="BF33" s="171"/>
      <c r="BG33" s="168"/>
      <c r="BH33" s="171"/>
    </row>
    <row r="34" spans="2:60">
      <c r="B34" s="415"/>
      <c r="C34" s="421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Q34" s="160">
        <f t="shared" si="1"/>
        <v>0</v>
      </c>
      <c r="R34" s="165"/>
      <c r="S34" s="159">
        <f t="shared" si="4"/>
        <v>0</v>
      </c>
      <c r="U34" s="159">
        <f t="shared" si="5"/>
        <v>0</v>
      </c>
      <c r="AT34" s="171"/>
      <c r="AV34" s="171"/>
      <c r="AX34" s="171"/>
      <c r="AZ34" s="171"/>
      <c r="BB34" s="171"/>
      <c r="BD34" s="171"/>
      <c r="BF34" s="171"/>
      <c r="BG34" s="168"/>
      <c r="BH34" s="171"/>
    </row>
    <row r="35" spans="2:60">
      <c r="B35" s="415"/>
      <c r="C35" s="421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Q35" s="160">
        <f t="shared" si="1"/>
        <v>0</v>
      </c>
      <c r="R35" s="165"/>
      <c r="S35" s="159">
        <f t="shared" si="4"/>
        <v>0</v>
      </c>
      <c r="U35" s="159">
        <f t="shared" si="5"/>
        <v>0</v>
      </c>
      <c r="AT35" s="171"/>
      <c r="AV35" s="171"/>
      <c r="AX35" s="171"/>
      <c r="AZ35" s="171"/>
      <c r="BB35" s="171"/>
      <c r="BD35" s="171"/>
      <c r="BF35" s="171"/>
      <c r="BG35" s="168"/>
      <c r="BH35" s="171"/>
    </row>
    <row r="36" spans="2:60">
      <c r="B36" s="415"/>
      <c r="C36" s="421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Q36" s="160">
        <f t="shared" si="1"/>
        <v>0</v>
      </c>
      <c r="R36" s="165"/>
      <c r="S36" s="159">
        <f t="shared" si="4"/>
        <v>0</v>
      </c>
      <c r="U36" s="159">
        <f t="shared" si="5"/>
        <v>0</v>
      </c>
      <c r="AT36" s="171"/>
      <c r="AV36" s="171"/>
      <c r="AX36" s="171"/>
      <c r="AZ36" s="171"/>
      <c r="BB36" s="171"/>
      <c r="BD36" s="171"/>
      <c r="BF36" s="171"/>
      <c r="BG36" s="168"/>
      <c r="BH36" s="171"/>
    </row>
    <row r="37" spans="2:60">
      <c r="B37" s="415"/>
      <c r="C37" s="421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Q37" s="160">
        <f t="shared" si="1"/>
        <v>0</v>
      </c>
      <c r="R37" s="165"/>
      <c r="S37" s="159">
        <f t="shared" si="4"/>
        <v>0</v>
      </c>
      <c r="U37" s="159">
        <f t="shared" si="5"/>
        <v>0</v>
      </c>
      <c r="AT37" s="171"/>
      <c r="AV37" s="171"/>
      <c r="AX37" s="171"/>
      <c r="AZ37" s="171"/>
      <c r="BB37" s="171"/>
      <c r="BD37" s="171"/>
      <c r="BF37" s="171"/>
      <c r="BG37" s="168"/>
      <c r="BH37" s="171"/>
    </row>
    <row r="38" spans="2:60">
      <c r="B38" s="415"/>
      <c r="C38" s="421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Q38" s="160">
        <f t="shared" si="1"/>
        <v>0</v>
      </c>
      <c r="R38" s="165"/>
      <c r="S38" s="159">
        <f t="shared" si="4"/>
        <v>0</v>
      </c>
      <c r="U38" s="159">
        <f t="shared" si="5"/>
        <v>0</v>
      </c>
      <c r="AT38" s="171"/>
      <c r="AV38" s="171"/>
      <c r="AX38" s="171"/>
      <c r="AZ38" s="171"/>
      <c r="BB38" s="171"/>
      <c r="BD38" s="171"/>
      <c r="BF38" s="171"/>
      <c r="BG38" s="168"/>
      <c r="BH38" s="171"/>
    </row>
    <row r="39" spans="2:60">
      <c r="B39" s="415"/>
      <c r="C39" s="421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Q39" s="160">
        <f t="shared" si="1"/>
        <v>120</v>
      </c>
      <c r="R39" s="165"/>
      <c r="S39" s="159">
        <f t="shared" si="4"/>
        <v>0</v>
      </c>
      <c r="U39" s="159">
        <f t="shared" si="5"/>
        <v>0</v>
      </c>
      <c r="AT39" s="171"/>
      <c r="AV39" s="171"/>
      <c r="AX39" s="171"/>
      <c r="AZ39" s="171"/>
      <c r="BB39" s="171"/>
      <c r="BD39" s="171"/>
      <c r="BF39" s="171"/>
      <c r="BG39" s="168"/>
      <c r="BH39" s="171"/>
    </row>
    <row r="40" spans="2:60">
      <c r="B40" s="411"/>
      <c r="C40" s="422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Q40" s="160">
        <f t="shared" si="1"/>
        <v>0</v>
      </c>
      <c r="R40" s="165"/>
      <c r="S40" s="159">
        <f t="shared" si="4"/>
        <v>0</v>
      </c>
      <c r="U40" s="159">
        <f t="shared" si="5"/>
        <v>0</v>
      </c>
      <c r="AT40" s="171"/>
      <c r="AV40" s="171"/>
      <c r="AX40" s="171"/>
      <c r="AZ40" s="171"/>
      <c r="BB40" s="171"/>
      <c r="BD40" s="171"/>
      <c r="BF40" s="171"/>
      <c r="BG40" s="168"/>
      <c r="BH40" s="171"/>
    </row>
    <row r="41" spans="2:60">
      <c r="B41" s="417" t="s">
        <v>321</v>
      </c>
      <c r="C41" s="427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Q41" s="160">
        <f t="shared" si="1"/>
        <v>6034</v>
      </c>
      <c r="R41" s="165">
        <v>0.125</v>
      </c>
      <c r="S41" s="159">
        <f t="shared" si="4"/>
        <v>754.25</v>
      </c>
      <c r="U41" s="159">
        <f t="shared" si="5"/>
        <v>754.25</v>
      </c>
      <c r="X41" s="130">
        <v>186</v>
      </c>
      <c r="Z41" s="157">
        <v>17</v>
      </c>
      <c r="AA41" s="130">
        <v>92</v>
      </c>
      <c r="AB41" s="130">
        <v>31</v>
      </c>
      <c r="AC41" s="130">
        <v>93</v>
      </c>
      <c r="AD41" s="130">
        <v>22</v>
      </c>
      <c r="AE41" s="130" t="s">
        <v>294</v>
      </c>
      <c r="AF41" s="130">
        <v>21</v>
      </c>
      <c r="AT41" s="171"/>
      <c r="AV41" s="171"/>
      <c r="AX41" s="171"/>
      <c r="AZ41" s="171"/>
      <c r="BB41" s="171"/>
      <c r="BD41" s="171"/>
      <c r="BF41" s="171"/>
      <c r="BG41" s="168"/>
      <c r="BH41" s="171"/>
    </row>
    <row r="42" spans="2:60">
      <c r="B42" s="418"/>
      <c r="C42" s="428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Q42" s="160">
        <f t="shared" si="1"/>
        <v>12691</v>
      </c>
      <c r="R42" s="165"/>
      <c r="S42" s="159">
        <f t="shared" si="4"/>
        <v>0</v>
      </c>
      <c r="U42" s="159">
        <f t="shared" si="5"/>
        <v>0</v>
      </c>
      <c r="AT42" s="171"/>
      <c r="AV42" s="171"/>
      <c r="AX42" s="171"/>
      <c r="AZ42" s="171"/>
      <c r="BB42" s="171"/>
      <c r="BD42" s="171"/>
      <c r="BF42" s="171"/>
      <c r="BG42" s="168"/>
      <c r="BH42" s="171"/>
    </row>
    <row r="43" spans="2:60">
      <c r="B43" s="418"/>
      <c r="C43" s="428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Q43" s="160">
        <f t="shared" si="1"/>
        <v>37666</v>
      </c>
      <c r="R43" s="165"/>
      <c r="S43" s="159">
        <f t="shared" si="4"/>
        <v>0</v>
      </c>
      <c r="U43" s="159">
        <f t="shared" si="5"/>
        <v>0</v>
      </c>
      <c r="AT43" s="171"/>
      <c r="AV43" s="171"/>
      <c r="AX43" s="171"/>
      <c r="AZ43" s="171"/>
      <c r="BB43" s="171"/>
      <c r="BD43" s="171"/>
      <c r="BF43" s="171"/>
      <c r="BG43" s="168"/>
      <c r="BH43" s="171"/>
    </row>
    <row r="44" spans="2:60">
      <c r="B44" s="418"/>
      <c r="C44" s="428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R44" s="165"/>
      <c r="AT44" s="171"/>
      <c r="AV44" s="171"/>
      <c r="AX44" s="171"/>
      <c r="AZ44" s="171"/>
      <c r="BB44" s="171"/>
      <c r="BD44" s="171"/>
      <c r="BF44" s="171"/>
      <c r="BG44" s="168"/>
      <c r="BH44" s="171"/>
    </row>
    <row r="45" spans="2:60">
      <c r="B45" s="418"/>
      <c r="C45" s="428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Q45" s="160">
        <f t="shared" si="1"/>
        <v>33</v>
      </c>
      <c r="R45" s="165"/>
      <c r="S45" s="159">
        <f t="shared" si="4"/>
        <v>0</v>
      </c>
      <c r="U45" s="159">
        <f t="shared" si="5"/>
        <v>0</v>
      </c>
      <c r="X45" s="163" t="s">
        <v>332</v>
      </c>
      <c r="AT45" s="171"/>
      <c r="AV45" s="171"/>
      <c r="AX45" s="171"/>
      <c r="AZ45" s="171"/>
      <c r="BB45" s="171"/>
      <c r="BD45" s="171"/>
      <c r="BF45" s="171"/>
      <c r="BG45" s="168"/>
      <c r="BH45" s="171"/>
    </row>
    <row r="46" spans="2:60">
      <c r="B46" s="410" t="s">
        <v>333</v>
      </c>
      <c r="C46" s="423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Q46" s="160">
        <f t="shared" si="1"/>
        <v>50</v>
      </c>
      <c r="R46" s="165"/>
      <c r="S46" s="159">
        <f t="shared" si="4"/>
        <v>0</v>
      </c>
      <c r="U46" s="159">
        <f t="shared" si="5"/>
        <v>0</v>
      </c>
      <c r="X46" s="130">
        <v>189</v>
      </c>
      <c r="Z46" s="157">
        <v>32</v>
      </c>
      <c r="AA46" s="130">
        <v>23</v>
      </c>
      <c r="AB46" s="130">
        <v>21</v>
      </c>
      <c r="AC46" s="130" t="s">
        <v>334</v>
      </c>
      <c r="AD46" s="130">
        <v>20</v>
      </c>
      <c r="AE46" s="130" t="s">
        <v>335</v>
      </c>
      <c r="AF46" s="130" t="s">
        <v>294</v>
      </c>
      <c r="AG46" s="158" t="s">
        <v>294</v>
      </c>
      <c r="AT46" s="171"/>
      <c r="AV46" s="171"/>
      <c r="AX46" s="171"/>
      <c r="AZ46" s="171"/>
      <c r="BB46" s="171"/>
      <c r="BD46" s="171"/>
      <c r="BF46" s="171"/>
      <c r="BG46" s="168"/>
      <c r="BH46" s="171"/>
    </row>
    <row r="47" spans="2:60">
      <c r="B47" s="415"/>
      <c r="C47" s="421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Q47" s="160">
        <f t="shared" si="1"/>
        <v>35</v>
      </c>
      <c r="R47" s="165"/>
      <c r="S47" s="159">
        <f t="shared" si="4"/>
        <v>0</v>
      </c>
      <c r="U47" s="159">
        <f t="shared" si="5"/>
        <v>0</v>
      </c>
      <c r="AT47" s="171"/>
      <c r="AV47" s="171"/>
      <c r="AX47" s="171"/>
      <c r="AZ47" s="171"/>
      <c r="BB47" s="171"/>
      <c r="BD47" s="171"/>
      <c r="BF47" s="171"/>
      <c r="BG47" s="168"/>
      <c r="BH47" s="171"/>
    </row>
    <row r="48" spans="2:60">
      <c r="B48" s="415"/>
      <c r="C48" s="421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Q48" s="160">
        <f t="shared" si="1"/>
        <v>33</v>
      </c>
      <c r="R48" s="165"/>
      <c r="S48" s="159">
        <f t="shared" si="4"/>
        <v>0</v>
      </c>
      <c r="U48" s="159">
        <f t="shared" si="5"/>
        <v>0</v>
      </c>
      <c r="AT48" s="171"/>
      <c r="AV48" s="171"/>
      <c r="AX48" s="171"/>
      <c r="AZ48" s="171"/>
      <c r="BB48" s="171"/>
      <c r="BD48" s="171"/>
      <c r="BF48" s="171"/>
      <c r="BG48" s="168"/>
      <c r="BH48" s="171"/>
    </row>
    <row r="49" spans="2:60">
      <c r="B49" s="415"/>
      <c r="C49" s="421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Q49" s="160">
        <f t="shared" si="1"/>
        <v>63</v>
      </c>
      <c r="R49" s="165"/>
      <c r="S49" s="159">
        <f t="shared" si="4"/>
        <v>0</v>
      </c>
      <c r="U49" s="159">
        <f t="shared" si="5"/>
        <v>0</v>
      </c>
      <c r="AT49" s="171"/>
      <c r="AV49" s="171"/>
      <c r="AX49" s="171"/>
      <c r="AZ49" s="171"/>
      <c r="BB49" s="171"/>
      <c r="BD49" s="171"/>
      <c r="BF49" s="171"/>
      <c r="BG49" s="168"/>
      <c r="BH49" s="171"/>
    </row>
    <row r="50" spans="2:60">
      <c r="B50" s="415"/>
      <c r="C50" s="421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Q50" s="160">
        <f t="shared" si="1"/>
        <v>32</v>
      </c>
      <c r="S50" s="159">
        <f t="shared" si="4"/>
        <v>0</v>
      </c>
      <c r="U50" s="159">
        <f t="shared" si="5"/>
        <v>0</v>
      </c>
      <c r="AT50" s="171"/>
      <c r="AV50" s="171"/>
      <c r="AX50" s="171"/>
      <c r="AZ50" s="171"/>
      <c r="BB50" s="171"/>
      <c r="BD50" s="171"/>
      <c r="BF50" s="171"/>
      <c r="BG50" s="168"/>
      <c r="BH50" s="171"/>
    </row>
    <row r="51" spans="2:60">
      <c r="B51" s="415"/>
      <c r="C51" s="421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Q51" s="160">
        <f t="shared" si="1"/>
        <v>210</v>
      </c>
      <c r="S51" s="159">
        <f t="shared" si="4"/>
        <v>0</v>
      </c>
      <c r="U51" s="159">
        <f t="shared" si="5"/>
        <v>0</v>
      </c>
      <c r="AT51" s="171"/>
      <c r="AV51" s="171"/>
      <c r="AX51" s="171"/>
      <c r="AZ51" s="171"/>
      <c r="BB51" s="171"/>
      <c r="BD51" s="171"/>
      <c r="BF51" s="171"/>
      <c r="BG51" s="168"/>
      <c r="BH51" s="171"/>
    </row>
    <row r="52" spans="2:60">
      <c r="B52" s="415"/>
      <c r="C52" s="421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Q52" s="160">
        <f t="shared" si="1"/>
        <v>0</v>
      </c>
      <c r="S52" s="159">
        <f t="shared" si="4"/>
        <v>0</v>
      </c>
      <c r="U52" s="159">
        <f t="shared" si="5"/>
        <v>0</v>
      </c>
      <c r="AT52" s="171"/>
      <c r="AV52" s="171"/>
      <c r="AX52" s="171"/>
      <c r="AZ52" s="171"/>
      <c r="BB52" s="171"/>
      <c r="BD52" s="171"/>
      <c r="BF52" s="171"/>
      <c r="BG52" s="168"/>
      <c r="BH52" s="171"/>
    </row>
    <row r="53" spans="2:60">
      <c r="B53" s="411"/>
      <c r="C53" s="422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Q53" s="160">
        <f t="shared" si="1"/>
        <v>0</v>
      </c>
      <c r="S53" s="159">
        <f t="shared" si="4"/>
        <v>0</v>
      </c>
      <c r="U53" s="159">
        <f t="shared" si="5"/>
        <v>0</v>
      </c>
      <c r="AT53" s="171"/>
      <c r="AV53" s="171"/>
      <c r="AX53" s="171"/>
      <c r="AZ53" s="171"/>
      <c r="BB53" s="171"/>
      <c r="BD53" s="171"/>
      <c r="BF53" s="171"/>
      <c r="BG53" s="168"/>
      <c r="BH53" s="171"/>
    </row>
    <row r="54" spans="2:60">
      <c r="B54" s="410" t="s">
        <v>336</v>
      </c>
      <c r="C54" s="423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Q54" s="160">
        <f t="shared" si="1"/>
        <v>50</v>
      </c>
      <c r="S54" s="159">
        <f t="shared" si="4"/>
        <v>0</v>
      </c>
      <c r="U54" s="159">
        <f t="shared" si="5"/>
        <v>0</v>
      </c>
      <c r="X54" s="130" t="s">
        <v>336</v>
      </c>
      <c r="Z54" s="157">
        <v>32</v>
      </c>
      <c r="AA54" s="130">
        <v>28</v>
      </c>
      <c r="AB54" s="130" t="s">
        <v>294</v>
      </c>
      <c r="AC54" s="130" t="s">
        <v>337</v>
      </c>
      <c r="AD54" s="130" t="s">
        <v>338</v>
      </c>
      <c r="AE54" s="130" t="s">
        <v>339</v>
      </c>
      <c r="AF54" s="130" t="s">
        <v>340</v>
      </c>
      <c r="AG54" s="158">
        <v>90</v>
      </c>
      <c r="AT54" s="171"/>
      <c r="AV54" s="171"/>
      <c r="AX54" s="171"/>
      <c r="AZ54" s="171"/>
      <c r="BB54" s="171"/>
      <c r="BD54" s="171"/>
      <c r="BF54" s="171"/>
      <c r="BG54" s="168"/>
      <c r="BH54" s="171"/>
    </row>
    <row r="55" spans="2:60">
      <c r="B55" s="415"/>
      <c r="C55" s="421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Q55" s="160">
        <f t="shared" si="1"/>
        <v>40</v>
      </c>
      <c r="S55" s="159">
        <f t="shared" si="4"/>
        <v>0</v>
      </c>
      <c r="U55" s="159">
        <f t="shared" si="5"/>
        <v>0</v>
      </c>
      <c r="AT55" s="171"/>
      <c r="AV55" s="171"/>
      <c r="AX55" s="171"/>
      <c r="AZ55" s="171"/>
      <c r="BB55" s="171"/>
      <c r="BD55" s="171"/>
      <c r="BF55" s="171"/>
      <c r="BG55" s="168"/>
      <c r="BH55" s="171"/>
    </row>
    <row r="56" spans="2:60">
      <c r="B56" s="415"/>
      <c r="C56" s="421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Q56" s="160">
        <f t="shared" si="1"/>
        <v>6</v>
      </c>
      <c r="S56" s="159">
        <f t="shared" si="4"/>
        <v>0</v>
      </c>
      <c r="U56" s="159">
        <f t="shared" si="5"/>
        <v>0</v>
      </c>
      <c r="AT56" s="171"/>
      <c r="AV56" s="171"/>
      <c r="AX56" s="171"/>
      <c r="AZ56" s="171"/>
      <c r="BB56" s="171"/>
      <c r="BD56" s="171"/>
      <c r="BF56" s="171"/>
      <c r="BG56" s="168"/>
      <c r="BH56" s="171"/>
    </row>
    <row r="57" spans="2:60">
      <c r="B57" s="415"/>
      <c r="C57" s="421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Q57" s="160">
        <f t="shared" si="1"/>
        <v>172</v>
      </c>
      <c r="S57" s="159">
        <f t="shared" si="4"/>
        <v>0</v>
      </c>
      <c r="U57" s="159">
        <f t="shared" si="5"/>
        <v>0</v>
      </c>
      <c r="AT57" s="171"/>
      <c r="AV57" s="171"/>
      <c r="AX57" s="171"/>
      <c r="AZ57" s="171"/>
      <c r="BB57" s="171"/>
      <c r="BD57" s="171"/>
      <c r="BF57" s="171"/>
      <c r="BG57" s="168"/>
      <c r="BH57" s="171"/>
    </row>
    <row r="58" spans="2:60">
      <c r="B58" s="415"/>
      <c r="C58" s="421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Q58" s="160">
        <f t="shared" si="1"/>
        <v>4</v>
      </c>
      <c r="S58" s="159">
        <f t="shared" si="4"/>
        <v>0</v>
      </c>
      <c r="U58" s="159">
        <f t="shared" si="5"/>
        <v>0</v>
      </c>
      <c r="AT58" s="171"/>
      <c r="AV58" s="171"/>
      <c r="AX58" s="171"/>
      <c r="AZ58" s="171"/>
      <c r="BB58" s="171"/>
      <c r="BD58" s="171"/>
      <c r="BF58" s="171"/>
      <c r="BG58" s="168"/>
      <c r="BH58" s="171"/>
    </row>
    <row r="59" spans="2:60">
      <c r="B59" s="415"/>
      <c r="C59" s="421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Q59" s="160">
        <f t="shared" ref="Q59:Q118" si="7">HEX2DEC(N59)</f>
        <v>242</v>
      </c>
      <c r="S59" s="159">
        <f t="shared" si="4"/>
        <v>0</v>
      </c>
      <c r="U59" s="159">
        <f t="shared" si="5"/>
        <v>0</v>
      </c>
      <c r="AT59" s="171"/>
      <c r="AV59" s="171"/>
      <c r="AX59" s="171"/>
      <c r="AZ59" s="171"/>
      <c r="BB59" s="171"/>
      <c r="BD59" s="171"/>
      <c r="BF59" s="171"/>
      <c r="BG59" s="168"/>
      <c r="BH59" s="171"/>
    </row>
    <row r="60" spans="2:60">
      <c r="B60" s="411"/>
      <c r="C60" s="422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Q60" s="160">
        <f t="shared" si="7"/>
        <v>144</v>
      </c>
      <c r="S60" s="159">
        <f t="shared" ref="S60:S119" si="8">Q60*R60</f>
        <v>0</v>
      </c>
      <c r="U60" s="159">
        <f t="shared" ref="U60:U119" si="9">S60+T60</f>
        <v>0</v>
      </c>
      <c r="AT60" s="171"/>
      <c r="AV60" s="171"/>
      <c r="AX60" s="171"/>
      <c r="AZ60" s="171"/>
      <c r="BB60" s="171"/>
      <c r="BD60" s="171"/>
      <c r="BF60" s="171"/>
      <c r="BG60" s="168"/>
      <c r="BH60" s="171"/>
    </row>
    <row r="61" spans="2:60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Q61" s="160">
        <f t="shared" si="7"/>
        <v>240</v>
      </c>
      <c r="S61" s="159">
        <f t="shared" si="8"/>
        <v>0</v>
      </c>
      <c r="U61" s="159">
        <f t="shared" si="9"/>
        <v>0</v>
      </c>
      <c r="X61" s="130" t="s">
        <v>343</v>
      </c>
      <c r="Z61" s="157" t="s">
        <v>344</v>
      </c>
      <c r="AT61" s="171"/>
      <c r="AV61" s="171"/>
      <c r="AX61" s="171"/>
      <c r="AZ61" s="171"/>
      <c r="BB61" s="171"/>
      <c r="BD61" s="171"/>
      <c r="BF61" s="171"/>
      <c r="BG61" s="168"/>
      <c r="BH61" s="171"/>
    </row>
    <row r="62" spans="2:60">
      <c r="B62" s="410" t="s">
        <v>346</v>
      </c>
      <c r="C62" s="423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Q62" s="160">
        <f t="shared" si="7"/>
        <v>32</v>
      </c>
      <c r="S62" s="159">
        <f t="shared" si="8"/>
        <v>0</v>
      </c>
      <c r="U62" s="159">
        <f t="shared" si="9"/>
        <v>0</v>
      </c>
      <c r="X62" s="130" t="s">
        <v>346</v>
      </c>
      <c r="Z62" s="157">
        <v>20</v>
      </c>
      <c r="AA62" s="130">
        <v>62</v>
      </c>
      <c r="AB62" s="130" t="s">
        <v>294</v>
      </c>
      <c r="AC62" s="130" t="s">
        <v>294</v>
      </c>
      <c r="AD62" s="130" t="s">
        <v>347</v>
      </c>
      <c r="AE62" s="130" t="s">
        <v>294</v>
      </c>
      <c r="AF62" s="130" t="s">
        <v>294</v>
      </c>
      <c r="AG62" s="158" t="s">
        <v>294</v>
      </c>
      <c r="AT62" s="171"/>
      <c r="AV62" s="171"/>
      <c r="AX62" s="171"/>
      <c r="AZ62" s="171"/>
      <c r="BB62" s="171"/>
      <c r="BD62" s="171"/>
      <c r="BF62" s="171"/>
      <c r="BG62" s="168"/>
      <c r="BH62" s="171"/>
    </row>
    <row r="63" spans="2:60">
      <c r="B63" s="415"/>
      <c r="C63" s="421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Q63" s="160">
        <f t="shared" si="7"/>
        <v>98</v>
      </c>
      <c r="S63" s="159">
        <f t="shared" si="8"/>
        <v>0</v>
      </c>
      <c r="U63" s="159">
        <f t="shared" si="9"/>
        <v>0</v>
      </c>
      <c r="AT63" s="171"/>
      <c r="AV63" s="171"/>
      <c r="AX63" s="171"/>
      <c r="AZ63" s="171"/>
      <c r="BB63" s="171"/>
      <c r="BD63" s="171"/>
      <c r="BF63" s="171"/>
      <c r="BG63" s="168"/>
      <c r="BH63" s="171"/>
    </row>
    <row r="64" spans="2:60">
      <c r="B64" s="415"/>
      <c r="C64" s="421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Q64" s="160">
        <f t="shared" si="7"/>
        <v>0</v>
      </c>
      <c r="S64" s="159">
        <f t="shared" si="8"/>
        <v>0</v>
      </c>
      <c r="U64" s="159">
        <f t="shared" si="9"/>
        <v>0</v>
      </c>
      <c r="AT64" s="171"/>
      <c r="AV64" s="171"/>
      <c r="AX64" s="171"/>
      <c r="AZ64" s="171"/>
      <c r="BB64" s="171"/>
      <c r="BD64" s="171"/>
      <c r="BF64" s="171"/>
      <c r="BG64" s="168"/>
      <c r="BH64" s="171"/>
    </row>
    <row r="65" spans="2:60">
      <c r="B65" s="415"/>
      <c r="C65" s="421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Q65" s="160">
        <f t="shared" si="7"/>
        <v>0</v>
      </c>
      <c r="S65" s="159">
        <f t="shared" si="8"/>
        <v>0</v>
      </c>
      <c r="U65" s="159">
        <f t="shared" si="9"/>
        <v>0</v>
      </c>
      <c r="AT65" s="171"/>
      <c r="AV65" s="171"/>
      <c r="AX65" s="171"/>
      <c r="AZ65" s="171"/>
      <c r="BB65" s="171"/>
      <c r="BD65" s="171"/>
      <c r="BF65" s="171"/>
      <c r="BG65" s="168"/>
      <c r="BH65" s="171"/>
    </row>
    <row r="66" spans="2:60">
      <c r="B66" s="415"/>
      <c r="C66" s="421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Q66" s="160">
        <f t="shared" si="7"/>
        <v>3</v>
      </c>
      <c r="S66" s="159">
        <f t="shared" si="8"/>
        <v>0</v>
      </c>
      <c r="U66" s="159">
        <f t="shared" si="9"/>
        <v>0</v>
      </c>
      <c r="AT66" s="171"/>
      <c r="AV66" s="171"/>
      <c r="AX66" s="171"/>
      <c r="AZ66" s="171"/>
      <c r="BB66" s="171"/>
      <c r="BD66" s="171"/>
      <c r="BF66" s="171"/>
      <c r="BG66" s="168"/>
      <c r="BH66" s="171"/>
    </row>
    <row r="67" spans="2:60">
      <c r="B67" s="415"/>
      <c r="C67" s="421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Q67" s="160">
        <f t="shared" si="7"/>
        <v>0</v>
      </c>
      <c r="S67" s="159">
        <f t="shared" si="8"/>
        <v>0</v>
      </c>
      <c r="U67" s="159">
        <f t="shared" si="9"/>
        <v>0</v>
      </c>
      <c r="AT67" s="171"/>
      <c r="AV67" s="171"/>
      <c r="AX67" s="171"/>
      <c r="AZ67" s="171"/>
      <c r="BB67" s="171"/>
      <c r="BD67" s="171"/>
      <c r="BF67" s="171"/>
      <c r="BG67" s="168"/>
      <c r="BH67" s="171"/>
    </row>
    <row r="68" spans="2:60">
      <c r="B68" s="415"/>
      <c r="C68" s="421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Q68" s="160">
        <f t="shared" si="7"/>
        <v>0</v>
      </c>
      <c r="S68" s="159">
        <f t="shared" si="8"/>
        <v>0</v>
      </c>
      <c r="U68" s="159">
        <f t="shared" si="9"/>
        <v>0</v>
      </c>
      <c r="AT68" s="171"/>
      <c r="AV68" s="171"/>
      <c r="AX68" s="171"/>
      <c r="AZ68" s="171"/>
      <c r="BB68" s="171"/>
      <c r="BD68" s="171"/>
      <c r="BF68" s="171"/>
      <c r="BG68" s="168"/>
      <c r="BH68" s="171"/>
    </row>
    <row r="69" spans="2:60">
      <c r="B69" s="411"/>
      <c r="C69" s="422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Q69" s="160">
        <f t="shared" si="7"/>
        <v>0</v>
      </c>
      <c r="S69" s="159">
        <f t="shared" si="8"/>
        <v>0</v>
      </c>
      <c r="U69" s="159">
        <f t="shared" si="9"/>
        <v>0</v>
      </c>
      <c r="AT69" s="171"/>
      <c r="AV69" s="171"/>
      <c r="AX69" s="171"/>
      <c r="AZ69" s="171"/>
      <c r="BB69" s="171"/>
      <c r="BD69" s="171"/>
      <c r="BF69" s="171"/>
      <c r="BG69" s="168"/>
      <c r="BH69" s="171"/>
    </row>
    <row r="70" spans="2:60">
      <c r="B70" s="410" t="s">
        <v>348</v>
      </c>
      <c r="C70" s="423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Q70" s="160">
        <f t="shared" si="7"/>
        <v>13</v>
      </c>
      <c r="S70" s="159">
        <f t="shared" si="8"/>
        <v>0</v>
      </c>
      <c r="U70" s="159">
        <f t="shared" si="9"/>
        <v>0</v>
      </c>
      <c r="X70" s="130" t="s">
        <v>348</v>
      </c>
      <c r="Z70" s="157" t="s">
        <v>349</v>
      </c>
      <c r="AA70" s="130" t="s">
        <v>306</v>
      </c>
      <c r="AB70" s="130" t="s">
        <v>349</v>
      </c>
      <c r="AC70" s="130">
        <v>94</v>
      </c>
      <c r="AD70" s="130" t="s">
        <v>294</v>
      </c>
      <c r="AE70" s="130" t="s">
        <v>294</v>
      </c>
      <c r="AF70" s="130" t="s">
        <v>294</v>
      </c>
      <c r="AG70" s="158" t="s">
        <v>350</v>
      </c>
      <c r="AT70" s="171"/>
      <c r="AV70" s="171"/>
      <c r="AX70" s="171"/>
      <c r="AZ70" s="171"/>
      <c r="BB70" s="171"/>
      <c r="BD70" s="171"/>
      <c r="BF70" s="171"/>
      <c r="BG70" s="168"/>
      <c r="BH70" s="171"/>
    </row>
    <row r="71" spans="2:60">
      <c r="B71" s="415"/>
      <c r="C71" s="421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Q71" s="160">
        <f t="shared" si="7"/>
        <v>254</v>
      </c>
      <c r="S71" s="159">
        <f t="shared" si="8"/>
        <v>0</v>
      </c>
      <c r="U71" s="159">
        <f t="shared" si="9"/>
        <v>0</v>
      </c>
      <c r="AT71" s="171"/>
      <c r="AV71" s="171"/>
      <c r="AX71" s="171"/>
      <c r="AZ71" s="171"/>
      <c r="BB71" s="171"/>
      <c r="BD71" s="171"/>
      <c r="BF71" s="171"/>
      <c r="BG71" s="168"/>
      <c r="BH71" s="171"/>
    </row>
    <row r="72" spans="2:60">
      <c r="B72" s="415"/>
      <c r="C72" s="421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Q72" s="160">
        <f t="shared" si="7"/>
        <v>13</v>
      </c>
      <c r="S72" s="159">
        <f t="shared" si="8"/>
        <v>0</v>
      </c>
      <c r="U72" s="159">
        <f t="shared" si="9"/>
        <v>0</v>
      </c>
      <c r="AT72" s="171"/>
      <c r="AV72" s="171"/>
      <c r="AX72" s="171"/>
      <c r="AZ72" s="171"/>
      <c r="BB72" s="171"/>
      <c r="BD72" s="171"/>
      <c r="BF72" s="171"/>
      <c r="BG72" s="168"/>
      <c r="BH72" s="171"/>
    </row>
    <row r="73" spans="2:60">
      <c r="B73" s="415"/>
      <c r="C73" s="421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Q73" s="160">
        <f t="shared" si="7"/>
        <v>148</v>
      </c>
      <c r="S73" s="159">
        <f t="shared" si="8"/>
        <v>0</v>
      </c>
      <c r="U73" s="159">
        <f t="shared" si="9"/>
        <v>0</v>
      </c>
      <c r="AT73" s="171"/>
      <c r="AV73" s="171"/>
      <c r="AX73" s="171"/>
      <c r="AZ73" s="171"/>
      <c r="BB73" s="171"/>
      <c r="BD73" s="171"/>
      <c r="BF73" s="171"/>
      <c r="BG73" s="168"/>
      <c r="BH73" s="171"/>
    </row>
    <row r="74" spans="2:60">
      <c r="B74" s="415"/>
      <c r="C74" s="421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Q74" s="160">
        <f t="shared" si="7"/>
        <v>0</v>
      </c>
      <c r="S74" s="159">
        <f t="shared" si="8"/>
        <v>0</v>
      </c>
      <c r="U74" s="159">
        <f t="shared" si="9"/>
        <v>0</v>
      </c>
      <c r="AT74" s="171"/>
      <c r="AV74" s="171"/>
      <c r="AX74" s="171"/>
      <c r="AZ74" s="171"/>
      <c r="BB74" s="171"/>
      <c r="BD74" s="171"/>
      <c r="BF74" s="171"/>
      <c r="BG74" s="168"/>
      <c r="BH74" s="171"/>
    </row>
    <row r="75" spans="2:60">
      <c r="B75" s="415"/>
      <c r="C75" s="421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Q75" s="160">
        <f t="shared" si="7"/>
        <v>0</v>
      </c>
      <c r="S75" s="159">
        <f t="shared" si="8"/>
        <v>0</v>
      </c>
      <c r="U75" s="159">
        <f t="shared" si="9"/>
        <v>0</v>
      </c>
      <c r="AT75" s="171"/>
      <c r="AV75" s="171"/>
      <c r="AX75" s="171"/>
      <c r="AZ75" s="171"/>
      <c r="BB75" s="171"/>
      <c r="BD75" s="171"/>
      <c r="BF75" s="171"/>
      <c r="BG75" s="168"/>
      <c r="BH75" s="171"/>
    </row>
    <row r="76" spans="2:60">
      <c r="B76" s="415"/>
      <c r="C76" s="421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Q76" s="160">
        <f t="shared" si="7"/>
        <v>0</v>
      </c>
      <c r="S76" s="159">
        <f t="shared" si="8"/>
        <v>0</v>
      </c>
      <c r="U76" s="159">
        <f t="shared" si="9"/>
        <v>0</v>
      </c>
      <c r="AT76" s="171"/>
      <c r="AV76" s="171"/>
      <c r="AX76" s="171"/>
      <c r="AZ76" s="171"/>
      <c r="BB76" s="171"/>
      <c r="BD76" s="171"/>
      <c r="BF76" s="171"/>
      <c r="BG76" s="168"/>
      <c r="BH76" s="171"/>
    </row>
    <row r="77" spans="2:60">
      <c r="B77" s="411"/>
      <c r="C77" s="422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Q77" s="160">
        <f t="shared" si="7"/>
        <v>9</v>
      </c>
      <c r="S77" s="159">
        <f t="shared" si="8"/>
        <v>0</v>
      </c>
      <c r="U77" s="159">
        <f t="shared" si="9"/>
        <v>0</v>
      </c>
      <c r="AT77" s="171"/>
      <c r="AV77" s="171"/>
      <c r="AX77" s="171"/>
      <c r="AZ77" s="171"/>
      <c r="BB77" s="171"/>
      <c r="BD77" s="171"/>
      <c r="BF77" s="171"/>
      <c r="BG77" s="168"/>
      <c r="BH77" s="171"/>
    </row>
    <row r="78" spans="2:60">
      <c r="B78" s="410" t="s">
        <v>351</v>
      </c>
      <c r="C78" s="423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Q78" s="160">
        <f t="shared" si="7"/>
        <v>30</v>
      </c>
      <c r="S78" s="159">
        <f t="shared" si="8"/>
        <v>0</v>
      </c>
      <c r="U78" s="159">
        <f t="shared" si="9"/>
        <v>0</v>
      </c>
      <c r="X78" s="130" t="s">
        <v>351</v>
      </c>
      <c r="Z78" s="157" t="s">
        <v>352</v>
      </c>
      <c r="AA78" s="130">
        <v>20</v>
      </c>
      <c r="AB78" s="130">
        <v>80</v>
      </c>
      <c r="AC78" s="130" t="s">
        <v>353</v>
      </c>
      <c r="AD78" s="130">
        <v>81</v>
      </c>
      <c r="AE78" s="130" t="s">
        <v>354</v>
      </c>
      <c r="AF78" s="130" t="s">
        <v>308</v>
      </c>
      <c r="AG78" s="158" t="s">
        <v>306</v>
      </c>
      <c r="AT78" s="171"/>
      <c r="AV78" s="171"/>
      <c r="AX78" s="171"/>
      <c r="AZ78" s="171"/>
      <c r="BB78" s="171"/>
      <c r="BD78" s="171"/>
      <c r="BF78" s="171"/>
      <c r="BG78" s="168"/>
      <c r="BH78" s="171"/>
    </row>
    <row r="79" spans="2:60">
      <c r="B79" s="415"/>
      <c r="C79" s="421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Q79" s="160">
        <f t="shared" si="7"/>
        <v>32</v>
      </c>
      <c r="S79" s="159">
        <f t="shared" si="8"/>
        <v>0</v>
      </c>
      <c r="U79" s="159">
        <f t="shared" si="9"/>
        <v>0</v>
      </c>
      <c r="AT79" s="171"/>
      <c r="AV79" s="171"/>
      <c r="AX79" s="171"/>
      <c r="AZ79" s="171"/>
      <c r="BB79" s="171"/>
      <c r="BD79" s="171"/>
      <c r="BF79" s="171"/>
      <c r="BG79" s="168"/>
      <c r="BH79" s="171"/>
    </row>
    <row r="80" spans="2:60">
      <c r="B80" s="415"/>
      <c r="C80" s="421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Q80" s="160">
        <f t="shared" si="7"/>
        <v>32826</v>
      </c>
      <c r="S80" s="159">
        <f t="shared" si="8"/>
        <v>0</v>
      </c>
      <c r="U80" s="159">
        <f t="shared" si="9"/>
        <v>0</v>
      </c>
      <c r="AT80" s="171"/>
      <c r="AV80" s="171"/>
      <c r="AX80" s="171"/>
      <c r="AZ80" s="171"/>
      <c r="BB80" s="171"/>
      <c r="BD80" s="171"/>
      <c r="BF80" s="171"/>
      <c r="BG80" s="168"/>
      <c r="BH80" s="171"/>
    </row>
    <row r="81" spans="2:60">
      <c r="B81" s="415"/>
      <c r="C81" s="421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Q81" s="160">
        <f t="shared" si="7"/>
        <v>129</v>
      </c>
      <c r="S81" s="159">
        <f t="shared" si="8"/>
        <v>0</v>
      </c>
      <c r="U81" s="159">
        <f t="shared" si="9"/>
        <v>0</v>
      </c>
      <c r="AT81" s="171"/>
      <c r="AV81" s="171"/>
      <c r="AX81" s="171"/>
      <c r="AZ81" s="171"/>
      <c r="BB81" s="171"/>
      <c r="BD81" s="171"/>
      <c r="BF81" s="171"/>
      <c r="BG81" s="168"/>
      <c r="BH81" s="171"/>
    </row>
    <row r="82" spans="2:60">
      <c r="B82" s="415"/>
      <c r="C82" s="421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Q82" s="160">
        <f t="shared" si="7"/>
        <v>1</v>
      </c>
      <c r="S82" s="159">
        <f t="shared" si="8"/>
        <v>0</v>
      </c>
      <c r="U82" s="159">
        <f t="shared" si="9"/>
        <v>0</v>
      </c>
      <c r="AT82" s="171"/>
      <c r="AV82" s="171"/>
      <c r="AX82" s="171"/>
      <c r="AZ82" s="171"/>
      <c r="BB82" s="171"/>
      <c r="BD82" s="171"/>
      <c r="BF82" s="171"/>
      <c r="BG82" s="168"/>
      <c r="BH82" s="171"/>
    </row>
    <row r="83" spans="2:60">
      <c r="B83" s="415"/>
      <c r="C83" s="421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Q83" s="160">
        <f t="shared" si="7"/>
        <v>255</v>
      </c>
      <c r="S83" s="159">
        <f t="shared" si="8"/>
        <v>0</v>
      </c>
      <c r="U83" s="159">
        <f t="shared" si="9"/>
        <v>0</v>
      </c>
      <c r="AT83" s="171"/>
      <c r="AV83" s="171"/>
      <c r="AX83" s="171"/>
      <c r="AZ83" s="171"/>
      <c r="BB83" s="171"/>
      <c r="BD83" s="171"/>
      <c r="BF83" s="171"/>
      <c r="BG83" s="168"/>
      <c r="BH83" s="171"/>
    </row>
    <row r="84" spans="2:60">
      <c r="B84" s="411"/>
      <c r="C84" s="422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Q84" s="160">
        <f t="shared" si="7"/>
        <v>254</v>
      </c>
      <c r="S84" s="159">
        <f t="shared" si="8"/>
        <v>0</v>
      </c>
      <c r="U84" s="159">
        <f t="shared" si="9"/>
        <v>0</v>
      </c>
      <c r="AT84" s="171"/>
      <c r="AV84" s="171"/>
      <c r="AX84" s="171"/>
      <c r="AZ84" s="171"/>
      <c r="BB84" s="171"/>
      <c r="BD84" s="171"/>
      <c r="BF84" s="171"/>
      <c r="BG84" s="168"/>
      <c r="BH84" s="171"/>
    </row>
    <row r="85" spans="2:60">
      <c r="B85" s="410" t="s">
        <v>359</v>
      </c>
      <c r="C85" s="423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Q85" s="160">
        <f t="shared" si="7"/>
        <v>0</v>
      </c>
      <c r="S85" s="159">
        <f t="shared" si="8"/>
        <v>0</v>
      </c>
      <c r="U85" s="159">
        <f t="shared" si="9"/>
        <v>0</v>
      </c>
      <c r="X85" s="130" t="s">
        <v>359</v>
      </c>
      <c r="Z85" s="157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30" t="s">
        <v>294</v>
      </c>
      <c r="AF85" s="130" t="s">
        <v>294</v>
      </c>
      <c r="AG85" s="158" t="s">
        <v>294</v>
      </c>
      <c r="AT85" s="171"/>
      <c r="AV85" s="171"/>
      <c r="AX85" s="171"/>
      <c r="AZ85" s="171"/>
      <c r="BB85" s="171"/>
      <c r="BD85" s="171"/>
      <c r="BF85" s="171"/>
      <c r="BG85" s="168"/>
      <c r="BH85" s="171"/>
    </row>
    <row r="86" spans="2:60">
      <c r="B86" s="415"/>
      <c r="C86" s="421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Q86" s="160">
        <f t="shared" si="7"/>
        <v>0</v>
      </c>
      <c r="S86" s="159">
        <f t="shared" si="8"/>
        <v>0</v>
      </c>
      <c r="U86" s="159">
        <f t="shared" si="9"/>
        <v>0</v>
      </c>
      <c r="AT86" s="171"/>
      <c r="AV86" s="171"/>
      <c r="AX86" s="171"/>
      <c r="AZ86" s="171"/>
      <c r="BB86" s="171"/>
      <c r="BD86" s="171"/>
      <c r="BF86" s="171"/>
      <c r="BG86" s="168"/>
      <c r="BH86" s="171"/>
    </row>
    <row r="87" spans="2:60">
      <c r="B87" s="415"/>
      <c r="C87" s="421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Q87" s="160">
        <f t="shared" si="7"/>
        <v>0</v>
      </c>
      <c r="S87" s="159">
        <f t="shared" si="8"/>
        <v>0</v>
      </c>
      <c r="U87" s="159">
        <f t="shared" si="9"/>
        <v>0</v>
      </c>
      <c r="AT87" s="171"/>
      <c r="AV87" s="171"/>
      <c r="AX87" s="171"/>
      <c r="AZ87" s="171"/>
      <c r="BB87" s="171"/>
      <c r="BD87" s="171"/>
      <c r="BF87" s="171"/>
      <c r="BG87" s="168"/>
      <c r="BH87" s="171"/>
    </row>
    <row r="88" spans="2:60">
      <c r="B88" s="415"/>
      <c r="C88" s="421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Q88" s="160">
        <f t="shared" si="7"/>
        <v>0</v>
      </c>
      <c r="S88" s="159">
        <f t="shared" si="8"/>
        <v>0</v>
      </c>
      <c r="U88" s="159">
        <f t="shared" si="9"/>
        <v>0</v>
      </c>
      <c r="AT88" s="171"/>
      <c r="AV88" s="171"/>
      <c r="AX88" s="171"/>
      <c r="AZ88" s="171"/>
      <c r="BB88" s="171"/>
      <c r="BD88" s="171"/>
      <c r="BF88" s="171"/>
      <c r="BG88" s="168"/>
      <c r="BH88" s="171"/>
    </row>
    <row r="89" spans="2:60">
      <c r="B89" s="415"/>
      <c r="C89" s="421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Q89" s="160">
        <f t="shared" si="7"/>
        <v>0</v>
      </c>
      <c r="S89" s="159">
        <f t="shared" si="8"/>
        <v>0</v>
      </c>
      <c r="U89" s="159">
        <f t="shared" si="9"/>
        <v>0</v>
      </c>
      <c r="AT89" s="171"/>
      <c r="AV89" s="171"/>
      <c r="AX89" s="171"/>
      <c r="AZ89" s="171"/>
      <c r="BB89" s="171"/>
      <c r="BD89" s="171"/>
      <c r="BF89" s="171"/>
      <c r="BG89" s="168"/>
      <c r="BH89" s="171"/>
    </row>
    <row r="90" spans="2:60">
      <c r="B90" s="415"/>
      <c r="C90" s="421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Q90" s="160">
        <f t="shared" si="7"/>
        <v>0</v>
      </c>
      <c r="S90" s="159">
        <f t="shared" si="8"/>
        <v>0</v>
      </c>
      <c r="U90" s="159">
        <f t="shared" si="9"/>
        <v>0</v>
      </c>
      <c r="AT90" s="171"/>
      <c r="AV90" s="171"/>
      <c r="AX90" s="171"/>
      <c r="AZ90" s="171"/>
      <c r="BB90" s="171"/>
      <c r="BD90" s="171"/>
      <c r="BF90" s="171"/>
      <c r="BG90" s="168"/>
      <c r="BH90" s="171"/>
    </row>
    <row r="91" spans="2:60">
      <c r="B91" s="415"/>
      <c r="C91" s="421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Q91" s="160">
        <f t="shared" si="7"/>
        <v>0</v>
      </c>
      <c r="S91" s="159">
        <f t="shared" si="8"/>
        <v>0</v>
      </c>
      <c r="U91" s="159">
        <f t="shared" si="9"/>
        <v>0</v>
      </c>
      <c r="AT91" s="171"/>
      <c r="AV91" s="171"/>
      <c r="AX91" s="171"/>
      <c r="AZ91" s="171"/>
      <c r="BB91" s="171"/>
      <c r="BD91" s="171"/>
      <c r="BF91" s="171"/>
      <c r="BG91" s="168"/>
      <c r="BH91" s="171"/>
    </row>
    <row r="92" spans="2:60">
      <c r="B92" s="416"/>
      <c r="C92" s="424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Q92" s="160">
        <f t="shared" si="7"/>
        <v>0</v>
      </c>
      <c r="S92" s="159">
        <f t="shared" si="8"/>
        <v>0</v>
      </c>
      <c r="U92" s="159">
        <f t="shared" si="9"/>
        <v>0</v>
      </c>
      <c r="AT92" s="171"/>
      <c r="AV92" s="171"/>
      <c r="AX92" s="171"/>
      <c r="AZ92" s="171"/>
      <c r="BB92" s="171"/>
      <c r="BD92" s="171"/>
      <c r="BF92" s="171"/>
      <c r="BG92" s="168"/>
      <c r="BH92" s="171"/>
    </row>
    <row r="93" spans="2:60">
      <c r="B93" s="415" t="s">
        <v>360</v>
      </c>
      <c r="C93" s="421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Q93" s="160">
        <f t="shared" si="7"/>
        <v>78</v>
      </c>
      <c r="S93" s="159">
        <f t="shared" si="8"/>
        <v>0</v>
      </c>
      <c r="U93" s="159">
        <f t="shared" si="9"/>
        <v>0</v>
      </c>
      <c r="X93" s="130">
        <v>211</v>
      </c>
      <c r="Z93" s="157" t="s">
        <v>361</v>
      </c>
      <c r="AA93" s="130">
        <v>13</v>
      </c>
      <c r="AB93" s="130" t="s">
        <v>362</v>
      </c>
      <c r="AC93" s="130">
        <v>64</v>
      </c>
      <c r="AD93" s="130" t="s">
        <v>363</v>
      </c>
      <c r="AE93" s="130">
        <v>28</v>
      </c>
      <c r="AF93" s="130" t="s">
        <v>294</v>
      </c>
      <c r="AG93" s="158" t="s">
        <v>364</v>
      </c>
      <c r="AT93" s="171"/>
      <c r="AV93" s="171"/>
      <c r="AX93" s="171"/>
      <c r="AZ93" s="171"/>
      <c r="BB93" s="171"/>
      <c r="BD93" s="171"/>
      <c r="BF93" s="171"/>
      <c r="BG93" s="168"/>
      <c r="BH93" s="171"/>
    </row>
    <row r="94" spans="2:60">
      <c r="B94" s="415"/>
      <c r="C94" s="421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Q94" s="160">
        <f t="shared" si="7"/>
        <v>19</v>
      </c>
      <c r="S94" s="159">
        <f t="shared" si="8"/>
        <v>0</v>
      </c>
      <c r="U94" s="159">
        <f t="shared" si="9"/>
        <v>0</v>
      </c>
      <c r="AT94" s="171"/>
      <c r="AV94" s="171"/>
      <c r="AX94" s="171"/>
      <c r="AZ94" s="171"/>
      <c r="BB94" s="171"/>
      <c r="BD94" s="171"/>
      <c r="BF94" s="171"/>
      <c r="BG94" s="168"/>
      <c r="BH94" s="171"/>
    </row>
    <row r="95" spans="2:60">
      <c r="B95" s="415"/>
      <c r="C95" s="421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Q95" s="160">
        <f t="shared" si="7"/>
        <v>10</v>
      </c>
      <c r="S95" s="159">
        <f t="shared" si="8"/>
        <v>0</v>
      </c>
      <c r="U95" s="159">
        <f t="shared" si="9"/>
        <v>0</v>
      </c>
      <c r="AT95" s="171"/>
      <c r="AV95" s="171"/>
      <c r="AX95" s="171"/>
      <c r="AZ95" s="171"/>
      <c r="BB95" s="171"/>
      <c r="BD95" s="171"/>
      <c r="BF95" s="171"/>
      <c r="BG95" s="168"/>
      <c r="BH95" s="171"/>
    </row>
    <row r="96" spans="2:60">
      <c r="B96" s="415"/>
      <c r="C96" s="421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Q96" s="160">
        <f t="shared" si="7"/>
        <v>100</v>
      </c>
      <c r="S96" s="159">
        <f t="shared" si="8"/>
        <v>0</v>
      </c>
      <c r="U96" s="159">
        <f t="shared" si="9"/>
        <v>0</v>
      </c>
      <c r="AT96" s="171"/>
      <c r="AV96" s="171"/>
      <c r="AX96" s="171"/>
      <c r="AZ96" s="171"/>
      <c r="BB96" s="171"/>
      <c r="BD96" s="171"/>
      <c r="BF96" s="171"/>
      <c r="BG96" s="168"/>
      <c r="BH96" s="171"/>
    </row>
    <row r="97" spans="2:60">
      <c r="B97" s="415"/>
      <c r="C97" s="421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Q97" s="160">
        <f t="shared" si="7"/>
        <v>241</v>
      </c>
      <c r="S97" s="159">
        <f t="shared" si="8"/>
        <v>0</v>
      </c>
      <c r="U97" s="159">
        <f t="shared" si="9"/>
        <v>0</v>
      </c>
      <c r="AT97" s="171"/>
      <c r="AV97" s="171"/>
      <c r="AX97" s="171"/>
      <c r="AZ97" s="171"/>
      <c r="BB97" s="171"/>
      <c r="BD97" s="171"/>
      <c r="BF97" s="171"/>
      <c r="BG97" s="168"/>
      <c r="BH97" s="171"/>
    </row>
    <row r="98" spans="2:60">
      <c r="B98" s="415"/>
      <c r="C98" s="421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Q98" s="160">
        <f t="shared" si="7"/>
        <v>40</v>
      </c>
      <c r="S98" s="159">
        <f t="shared" si="8"/>
        <v>0</v>
      </c>
      <c r="U98" s="159">
        <f t="shared" si="9"/>
        <v>0</v>
      </c>
      <c r="AT98" s="171"/>
      <c r="AV98" s="171"/>
      <c r="AX98" s="171"/>
      <c r="AZ98" s="171"/>
      <c r="BB98" s="171"/>
      <c r="BD98" s="171"/>
      <c r="BF98" s="171"/>
      <c r="BG98" s="168"/>
      <c r="BH98" s="171"/>
    </row>
    <row r="99" spans="2:60">
      <c r="B99" s="415"/>
      <c r="C99" s="421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Q99" s="160">
        <f t="shared" si="7"/>
        <v>0</v>
      </c>
      <c r="S99" s="159">
        <f t="shared" si="8"/>
        <v>0</v>
      </c>
      <c r="U99" s="159">
        <f t="shared" si="9"/>
        <v>0</v>
      </c>
      <c r="AT99" s="171"/>
      <c r="AV99" s="171"/>
      <c r="AX99" s="171"/>
      <c r="AZ99" s="171"/>
      <c r="BB99" s="171"/>
      <c r="BD99" s="171"/>
      <c r="BF99" s="171"/>
      <c r="BG99" s="168"/>
      <c r="BH99" s="171"/>
    </row>
    <row r="100" spans="2:60">
      <c r="B100" s="411"/>
      <c r="C100" s="422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Q100" s="160">
        <f t="shared" si="7"/>
        <v>231</v>
      </c>
      <c r="S100" s="159">
        <f t="shared" si="8"/>
        <v>0</v>
      </c>
      <c r="U100" s="159">
        <f t="shared" si="9"/>
        <v>0</v>
      </c>
      <c r="AT100" s="171"/>
      <c r="AV100" s="171"/>
      <c r="AX100" s="171"/>
      <c r="AZ100" s="171"/>
      <c r="BB100" s="171"/>
      <c r="BD100" s="171"/>
      <c r="BF100" s="171"/>
      <c r="BG100" s="168"/>
      <c r="BH100" s="171"/>
    </row>
    <row r="101" spans="2:60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Q101" s="160">
        <f t="shared" si="7"/>
        <v>1024</v>
      </c>
      <c r="S101" s="159">
        <f t="shared" si="8"/>
        <v>0</v>
      </c>
      <c r="U101" s="159">
        <f t="shared" si="9"/>
        <v>0</v>
      </c>
      <c r="X101" s="130">
        <v>214</v>
      </c>
      <c r="Z101" s="157" t="s">
        <v>339</v>
      </c>
      <c r="AA101" s="130" t="s">
        <v>294</v>
      </c>
      <c r="AT101" s="171"/>
      <c r="AV101" s="171"/>
      <c r="AX101" s="171"/>
      <c r="AZ101" s="171"/>
      <c r="BB101" s="171"/>
      <c r="BD101" s="171"/>
      <c r="BF101" s="171"/>
      <c r="BG101" s="168"/>
      <c r="BH101" s="171"/>
    </row>
    <row r="102" spans="2:60">
      <c r="B102" s="410" t="s">
        <v>369</v>
      </c>
      <c r="C102" s="425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Q102" s="160">
        <f t="shared" si="7"/>
        <v>11</v>
      </c>
      <c r="S102" s="159">
        <f t="shared" si="8"/>
        <v>0</v>
      </c>
      <c r="U102" s="159">
        <f t="shared" si="9"/>
        <v>0</v>
      </c>
      <c r="X102" s="130">
        <v>217</v>
      </c>
      <c r="Z102" s="157" t="s">
        <v>371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E102" s="130" t="s">
        <v>294</v>
      </c>
      <c r="AF102" s="130" t="s">
        <v>294</v>
      </c>
      <c r="AT102" s="171"/>
      <c r="AV102" s="171"/>
      <c r="AX102" s="171"/>
      <c r="AZ102" s="171"/>
      <c r="BB102" s="171"/>
      <c r="BD102" s="171"/>
      <c r="BF102" s="171"/>
      <c r="BG102" s="168"/>
      <c r="BH102" s="171"/>
    </row>
    <row r="103" spans="2:60">
      <c r="B103" s="415"/>
      <c r="C103" s="426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Q103" s="160">
        <f t="shared" si="7"/>
        <v>0</v>
      </c>
      <c r="S103" s="159">
        <f t="shared" si="8"/>
        <v>0</v>
      </c>
      <c r="U103" s="159">
        <f t="shared" si="9"/>
        <v>0</v>
      </c>
      <c r="AT103" s="171"/>
      <c r="AV103" s="171"/>
      <c r="AX103" s="171"/>
      <c r="AZ103" s="171"/>
      <c r="BB103" s="171"/>
      <c r="BD103" s="171"/>
      <c r="BF103" s="171"/>
      <c r="BG103" s="168"/>
      <c r="BH103" s="171"/>
    </row>
    <row r="104" spans="2:60">
      <c r="B104" s="415"/>
      <c r="C104" s="426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Q104" s="160">
        <f t="shared" si="7"/>
        <v>0</v>
      </c>
      <c r="S104" s="159">
        <f t="shared" si="8"/>
        <v>0</v>
      </c>
      <c r="U104" s="159">
        <f t="shared" si="9"/>
        <v>0</v>
      </c>
      <c r="AT104" s="171"/>
      <c r="AV104" s="171"/>
      <c r="AX104" s="171"/>
      <c r="AZ104" s="171"/>
      <c r="BB104" s="171"/>
      <c r="BD104" s="171"/>
      <c r="BF104" s="171"/>
      <c r="BG104" s="168"/>
      <c r="BH104" s="171"/>
    </row>
    <row r="105" spans="2:60">
      <c r="B105" s="415"/>
      <c r="C105" s="426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Q105" s="160">
        <f t="shared" si="7"/>
        <v>0</v>
      </c>
      <c r="S105" s="159">
        <f t="shared" si="8"/>
        <v>0</v>
      </c>
      <c r="U105" s="159">
        <f t="shared" si="9"/>
        <v>0</v>
      </c>
      <c r="AT105" s="171"/>
      <c r="AV105" s="171"/>
      <c r="AX105" s="171"/>
      <c r="AZ105" s="171"/>
      <c r="BB105" s="171"/>
      <c r="BD105" s="171"/>
      <c r="BF105" s="171"/>
      <c r="BG105" s="168"/>
      <c r="BH105" s="171"/>
    </row>
    <row r="106" spans="2:60">
      <c r="B106" s="411"/>
      <c r="C106" s="413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Q106" s="160">
        <f t="shared" si="7"/>
        <v>0</v>
      </c>
      <c r="S106" s="159">
        <f t="shared" si="8"/>
        <v>0</v>
      </c>
      <c r="U106" s="159">
        <f t="shared" si="9"/>
        <v>0</v>
      </c>
      <c r="AT106" s="171"/>
      <c r="AV106" s="171"/>
      <c r="AX106" s="171"/>
      <c r="AZ106" s="171"/>
      <c r="BB106" s="171"/>
      <c r="BD106" s="171"/>
      <c r="BF106" s="171"/>
      <c r="BG106" s="168"/>
      <c r="BH106" s="171"/>
    </row>
    <row r="107" spans="2:60">
      <c r="B107" s="410" t="s">
        <v>373</v>
      </c>
      <c r="C107" s="423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Q107" s="160">
        <f t="shared" si="7"/>
        <v>0</v>
      </c>
      <c r="S107" s="159">
        <f t="shared" si="8"/>
        <v>0</v>
      </c>
      <c r="U107" s="159">
        <f t="shared" si="9"/>
        <v>0</v>
      </c>
      <c r="X107" s="130">
        <v>218</v>
      </c>
      <c r="Z107" s="157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30" t="s">
        <v>294</v>
      </c>
      <c r="AF107" s="130" t="s">
        <v>294</v>
      </c>
      <c r="AG107" s="158" t="s">
        <v>294</v>
      </c>
      <c r="AT107" s="171"/>
      <c r="AV107" s="171"/>
      <c r="AX107" s="171"/>
      <c r="AZ107" s="171"/>
      <c r="BB107" s="171"/>
      <c r="BD107" s="171"/>
      <c r="BF107" s="171"/>
      <c r="BG107" s="168"/>
      <c r="BH107" s="171"/>
    </row>
    <row r="108" spans="2:60">
      <c r="B108" s="415"/>
      <c r="C108" s="421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Q108" s="160">
        <f t="shared" si="7"/>
        <v>0</v>
      </c>
      <c r="S108" s="159">
        <f t="shared" si="8"/>
        <v>0</v>
      </c>
      <c r="U108" s="159">
        <f t="shared" si="9"/>
        <v>0</v>
      </c>
      <c r="AT108" s="171"/>
      <c r="AV108" s="171"/>
      <c r="AX108" s="171"/>
      <c r="AZ108" s="171"/>
      <c r="BB108" s="171"/>
      <c r="BD108" s="171"/>
      <c r="BF108" s="171"/>
      <c r="BG108" s="168"/>
      <c r="BH108" s="171"/>
    </row>
    <row r="109" spans="2:60">
      <c r="B109" s="415"/>
      <c r="C109" s="421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Q109" s="160">
        <f t="shared" si="7"/>
        <v>0</v>
      </c>
      <c r="S109" s="159">
        <f t="shared" si="8"/>
        <v>0</v>
      </c>
      <c r="U109" s="159">
        <f t="shared" si="9"/>
        <v>0</v>
      </c>
      <c r="AT109" s="171"/>
      <c r="AV109" s="171"/>
      <c r="AX109" s="171"/>
      <c r="AZ109" s="171"/>
      <c r="BB109" s="171"/>
      <c r="BD109" s="171"/>
      <c r="BF109" s="171"/>
      <c r="BG109" s="168"/>
      <c r="BH109" s="171"/>
    </row>
    <row r="110" spans="2:60">
      <c r="B110" s="415"/>
      <c r="C110" s="421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Q110" s="160">
        <f t="shared" si="7"/>
        <v>0</v>
      </c>
      <c r="S110" s="159">
        <f t="shared" si="8"/>
        <v>0</v>
      </c>
      <c r="U110" s="159">
        <f t="shared" si="9"/>
        <v>0</v>
      </c>
      <c r="AT110" s="171"/>
      <c r="AV110" s="171"/>
      <c r="AX110" s="171"/>
      <c r="AZ110" s="171"/>
      <c r="BB110" s="171"/>
      <c r="BD110" s="171"/>
      <c r="BF110" s="171"/>
      <c r="BG110" s="168"/>
      <c r="BH110" s="171"/>
    </row>
    <row r="111" spans="2:60">
      <c r="B111" s="415"/>
      <c r="C111" s="421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Q111" s="160">
        <f t="shared" si="7"/>
        <v>0</v>
      </c>
      <c r="S111" s="159">
        <f t="shared" si="8"/>
        <v>0</v>
      </c>
      <c r="U111" s="159">
        <f t="shared" si="9"/>
        <v>0</v>
      </c>
      <c r="AT111" s="171"/>
      <c r="AV111" s="171"/>
      <c r="AX111" s="171"/>
      <c r="AZ111" s="171"/>
      <c r="BB111" s="171"/>
      <c r="BD111" s="171"/>
      <c r="BF111" s="171"/>
      <c r="BG111" s="168"/>
      <c r="BH111" s="171"/>
    </row>
    <row r="112" spans="2:60">
      <c r="B112" s="415"/>
      <c r="C112" s="421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Q112" s="160">
        <f t="shared" si="7"/>
        <v>0</v>
      </c>
      <c r="S112" s="159">
        <f t="shared" si="8"/>
        <v>0</v>
      </c>
      <c r="U112" s="159">
        <f t="shared" si="9"/>
        <v>0</v>
      </c>
      <c r="AT112" s="171"/>
      <c r="AV112" s="171"/>
      <c r="AX112" s="171"/>
      <c r="AZ112" s="171"/>
      <c r="BB112" s="171"/>
      <c r="BD112" s="171"/>
      <c r="BF112" s="171"/>
      <c r="BG112" s="168"/>
      <c r="BH112" s="171"/>
    </row>
    <row r="113" spans="2:60">
      <c r="B113" s="415"/>
      <c r="C113" s="421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Q113" s="160">
        <f t="shared" si="7"/>
        <v>0</v>
      </c>
      <c r="S113" s="159">
        <f t="shared" si="8"/>
        <v>0</v>
      </c>
      <c r="U113" s="159">
        <f t="shared" si="9"/>
        <v>0</v>
      </c>
      <c r="AT113" s="171"/>
      <c r="AV113" s="171"/>
      <c r="AX113" s="171"/>
      <c r="AZ113" s="171"/>
      <c r="BB113" s="171"/>
      <c r="BD113" s="171"/>
      <c r="BF113" s="171"/>
      <c r="BG113" s="168"/>
      <c r="BH113" s="171"/>
    </row>
    <row r="114" spans="2:60">
      <c r="B114" s="411"/>
      <c r="C114" s="422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Q114" s="160">
        <f t="shared" si="7"/>
        <v>0</v>
      </c>
      <c r="S114" s="159">
        <f t="shared" si="8"/>
        <v>0</v>
      </c>
      <c r="U114" s="159">
        <f t="shared" si="9"/>
        <v>0</v>
      </c>
      <c r="AT114" s="171"/>
      <c r="AV114" s="171"/>
      <c r="AX114" s="171"/>
      <c r="AZ114" s="171"/>
      <c r="BB114" s="171"/>
      <c r="BD114" s="171"/>
      <c r="BF114" s="171"/>
      <c r="BG114" s="168"/>
      <c r="BH114" s="171"/>
    </row>
    <row r="115" spans="2:60">
      <c r="B115" s="410" t="s">
        <v>374</v>
      </c>
      <c r="C115" s="425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Q115" s="160">
        <f t="shared" si="7"/>
        <v>0</v>
      </c>
      <c r="S115" s="159">
        <f t="shared" si="8"/>
        <v>0</v>
      </c>
      <c r="U115" s="159">
        <f t="shared" si="9"/>
        <v>0</v>
      </c>
      <c r="X115" s="130">
        <v>242</v>
      </c>
      <c r="Z115" s="157" t="s">
        <v>294</v>
      </c>
      <c r="AA115" s="130" t="s">
        <v>294</v>
      </c>
      <c r="AB115" s="130" t="s">
        <v>308</v>
      </c>
      <c r="AC115" s="130" t="s">
        <v>375</v>
      </c>
      <c r="AD115" s="130" t="s">
        <v>306</v>
      </c>
      <c r="AE115" s="130" t="s">
        <v>294</v>
      </c>
      <c r="AF115" s="130" t="s">
        <v>349</v>
      </c>
      <c r="AT115" s="171"/>
      <c r="AV115" s="171"/>
      <c r="AX115" s="171"/>
      <c r="AZ115" s="171"/>
      <c r="BB115" s="171"/>
      <c r="BD115" s="171"/>
      <c r="BF115" s="171"/>
      <c r="BG115" s="168"/>
      <c r="BH115" s="171"/>
    </row>
    <row r="116" spans="2:60">
      <c r="B116" s="415"/>
      <c r="C116" s="426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Q116" s="160">
        <f t="shared" si="7"/>
        <v>0</v>
      </c>
      <c r="S116" s="159">
        <f t="shared" si="8"/>
        <v>0</v>
      </c>
      <c r="U116" s="159">
        <f t="shared" si="9"/>
        <v>0</v>
      </c>
      <c r="AT116" s="171"/>
      <c r="AV116" s="171"/>
      <c r="AX116" s="171"/>
      <c r="AZ116" s="171"/>
      <c r="BB116" s="171"/>
      <c r="BD116" s="171"/>
      <c r="BF116" s="171"/>
      <c r="BG116" s="168"/>
      <c r="BH116" s="171"/>
    </row>
    <row r="117" spans="2:60">
      <c r="B117" s="415"/>
      <c r="C117" s="426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Q117" s="160">
        <f t="shared" si="7"/>
        <v>255</v>
      </c>
      <c r="S117" s="159">
        <f t="shared" si="8"/>
        <v>0</v>
      </c>
      <c r="U117" s="159">
        <f t="shared" si="9"/>
        <v>0</v>
      </c>
      <c r="AT117" s="171"/>
      <c r="AV117" s="171"/>
      <c r="AX117" s="171"/>
      <c r="AZ117" s="171"/>
      <c r="BB117" s="171"/>
      <c r="BD117" s="171"/>
      <c r="BF117" s="171"/>
      <c r="BG117" s="168"/>
      <c r="BH117" s="171"/>
    </row>
    <row r="118" spans="2:60">
      <c r="B118" s="415"/>
      <c r="C118" s="426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Q118" s="160">
        <f t="shared" si="7"/>
        <v>239</v>
      </c>
      <c r="S118" s="159">
        <f t="shared" si="8"/>
        <v>0</v>
      </c>
      <c r="U118" s="159">
        <f t="shared" si="9"/>
        <v>0</v>
      </c>
      <c r="AT118" s="171"/>
      <c r="AV118" s="171"/>
      <c r="AX118" s="171"/>
      <c r="AZ118" s="171"/>
      <c r="BB118" s="171"/>
      <c r="BD118" s="171"/>
      <c r="BF118" s="171"/>
      <c r="BG118" s="168"/>
      <c r="BH118" s="171"/>
    </row>
    <row r="119" spans="2:60">
      <c r="B119" s="415"/>
      <c r="C119" s="426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Q119" s="160">
        <f t="shared" ref="Q119:Q175" si="11">HEX2DEC(N119)</f>
        <v>254</v>
      </c>
      <c r="S119" s="159">
        <f t="shared" si="8"/>
        <v>0</v>
      </c>
      <c r="U119" s="159">
        <f t="shared" si="9"/>
        <v>0</v>
      </c>
      <c r="AT119" s="171"/>
      <c r="AV119" s="171"/>
      <c r="AX119" s="171"/>
      <c r="AZ119" s="171"/>
      <c r="BB119" s="171"/>
      <c r="BD119" s="171"/>
      <c r="BF119" s="171"/>
      <c r="BG119" s="168"/>
      <c r="BH119" s="171"/>
    </row>
    <row r="120" spans="2:60">
      <c r="B120" s="415"/>
      <c r="C120" s="426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Q120" s="160">
        <f t="shared" si="11"/>
        <v>0</v>
      </c>
      <c r="S120" s="159">
        <f t="shared" ref="S120:S176" si="12">Q120*R120</f>
        <v>0</v>
      </c>
      <c r="U120" s="159">
        <f t="shared" ref="U120:U176" si="13">S120+T120</f>
        <v>0</v>
      </c>
      <c r="AT120" s="171"/>
      <c r="AV120" s="171"/>
      <c r="AX120" s="171"/>
      <c r="AZ120" s="171"/>
      <c r="BB120" s="171"/>
      <c r="BD120" s="171"/>
      <c r="BF120" s="171"/>
      <c r="BG120" s="168"/>
      <c r="BH120" s="171"/>
    </row>
    <row r="121" spans="2:60">
      <c r="B121" s="411"/>
      <c r="C121" s="413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Q121" s="160">
        <f t="shared" si="11"/>
        <v>13</v>
      </c>
      <c r="S121" s="159">
        <f t="shared" si="12"/>
        <v>0</v>
      </c>
      <c r="U121" s="159">
        <f t="shared" si="13"/>
        <v>0</v>
      </c>
      <c r="AT121" s="171"/>
      <c r="AV121" s="171"/>
      <c r="AX121" s="171"/>
      <c r="AZ121" s="171"/>
      <c r="BB121" s="171"/>
      <c r="BD121" s="171"/>
      <c r="BF121" s="171"/>
      <c r="BG121" s="168"/>
      <c r="BH121" s="171"/>
    </row>
    <row r="122" spans="2:60">
      <c r="B122" s="410" t="s">
        <v>376</v>
      </c>
      <c r="C122" s="425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Q122" s="160">
        <f t="shared" si="11"/>
        <v>0</v>
      </c>
      <c r="R122" s="159">
        <f>1/24</f>
        <v>4.1666666666666664E-2</v>
      </c>
      <c r="S122" s="159">
        <f t="shared" si="12"/>
        <v>0</v>
      </c>
      <c r="U122" s="159">
        <f t="shared" si="13"/>
        <v>0</v>
      </c>
      <c r="X122" s="130" t="s">
        <v>376</v>
      </c>
      <c r="Z122" s="157" t="s">
        <v>294</v>
      </c>
      <c r="AA122" s="130" t="s">
        <v>294</v>
      </c>
      <c r="AB122" s="130" t="s">
        <v>294</v>
      </c>
      <c r="AC122" s="130" t="s">
        <v>294</v>
      </c>
      <c r="AD122" s="130" t="s">
        <v>294</v>
      </c>
      <c r="AE122" s="130" t="s">
        <v>294</v>
      </c>
      <c r="AF122" s="130" t="s">
        <v>354</v>
      </c>
      <c r="AG122" s="158" t="s">
        <v>306</v>
      </c>
      <c r="AT122" s="171"/>
      <c r="AV122" s="171"/>
      <c r="AX122" s="171"/>
      <c r="AZ122" s="171"/>
      <c r="BB122" s="171"/>
      <c r="BD122" s="171"/>
      <c r="BF122" s="171"/>
      <c r="BG122" s="168"/>
      <c r="BH122" s="171"/>
    </row>
    <row r="123" spans="2:60">
      <c r="B123" s="415"/>
      <c r="C123" s="426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Q123" s="160">
        <f t="shared" si="11"/>
        <v>0</v>
      </c>
      <c r="R123" s="159">
        <f>1/24</f>
        <v>4.1666666666666664E-2</v>
      </c>
      <c r="S123" s="159">
        <f t="shared" si="12"/>
        <v>0</v>
      </c>
      <c r="U123" s="159">
        <f t="shared" si="13"/>
        <v>0</v>
      </c>
      <c r="AT123" s="171"/>
      <c r="AV123" s="171"/>
      <c r="AX123" s="171"/>
      <c r="AZ123" s="171"/>
      <c r="BB123" s="171"/>
      <c r="BD123" s="171"/>
      <c r="BF123" s="171"/>
      <c r="BG123" s="168"/>
      <c r="BH123" s="171"/>
    </row>
    <row r="124" spans="2:60">
      <c r="B124" s="415"/>
      <c r="C124" s="426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Q124" s="160">
        <f t="shared" si="11"/>
        <v>0</v>
      </c>
      <c r="R124" s="159">
        <v>0.01</v>
      </c>
      <c r="S124" s="159">
        <f t="shared" si="12"/>
        <v>0</v>
      </c>
      <c r="U124" s="159">
        <f t="shared" si="13"/>
        <v>0</v>
      </c>
      <c r="AT124" s="171"/>
      <c r="AV124" s="171"/>
      <c r="AX124" s="171"/>
      <c r="AZ124" s="171"/>
      <c r="BB124" s="171"/>
      <c r="BD124" s="171"/>
      <c r="BF124" s="171"/>
      <c r="BG124" s="168"/>
      <c r="BH124" s="171"/>
    </row>
    <row r="125" spans="2:60">
      <c r="B125" s="415"/>
      <c r="C125" s="426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Q125" s="160">
        <f t="shared" si="11"/>
        <v>1</v>
      </c>
      <c r="S125" s="159">
        <f t="shared" si="12"/>
        <v>0</v>
      </c>
      <c r="U125" s="159">
        <f t="shared" si="13"/>
        <v>0</v>
      </c>
      <c r="AT125" s="171"/>
      <c r="AV125" s="171"/>
      <c r="AX125" s="171"/>
      <c r="AZ125" s="171"/>
      <c r="BB125" s="171"/>
      <c r="BD125" s="171"/>
      <c r="BF125" s="171"/>
      <c r="BG125" s="168"/>
      <c r="BH125" s="171"/>
    </row>
    <row r="126" spans="2:60">
      <c r="B126" s="411"/>
      <c r="C126" s="413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Q126" s="160">
        <f t="shared" si="11"/>
        <v>254</v>
      </c>
      <c r="S126" s="159">
        <f t="shared" si="12"/>
        <v>0</v>
      </c>
      <c r="U126" s="159">
        <f t="shared" si="13"/>
        <v>0</v>
      </c>
      <c r="AT126" s="171"/>
      <c r="AV126" s="171"/>
      <c r="AX126" s="171"/>
      <c r="AZ126" s="171"/>
      <c r="BB126" s="171"/>
      <c r="BD126" s="171"/>
      <c r="BF126" s="171"/>
      <c r="BG126" s="168"/>
      <c r="BH126" s="171"/>
    </row>
    <row r="127" spans="2:60">
      <c r="B127" s="410" t="s">
        <v>382</v>
      </c>
      <c r="C127" s="425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Q127" s="160">
        <f t="shared" si="11"/>
        <v>0</v>
      </c>
      <c r="R127" s="159">
        <f>1/24</f>
        <v>4.1666666666666664E-2</v>
      </c>
      <c r="S127" s="159">
        <f t="shared" si="12"/>
        <v>0</v>
      </c>
      <c r="U127" s="159">
        <f t="shared" si="13"/>
        <v>0</v>
      </c>
      <c r="X127" s="130" t="s">
        <v>382</v>
      </c>
      <c r="Z127" s="157" t="s">
        <v>294</v>
      </c>
      <c r="AA127" s="130" t="s">
        <v>294</v>
      </c>
      <c r="AB127" s="130" t="s">
        <v>294</v>
      </c>
      <c r="AC127" s="130" t="s">
        <v>294</v>
      </c>
      <c r="AD127" s="130" t="s">
        <v>308</v>
      </c>
      <c r="AE127" s="130" t="s">
        <v>308</v>
      </c>
      <c r="AF127" s="130" t="s">
        <v>308</v>
      </c>
      <c r="AG127" s="158" t="s">
        <v>308</v>
      </c>
      <c r="AT127" s="171"/>
      <c r="AV127" s="171"/>
      <c r="AX127" s="171"/>
      <c r="AZ127" s="171"/>
      <c r="BB127" s="171"/>
      <c r="BD127" s="171"/>
      <c r="BF127" s="171"/>
      <c r="BG127" s="168"/>
      <c r="BH127" s="171"/>
    </row>
    <row r="128" spans="2:60">
      <c r="B128" s="415"/>
      <c r="C128" s="426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Q128" s="160">
        <f t="shared" si="11"/>
        <v>0</v>
      </c>
      <c r="R128" s="159">
        <f>1/24</f>
        <v>4.1666666666666664E-2</v>
      </c>
      <c r="S128" s="159">
        <f t="shared" si="12"/>
        <v>0</v>
      </c>
      <c r="U128" s="159">
        <f t="shared" si="13"/>
        <v>0</v>
      </c>
      <c r="AT128" s="171"/>
      <c r="AV128" s="171"/>
      <c r="AX128" s="171"/>
      <c r="AZ128" s="171"/>
      <c r="BB128" s="171"/>
      <c r="BD128" s="171"/>
      <c r="BF128" s="171"/>
      <c r="BG128" s="168"/>
      <c r="BH128" s="171"/>
    </row>
    <row r="129" spans="2:60">
      <c r="B129" s="415"/>
      <c r="C129" s="426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Q129" s="160">
        <f t="shared" si="11"/>
        <v>255</v>
      </c>
      <c r="S129" s="159">
        <f t="shared" si="12"/>
        <v>0</v>
      </c>
      <c r="U129" s="159">
        <f t="shared" si="13"/>
        <v>0</v>
      </c>
      <c r="AT129" s="171"/>
      <c r="AV129" s="171"/>
      <c r="AX129" s="171"/>
      <c r="AZ129" s="171"/>
      <c r="BB129" s="171"/>
      <c r="BD129" s="171"/>
      <c r="BF129" s="171"/>
      <c r="BG129" s="168"/>
      <c r="BH129" s="171"/>
    </row>
    <row r="130" spans="2:60">
      <c r="B130" s="415"/>
      <c r="C130" s="426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Q130" s="160">
        <f t="shared" si="11"/>
        <v>255</v>
      </c>
      <c r="S130" s="159">
        <f t="shared" si="12"/>
        <v>0</v>
      </c>
      <c r="U130" s="159">
        <f t="shared" si="13"/>
        <v>0</v>
      </c>
      <c r="AT130" s="171"/>
      <c r="AV130" s="171"/>
      <c r="AX130" s="171"/>
      <c r="AZ130" s="171"/>
      <c r="BB130" s="171"/>
      <c r="BD130" s="171"/>
      <c r="BF130" s="171"/>
      <c r="BG130" s="168"/>
      <c r="BH130" s="171"/>
    </row>
    <row r="131" spans="2:60">
      <c r="B131" s="415"/>
      <c r="C131" s="426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Q131" s="160">
        <f t="shared" si="11"/>
        <v>65535</v>
      </c>
      <c r="S131" s="159">
        <f t="shared" si="12"/>
        <v>0</v>
      </c>
      <c r="U131" s="159">
        <f t="shared" si="13"/>
        <v>0</v>
      </c>
      <c r="AT131" s="171"/>
      <c r="AV131" s="171"/>
      <c r="AX131" s="171"/>
      <c r="AZ131" s="171"/>
      <c r="BB131" s="171"/>
      <c r="BD131" s="171"/>
      <c r="BF131" s="171"/>
      <c r="BG131" s="168"/>
      <c r="BH131" s="171"/>
    </row>
    <row r="132" spans="2:60">
      <c r="B132" s="410" t="s">
        <v>385</v>
      </c>
      <c r="C132" s="425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Q132" s="160">
        <f t="shared" si="11"/>
        <v>0</v>
      </c>
      <c r="S132" s="159">
        <f t="shared" si="12"/>
        <v>0</v>
      </c>
      <c r="U132" s="159">
        <f t="shared" si="13"/>
        <v>0</v>
      </c>
      <c r="X132" s="130" t="s">
        <v>385</v>
      </c>
      <c r="Z132" s="157" t="s">
        <v>294</v>
      </c>
      <c r="AA132" s="130" t="s">
        <v>386</v>
      </c>
      <c r="AB132" s="130" t="s">
        <v>308</v>
      </c>
      <c r="AC132" s="130" t="s">
        <v>306</v>
      </c>
      <c r="AD132" s="130" t="s">
        <v>354</v>
      </c>
      <c r="AT132" s="171"/>
      <c r="AV132" s="171"/>
      <c r="AX132" s="171"/>
      <c r="AZ132" s="171"/>
      <c r="BB132" s="171"/>
      <c r="BD132" s="171"/>
      <c r="BF132" s="171"/>
      <c r="BG132" s="168"/>
      <c r="BH132" s="171"/>
    </row>
    <row r="133" spans="2:60">
      <c r="B133" s="415"/>
      <c r="C133" s="426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Q133" s="160">
        <f t="shared" si="11"/>
        <v>224</v>
      </c>
      <c r="S133" s="159">
        <f t="shared" si="12"/>
        <v>0</v>
      </c>
      <c r="U133" s="159">
        <f t="shared" si="13"/>
        <v>0</v>
      </c>
      <c r="AT133" s="171"/>
      <c r="AV133" s="171"/>
      <c r="AX133" s="171"/>
      <c r="AZ133" s="171"/>
      <c r="BB133" s="171"/>
      <c r="BD133" s="171"/>
      <c r="BF133" s="171"/>
      <c r="BG133" s="168"/>
      <c r="BH133" s="171"/>
    </row>
    <row r="134" spans="2:60">
      <c r="B134" s="415"/>
      <c r="C134" s="426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Q134" s="160">
        <f t="shared" si="11"/>
        <v>255</v>
      </c>
      <c r="S134" s="159">
        <f t="shared" si="12"/>
        <v>0</v>
      </c>
      <c r="U134" s="159">
        <f t="shared" si="13"/>
        <v>0</v>
      </c>
      <c r="AT134" s="171"/>
      <c r="AV134" s="171"/>
      <c r="AX134" s="171"/>
      <c r="AZ134" s="171"/>
      <c r="BB134" s="171"/>
      <c r="BD134" s="171"/>
      <c r="BF134" s="171"/>
      <c r="BG134" s="168"/>
      <c r="BH134" s="171"/>
    </row>
    <row r="135" spans="2:60">
      <c r="B135" s="415"/>
      <c r="C135" s="426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Q135" s="160">
        <f t="shared" si="11"/>
        <v>254</v>
      </c>
      <c r="S135" s="159">
        <f t="shared" si="12"/>
        <v>0</v>
      </c>
      <c r="U135" s="159">
        <f t="shared" si="13"/>
        <v>0</v>
      </c>
      <c r="AT135" s="171"/>
      <c r="AV135" s="171"/>
      <c r="AX135" s="171"/>
      <c r="AZ135" s="171"/>
      <c r="BB135" s="171"/>
      <c r="BD135" s="171"/>
      <c r="BF135" s="171"/>
      <c r="BG135" s="168"/>
      <c r="BH135" s="171"/>
    </row>
    <row r="136" spans="2:60">
      <c r="B136" s="411"/>
      <c r="C136" s="413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Q136" s="160">
        <f t="shared" si="11"/>
        <v>1</v>
      </c>
      <c r="S136" s="159">
        <f t="shared" si="12"/>
        <v>0</v>
      </c>
      <c r="U136" s="159">
        <f t="shared" si="13"/>
        <v>0</v>
      </c>
      <c r="AT136" s="171"/>
      <c r="AV136" s="171"/>
      <c r="AX136" s="171"/>
      <c r="AZ136" s="171"/>
      <c r="BB136" s="171"/>
      <c r="BD136" s="171"/>
      <c r="BF136" s="171"/>
      <c r="BG136" s="168"/>
      <c r="BH136" s="171"/>
    </row>
    <row r="137" spans="2:60">
      <c r="B137" s="410" t="s">
        <v>387</v>
      </c>
      <c r="C137" s="425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Q137" s="160">
        <f t="shared" si="11"/>
        <v>255</v>
      </c>
      <c r="S137" s="159">
        <f t="shared" si="12"/>
        <v>0</v>
      </c>
      <c r="U137" s="159">
        <f t="shared" si="13"/>
        <v>0</v>
      </c>
      <c r="X137" s="130" t="s">
        <v>387</v>
      </c>
      <c r="Z137" s="157" t="s">
        <v>308</v>
      </c>
      <c r="AA137" s="130" t="s">
        <v>308</v>
      </c>
      <c r="AB137" s="130" t="s">
        <v>308</v>
      </c>
      <c r="AC137" s="130" t="s">
        <v>308</v>
      </c>
      <c r="AD137" s="130" t="s">
        <v>308</v>
      </c>
      <c r="AE137" s="130" t="s">
        <v>344</v>
      </c>
      <c r="AT137" s="171"/>
      <c r="AV137" s="171"/>
      <c r="AX137" s="171"/>
      <c r="AZ137" s="171"/>
      <c r="BB137" s="171"/>
      <c r="BD137" s="171"/>
      <c r="BF137" s="171"/>
      <c r="BG137" s="168"/>
      <c r="BH137" s="171"/>
    </row>
    <row r="138" spans="2:60">
      <c r="B138" s="415"/>
      <c r="C138" s="426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Q138" s="160">
        <f t="shared" si="11"/>
        <v>254</v>
      </c>
      <c r="S138" s="159">
        <f t="shared" si="12"/>
        <v>0</v>
      </c>
      <c r="U138" s="159">
        <f t="shared" si="13"/>
        <v>0</v>
      </c>
      <c r="AT138" s="171"/>
      <c r="AV138" s="171"/>
      <c r="AX138" s="171"/>
      <c r="AZ138" s="171"/>
      <c r="BB138" s="171"/>
      <c r="BD138" s="171"/>
      <c r="BF138" s="171"/>
      <c r="BG138" s="168"/>
      <c r="BH138" s="171"/>
    </row>
    <row r="139" spans="2:60">
      <c r="B139" s="415"/>
      <c r="C139" s="426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Q139" s="160">
        <f t="shared" si="11"/>
        <v>255</v>
      </c>
      <c r="S139" s="159">
        <f t="shared" si="12"/>
        <v>0</v>
      </c>
      <c r="U139" s="159">
        <f t="shared" si="13"/>
        <v>0</v>
      </c>
      <c r="AT139" s="171"/>
      <c r="AV139" s="171"/>
      <c r="AX139" s="171"/>
      <c r="AZ139" s="171"/>
      <c r="BB139" s="171"/>
      <c r="BD139" s="171"/>
      <c r="BF139" s="171"/>
      <c r="BG139" s="168"/>
      <c r="BH139" s="171"/>
    </row>
    <row r="140" spans="2:60">
      <c r="B140" s="415"/>
      <c r="C140" s="426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Q140" s="160">
        <f t="shared" si="11"/>
        <v>255</v>
      </c>
      <c r="S140" s="159">
        <f t="shared" si="12"/>
        <v>0</v>
      </c>
      <c r="U140" s="159">
        <f t="shared" si="13"/>
        <v>0</v>
      </c>
      <c r="AT140" s="171"/>
      <c r="AV140" s="171"/>
      <c r="AX140" s="171"/>
      <c r="AZ140" s="171"/>
      <c r="BB140" s="171"/>
      <c r="BD140" s="171"/>
      <c r="BF140" s="171"/>
      <c r="BG140" s="168"/>
      <c r="BH140" s="171"/>
    </row>
    <row r="141" spans="2:60">
      <c r="B141" s="415"/>
      <c r="C141" s="426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Q141" s="160">
        <f t="shared" si="11"/>
        <v>255</v>
      </c>
      <c r="S141" s="159">
        <f t="shared" si="12"/>
        <v>0</v>
      </c>
      <c r="U141" s="159">
        <f t="shared" si="13"/>
        <v>0</v>
      </c>
      <c r="AT141" s="171"/>
      <c r="AV141" s="171"/>
      <c r="AX141" s="171"/>
      <c r="AZ141" s="171"/>
      <c r="BB141" s="171"/>
      <c r="BD141" s="171"/>
      <c r="BF141" s="171"/>
      <c r="BG141" s="168"/>
      <c r="BH141" s="171"/>
    </row>
    <row r="142" spans="2:60">
      <c r="B142" s="411"/>
      <c r="C142" s="413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Q142" s="160">
        <f t="shared" si="11"/>
        <v>240</v>
      </c>
      <c r="S142" s="159">
        <f t="shared" si="12"/>
        <v>0</v>
      </c>
      <c r="U142" s="159">
        <f t="shared" si="13"/>
        <v>0</v>
      </c>
      <c r="AT142" s="171"/>
      <c r="AV142" s="171"/>
      <c r="AX142" s="171"/>
      <c r="AZ142" s="171"/>
      <c r="BB142" s="171"/>
      <c r="BD142" s="171"/>
      <c r="BF142" s="171"/>
      <c r="BG142" s="168"/>
      <c r="BH142" s="171"/>
    </row>
    <row r="143" spans="2:60">
      <c r="B143" s="410" t="s">
        <v>388</v>
      </c>
      <c r="C143" s="425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Q143" s="160">
        <f t="shared" si="11"/>
        <v>89</v>
      </c>
      <c r="S143" s="159">
        <f t="shared" si="12"/>
        <v>0</v>
      </c>
      <c r="U143" s="159">
        <f t="shared" si="13"/>
        <v>0</v>
      </c>
      <c r="X143" s="130">
        <v>303</v>
      </c>
      <c r="Z143" s="157">
        <v>59</v>
      </c>
      <c r="AA143" s="130" t="s">
        <v>390</v>
      </c>
      <c r="AB143" s="130" t="s">
        <v>391</v>
      </c>
      <c r="AC143" s="130">
        <v>18</v>
      </c>
      <c r="AD143" s="130">
        <v>66</v>
      </c>
      <c r="AE143" s="130">
        <v>80</v>
      </c>
      <c r="AF143" s="130" t="s">
        <v>294</v>
      </c>
      <c r="AT143" s="171"/>
      <c r="AV143" s="171"/>
      <c r="AX143" s="171"/>
      <c r="AZ143" s="171"/>
      <c r="BB143" s="171"/>
      <c r="BD143" s="171"/>
      <c r="BF143" s="171"/>
      <c r="BG143" s="168"/>
      <c r="BH143" s="171"/>
    </row>
    <row r="144" spans="2:60">
      <c r="B144" s="415"/>
      <c r="C144" s="426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Q144" s="160">
        <f t="shared" si="11"/>
        <v>125</v>
      </c>
      <c r="S144" s="159">
        <f t="shared" si="12"/>
        <v>0</v>
      </c>
      <c r="U144" s="159">
        <f t="shared" si="13"/>
        <v>0</v>
      </c>
      <c r="AT144" s="171"/>
      <c r="AV144" s="171"/>
      <c r="AX144" s="171"/>
      <c r="AZ144" s="171"/>
      <c r="BB144" s="171"/>
      <c r="BD144" s="171"/>
      <c r="BF144" s="171"/>
      <c r="BG144" s="168"/>
      <c r="BH144" s="171"/>
    </row>
    <row r="145" spans="2:60">
      <c r="B145" s="415"/>
      <c r="C145" s="426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Q145" s="160">
        <f t="shared" si="11"/>
        <v>90</v>
      </c>
      <c r="S145" s="159">
        <f t="shared" si="12"/>
        <v>0</v>
      </c>
      <c r="U145" s="159">
        <f t="shared" si="13"/>
        <v>0</v>
      </c>
      <c r="AT145" s="171"/>
      <c r="AV145" s="171"/>
      <c r="AX145" s="171"/>
      <c r="AZ145" s="171"/>
      <c r="BB145" s="171"/>
      <c r="BD145" s="171"/>
      <c r="BF145" s="171"/>
      <c r="BG145" s="168"/>
      <c r="BH145" s="171"/>
    </row>
    <row r="146" spans="2:60">
      <c r="B146" s="415"/>
      <c r="C146" s="426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Q146" s="160">
        <f t="shared" si="11"/>
        <v>24</v>
      </c>
      <c r="S146" s="159">
        <f t="shared" si="12"/>
        <v>0</v>
      </c>
      <c r="U146" s="159">
        <f t="shared" si="13"/>
        <v>0</v>
      </c>
      <c r="AT146" s="171"/>
      <c r="AV146" s="171"/>
      <c r="AX146" s="171"/>
      <c r="AZ146" s="171"/>
      <c r="BB146" s="171"/>
      <c r="BD146" s="171"/>
      <c r="BF146" s="171"/>
      <c r="BG146" s="168"/>
      <c r="BH146" s="171"/>
    </row>
    <row r="147" spans="2:60">
      <c r="B147" s="415"/>
      <c r="C147" s="426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Q147" s="160">
        <f t="shared" si="11"/>
        <v>102</v>
      </c>
      <c r="S147" s="159">
        <f t="shared" si="12"/>
        <v>0</v>
      </c>
      <c r="U147" s="159">
        <f t="shared" si="13"/>
        <v>0</v>
      </c>
      <c r="AT147" s="171"/>
      <c r="AV147" s="171"/>
      <c r="AX147" s="171"/>
      <c r="AZ147" s="171"/>
      <c r="BB147" s="171"/>
      <c r="BD147" s="171"/>
      <c r="BF147" s="171"/>
      <c r="BG147" s="168"/>
      <c r="BH147" s="171"/>
    </row>
    <row r="148" spans="2:60">
      <c r="B148" s="415"/>
      <c r="C148" s="426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Q148" s="160">
        <f t="shared" si="11"/>
        <v>128</v>
      </c>
      <c r="S148" s="159">
        <f t="shared" si="12"/>
        <v>0</v>
      </c>
      <c r="U148" s="159">
        <f t="shared" si="13"/>
        <v>0</v>
      </c>
      <c r="AT148" s="171"/>
      <c r="AV148" s="171"/>
      <c r="AX148" s="171"/>
      <c r="AZ148" s="171"/>
      <c r="BB148" s="171"/>
      <c r="BD148" s="171"/>
      <c r="BF148" s="171"/>
      <c r="BG148" s="168"/>
      <c r="BH148" s="171"/>
    </row>
    <row r="149" spans="2:60">
      <c r="B149" s="411"/>
      <c r="C149" s="413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Q149" s="160">
        <f t="shared" si="11"/>
        <v>0</v>
      </c>
      <c r="S149" s="159">
        <f t="shared" si="12"/>
        <v>0</v>
      </c>
      <c r="U149" s="159">
        <f t="shared" si="13"/>
        <v>0</v>
      </c>
      <c r="AT149" s="171"/>
      <c r="AV149" s="171"/>
      <c r="AX149" s="171"/>
      <c r="AZ149" s="171"/>
      <c r="BB149" s="171"/>
      <c r="BD149" s="171"/>
      <c r="BF149" s="171"/>
      <c r="BG149" s="168"/>
      <c r="BH149" s="171"/>
    </row>
    <row r="150" spans="2:60">
      <c r="B150" s="410" t="s">
        <v>395</v>
      </c>
      <c r="C150" s="425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Q150" s="160">
        <f t="shared" si="11"/>
        <v>199</v>
      </c>
      <c r="S150" s="159">
        <f t="shared" si="12"/>
        <v>0</v>
      </c>
      <c r="U150" s="159">
        <f t="shared" si="13"/>
        <v>0</v>
      </c>
      <c r="X150" s="130">
        <v>350</v>
      </c>
      <c r="Z150" s="157" t="s">
        <v>304</v>
      </c>
      <c r="AA150" s="130" t="s">
        <v>361</v>
      </c>
      <c r="AB150" s="130">
        <v>82</v>
      </c>
      <c r="AC150" s="130" t="s">
        <v>396</v>
      </c>
      <c r="AD150" s="130">
        <v>14</v>
      </c>
      <c r="AE150" s="130" t="s">
        <v>397</v>
      </c>
      <c r="AF150" s="130">
        <v>94</v>
      </c>
      <c r="AG150" s="158">
        <v>85</v>
      </c>
      <c r="AT150" s="171"/>
      <c r="AV150" s="171"/>
      <c r="AX150" s="171"/>
      <c r="AZ150" s="171"/>
      <c r="BB150" s="171"/>
      <c r="BD150" s="171"/>
      <c r="BF150" s="171"/>
      <c r="BG150" s="168"/>
      <c r="BH150" s="171"/>
    </row>
    <row r="151" spans="2:60">
      <c r="B151" s="415"/>
      <c r="C151" s="426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Q151" s="160">
        <f t="shared" si="11"/>
        <v>78</v>
      </c>
      <c r="S151" s="159">
        <f t="shared" si="12"/>
        <v>0</v>
      </c>
      <c r="U151" s="159">
        <f t="shared" si="13"/>
        <v>0</v>
      </c>
      <c r="AT151" s="171"/>
      <c r="AV151" s="171"/>
      <c r="AX151" s="171"/>
      <c r="AZ151" s="171"/>
      <c r="BB151" s="171"/>
      <c r="BD151" s="171"/>
      <c r="BF151" s="171"/>
      <c r="BG151" s="168"/>
      <c r="BH151" s="171"/>
    </row>
    <row r="152" spans="2:60">
      <c r="B152" s="415"/>
      <c r="C152" s="426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Q152" s="160">
        <f t="shared" si="11"/>
        <v>130</v>
      </c>
      <c r="S152" s="159">
        <f t="shared" si="12"/>
        <v>0</v>
      </c>
      <c r="U152" s="159">
        <f t="shared" si="13"/>
        <v>0</v>
      </c>
      <c r="AT152" s="171"/>
      <c r="AV152" s="171"/>
      <c r="AX152" s="171"/>
      <c r="AZ152" s="171"/>
      <c r="BB152" s="171"/>
      <c r="BD152" s="171"/>
      <c r="BF152" s="171"/>
      <c r="BG152" s="168"/>
      <c r="BH152" s="171"/>
    </row>
    <row r="153" spans="2:60">
      <c r="B153" s="415"/>
      <c r="C153" s="426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Q153" s="160">
        <f t="shared" si="11"/>
        <v>178</v>
      </c>
      <c r="S153" s="159">
        <f t="shared" si="12"/>
        <v>0</v>
      </c>
      <c r="U153" s="159">
        <f t="shared" si="13"/>
        <v>0</v>
      </c>
      <c r="AT153" s="171"/>
      <c r="AV153" s="171"/>
      <c r="AX153" s="171"/>
      <c r="AZ153" s="171"/>
      <c r="BB153" s="171"/>
      <c r="BD153" s="171"/>
      <c r="BF153" s="171"/>
      <c r="BG153" s="168"/>
      <c r="BH153" s="171"/>
    </row>
    <row r="154" spans="2:60">
      <c r="B154" s="415"/>
      <c r="C154" s="426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Q154" s="160">
        <f t="shared" si="11"/>
        <v>20</v>
      </c>
      <c r="S154" s="159">
        <f t="shared" si="12"/>
        <v>0</v>
      </c>
      <c r="U154" s="159">
        <f t="shared" si="13"/>
        <v>0</v>
      </c>
      <c r="AT154" s="171"/>
      <c r="AV154" s="171"/>
      <c r="AX154" s="171"/>
      <c r="AZ154" s="171"/>
      <c r="BB154" s="171"/>
      <c r="BD154" s="171"/>
      <c r="BF154" s="171"/>
      <c r="BG154" s="168"/>
      <c r="BH154" s="171"/>
    </row>
    <row r="155" spans="2:60">
      <c r="B155" s="415"/>
      <c r="C155" s="426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Q155" s="160">
        <f t="shared" si="11"/>
        <v>200</v>
      </c>
      <c r="S155" s="159">
        <f t="shared" si="12"/>
        <v>0</v>
      </c>
      <c r="U155" s="159">
        <f t="shared" si="13"/>
        <v>0</v>
      </c>
      <c r="AT155" s="171"/>
      <c r="AV155" s="171"/>
      <c r="AX155" s="171"/>
      <c r="AZ155" s="171"/>
      <c r="BB155" s="171"/>
      <c r="BD155" s="171"/>
      <c r="BF155" s="171"/>
      <c r="BG155" s="168"/>
      <c r="BH155" s="171"/>
    </row>
    <row r="156" spans="2:60">
      <c r="B156" s="415"/>
      <c r="C156" s="426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Q156" s="160">
        <f t="shared" si="11"/>
        <v>148</v>
      </c>
      <c r="S156" s="159">
        <f t="shared" si="12"/>
        <v>0</v>
      </c>
      <c r="U156" s="159">
        <f t="shared" si="13"/>
        <v>0</v>
      </c>
      <c r="AT156" s="171"/>
      <c r="AV156" s="171"/>
      <c r="AX156" s="171"/>
      <c r="AZ156" s="171"/>
      <c r="BB156" s="171"/>
      <c r="BD156" s="171"/>
      <c r="BF156" s="171"/>
      <c r="BG156" s="168"/>
      <c r="BH156" s="171"/>
    </row>
    <row r="157" spans="2:60">
      <c r="B157" s="411"/>
      <c r="C157" s="413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Q157" s="160">
        <f t="shared" si="11"/>
        <v>133</v>
      </c>
      <c r="S157" s="159">
        <f t="shared" si="12"/>
        <v>0</v>
      </c>
      <c r="U157" s="159">
        <f t="shared" si="13"/>
        <v>0</v>
      </c>
      <c r="AT157" s="171"/>
      <c r="AV157" s="171"/>
      <c r="AX157" s="171"/>
      <c r="AZ157" s="171"/>
      <c r="BB157" s="171"/>
      <c r="BD157" s="171"/>
      <c r="BF157" s="171"/>
      <c r="BG157" s="168"/>
      <c r="BH157" s="171"/>
    </row>
    <row r="158" spans="2:60">
      <c r="B158" s="410" t="s">
        <v>402</v>
      </c>
      <c r="C158" s="425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Q158" s="160">
        <f t="shared" si="11"/>
        <v>92</v>
      </c>
      <c r="S158" s="159">
        <f t="shared" si="12"/>
        <v>0</v>
      </c>
      <c r="U158" s="159">
        <f t="shared" si="13"/>
        <v>0</v>
      </c>
      <c r="X158" s="130">
        <v>352</v>
      </c>
      <c r="Z158" s="157" t="s">
        <v>403</v>
      </c>
      <c r="AA158" s="130" t="s">
        <v>294</v>
      </c>
      <c r="AB158" s="130" t="s">
        <v>294</v>
      </c>
      <c r="AC158" s="130">
        <v>26</v>
      </c>
      <c r="AT158" s="171"/>
      <c r="AV158" s="171"/>
      <c r="AX158" s="171"/>
      <c r="AZ158" s="171"/>
      <c r="BB158" s="171"/>
      <c r="BD158" s="171"/>
      <c r="BF158" s="171"/>
      <c r="BG158" s="168"/>
      <c r="BH158" s="171"/>
    </row>
    <row r="159" spans="2:60">
      <c r="B159" s="415"/>
      <c r="C159" s="426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Q159" s="160">
        <f t="shared" si="11"/>
        <v>0</v>
      </c>
      <c r="S159" s="159">
        <f t="shared" si="12"/>
        <v>0</v>
      </c>
      <c r="U159" s="159">
        <f t="shared" si="13"/>
        <v>0</v>
      </c>
      <c r="AT159" s="171"/>
      <c r="AV159" s="171"/>
      <c r="AX159" s="171"/>
      <c r="AZ159" s="171"/>
      <c r="BB159" s="171"/>
      <c r="BD159" s="171"/>
      <c r="BF159" s="171"/>
      <c r="BG159" s="168"/>
      <c r="BH159" s="171"/>
    </row>
    <row r="160" spans="2:60">
      <c r="B160" s="415"/>
      <c r="C160" s="426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Q160" s="160">
        <f t="shared" si="11"/>
        <v>38</v>
      </c>
      <c r="R160" s="159">
        <v>0.5</v>
      </c>
      <c r="S160" s="159">
        <f t="shared" si="12"/>
        <v>19</v>
      </c>
      <c r="U160" s="159">
        <f t="shared" si="13"/>
        <v>19</v>
      </c>
      <c r="AT160" s="171"/>
      <c r="AV160" s="171"/>
      <c r="AX160" s="171"/>
      <c r="AZ160" s="171"/>
      <c r="BB160" s="171"/>
      <c r="BD160" s="171"/>
      <c r="BF160" s="171"/>
      <c r="BG160" s="168"/>
      <c r="BH160" s="171"/>
    </row>
    <row r="161" spans="2:60">
      <c r="B161" s="410" t="s">
        <v>407</v>
      </c>
      <c r="C161" s="425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Q161" s="160">
        <f t="shared" si="11"/>
        <v>65535</v>
      </c>
      <c r="S161" s="159">
        <f t="shared" si="12"/>
        <v>0</v>
      </c>
      <c r="U161" s="159">
        <f t="shared" si="13"/>
        <v>0</v>
      </c>
      <c r="X161" s="130">
        <v>354</v>
      </c>
      <c r="Z161" s="157" t="s">
        <v>308</v>
      </c>
      <c r="AA161" s="130" t="s">
        <v>308</v>
      </c>
      <c r="AB161" s="130" t="s">
        <v>308</v>
      </c>
      <c r="AC161" s="130" t="s">
        <v>308</v>
      </c>
      <c r="AD161" s="130" t="s">
        <v>308</v>
      </c>
      <c r="AE161" s="130" t="s">
        <v>344</v>
      </c>
      <c r="AT161" s="171"/>
      <c r="AV161" s="171"/>
      <c r="AX161" s="171"/>
      <c r="AZ161" s="171"/>
      <c r="BB161" s="171"/>
      <c r="BD161" s="171"/>
      <c r="BF161" s="171"/>
      <c r="BG161" s="168"/>
      <c r="BH161" s="171"/>
    </row>
    <row r="162" spans="2:60">
      <c r="B162" s="415"/>
      <c r="C162" s="426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Q162" s="160">
        <f t="shared" si="11"/>
        <v>255</v>
      </c>
      <c r="S162" s="159">
        <f t="shared" si="12"/>
        <v>0</v>
      </c>
      <c r="U162" s="159">
        <f t="shared" si="13"/>
        <v>0</v>
      </c>
      <c r="AT162" s="171"/>
      <c r="AV162" s="171"/>
      <c r="AX162" s="171"/>
      <c r="AZ162" s="171"/>
      <c r="BB162" s="171"/>
      <c r="BD162" s="171"/>
      <c r="BF162" s="171"/>
      <c r="BG162" s="168"/>
      <c r="BH162" s="171"/>
    </row>
    <row r="163" spans="2:60">
      <c r="B163" s="415"/>
      <c r="C163" s="426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Q163" s="160">
        <f t="shared" si="11"/>
        <v>255</v>
      </c>
      <c r="S163" s="159">
        <f t="shared" si="12"/>
        <v>0</v>
      </c>
      <c r="U163" s="159">
        <f t="shared" si="13"/>
        <v>0</v>
      </c>
      <c r="AT163" s="171"/>
      <c r="AV163" s="171"/>
      <c r="AX163" s="171"/>
      <c r="AZ163" s="171"/>
      <c r="BB163" s="171"/>
      <c r="BD163" s="171"/>
      <c r="BF163" s="171"/>
      <c r="BG163" s="168"/>
      <c r="BH163" s="171"/>
    </row>
    <row r="164" spans="2:60">
      <c r="B164" s="415"/>
      <c r="C164" s="426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Q164" s="160">
        <f t="shared" si="11"/>
        <v>255</v>
      </c>
      <c r="S164" s="159">
        <f t="shared" si="12"/>
        <v>0</v>
      </c>
      <c r="U164" s="159">
        <f t="shared" si="13"/>
        <v>0</v>
      </c>
      <c r="AT164" s="171"/>
      <c r="AV164" s="171"/>
      <c r="AX164" s="171"/>
      <c r="AZ164" s="171"/>
      <c r="BB164" s="171"/>
      <c r="BD164" s="171"/>
      <c r="BF164" s="171"/>
      <c r="BG164" s="168"/>
      <c r="BH164" s="171"/>
    </row>
    <row r="165" spans="2:60">
      <c r="B165" s="411"/>
      <c r="C165" s="413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Q165" s="160">
        <f t="shared" si="11"/>
        <v>240</v>
      </c>
      <c r="S165" s="159">
        <f t="shared" si="12"/>
        <v>0</v>
      </c>
      <c r="U165" s="159">
        <f t="shared" si="13"/>
        <v>0</v>
      </c>
      <c r="AT165" s="171"/>
      <c r="AV165" s="171"/>
      <c r="AX165" s="171"/>
      <c r="AZ165" s="171"/>
      <c r="BB165" s="171"/>
      <c r="BD165" s="171"/>
      <c r="BF165" s="171"/>
      <c r="BG165" s="168"/>
      <c r="BH165" s="171"/>
    </row>
    <row r="166" spans="2:60">
      <c r="B166" s="410" t="s">
        <v>408</v>
      </c>
      <c r="C166" s="425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Q166" s="160">
        <f t="shared" si="11"/>
        <v>103</v>
      </c>
      <c r="S166" s="159">
        <f t="shared" si="12"/>
        <v>0</v>
      </c>
      <c r="U166" s="159">
        <f t="shared" si="13"/>
        <v>0</v>
      </c>
      <c r="X166" s="130">
        <v>356</v>
      </c>
      <c r="Z166" s="157">
        <v>67</v>
      </c>
      <c r="AA166" s="130" t="s">
        <v>308</v>
      </c>
      <c r="AB166" s="130" t="s">
        <v>294</v>
      </c>
      <c r="AC166" s="130" t="s">
        <v>308</v>
      </c>
      <c r="AD166" s="130" t="s">
        <v>294</v>
      </c>
      <c r="AE166" s="130" t="s">
        <v>294</v>
      </c>
      <c r="AT166" s="171"/>
      <c r="AV166" s="171"/>
      <c r="AX166" s="171"/>
      <c r="AZ166" s="171"/>
      <c r="BB166" s="171"/>
      <c r="BD166" s="171"/>
      <c r="BF166" s="171"/>
      <c r="BG166" s="168"/>
      <c r="BH166" s="171"/>
    </row>
    <row r="167" spans="2:60">
      <c r="B167" s="415"/>
      <c r="C167" s="426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Q167" s="160">
        <f t="shared" si="11"/>
        <v>255</v>
      </c>
      <c r="S167" s="159">
        <f t="shared" si="12"/>
        <v>0</v>
      </c>
      <c r="U167" s="159">
        <f t="shared" si="13"/>
        <v>0</v>
      </c>
      <c r="AT167" s="171"/>
      <c r="AV167" s="171"/>
      <c r="AX167" s="171"/>
      <c r="AZ167" s="171"/>
      <c r="BB167" s="171"/>
      <c r="BD167" s="171"/>
      <c r="BF167" s="171"/>
      <c r="BG167" s="168"/>
      <c r="BH167" s="171"/>
    </row>
    <row r="168" spans="2:60">
      <c r="B168" s="415"/>
      <c r="C168" s="426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Q168" s="160">
        <f t="shared" si="11"/>
        <v>0</v>
      </c>
      <c r="S168" s="159">
        <f t="shared" si="12"/>
        <v>0</v>
      </c>
      <c r="U168" s="159">
        <f t="shared" si="13"/>
        <v>0</v>
      </c>
      <c r="AT168" s="171"/>
      <c r="AV168" s="171"/>
      <c r="AX168" s="171"/>
      <c r="AZ168" s="171"/>
      <c r="BB168" s="171"/>
      <c r="BD168" s="171"/>
      <c r="BF168" s="171"/>
      <c r="BG168" s="168"/>
      <c r="BH168" s="171"/>
    </row>
    <row r="169" spans="2:60">
      <c r="B169" s="415"/>
      <c r="C169" s="426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Q169" s="160">
        <f t="shared" si="11"/>
        <v>255</v>
      </c>
      <c r="S169" s="159">
        <f t="shared" si="12"/>
        <v>0</v>
      </c>
      <c r="U169" s="159">
        <f t="shared" si="13"/>
        <v>0</v>
      </c>
      <c r="AT169" s="171"/>
      <c r="AV169" s="171"/>
      <c r="AX169" s="171"/>
      <c r="AZ169" s="171"/>
      <c r="BB169" s="171"/>
      <c r="BD169" s="171"/>
      <c r="BF169" s="171"/>
      <c r="BG169" s="168"/>
      <c r="BH169" s="171"/>
    </row>
    <row r="170" spans="2:60">
      <c r="B170" s="415"/>
      <c r="C170" s="426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Q170" s="160">
        <f t="shared" si="11"/>
        <v>0</v>
      </c>
      <c r="S170" s="159">
        <f t="shared" si="12"/>
        <v>0</v>
      </c>
      <c r="U170" s="159">
        <f t="shared" si="13"/>
        <v>0</v>
      </c>
      <c r="AT170" s="171"/>
      <c r="AV170" s="171"/>
      <c r="AX170" s="171"/>
      <c r="AZ170" s="171"/>
      <c r="BB170" s="171"/>
      <c r="BD170" s="171"/>
      <c r="BF170" s="171"/>
      <c r="BG170" s="168"/>
      <c r="BH170" s="171"/>
    </row>
    <row r="171" spans="2:60">
      <c r="B171" s="411"/>
      <c r="C171" s="413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Q171" s="160">
        <f t="shared" si="11"/>
        <v>0</v>
      </c>
      <c r="S171" s="159">
        <f t="shared" si="12"/>
        <v>0</v>
      </c>
      <c r="U171" s="159">
        <f t="shared" si="13"/>
        <v>0</v>
      </c>
      <c r="AT171" s="171"/>
      <c r="AV171" s="171"/>
      <c r="AX171" s="171"/>
      <c r="AZ171" s="171"/>
      <c r="BB171" s="171"/>
      <c r="BD171" s="171"/>
      <c r="BF171" s="171"/>
      <c r="BG171" s="168"/>
      <c r="BH171" s="171"/>
    </row>
    <row r="172" spans="2:60">
      <c r="B172" s="410" t="s">
        <v>410</v>
      </c>
      <c r="C172" s="425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Q172" s="160">
        <f t="shared" si="11"/>
        <v>0</v>
      </c>
      <c r="S172" s="159">
        <f t="shared" si="12"/>
        <v>0</v>
      </c>
      <c r="U172" s="159">
        <f t="shared" si="13"/>
        <v>0</v>
      </c>
      <c r="X172" s="130">
        <v>392</v>
      </c>
      <c r="Z172" s="157" t="s">
        <v>294</v>
      </c>
      <c r="AA172" s="130">
        <v>46</v>
      </c>
      <c r="AB172" s="130" t="s">
        <v>294</v>
      </c>
      <c r="AC172" s="130" t="s">
        <v>294</v>
      </c>
      <c r="AD172" s="130" t="s">
        <v>294</v>
      </c>
      <c r="AT172" s="171"/>
      <c r="AV172" s="171"/>
      <c r="AX172" s="171"/>
      <c r="AZ172" s="171"/>
      <c r="BB172" s="171"/>
      <c r="BD172" s="171"/>
      <c r="BF172" s="171"/>
      <c r="BG172" s="168"/>
      <c r="BH172" s="171"/>
    </row>
    <row r="173" spans="2:60">
      <c r="B173" s="415"/>
      <c r="C173" s="426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Q173" s="160">
        <f t="shared" si="11"/>
        <v>70</v>
      </c>
      <c r="S173" s="159">
        <f t="shared" si="12"/>
        <v>0</v>
      </c>
      <c r="U173" s="159">
        <f t="shared" si="13"/>
        <v>0</v>
      </c>
      <c r="AT173" s="171"/>
      <c r="AV173" s="171"/>
      <c r="AX173" s="171"/>
      <c r="AZ173" s="171"/>
      <c r="BB173" s="171"/>
      <c r="BD173" s="171"/>
      <c r="BF173" s="171"/>
      <c r="BG173" s="168"/>
      <c r="BH173" s="171"/>
    </row>
    <row r="174" spans="2:60">
      <c r="B174" s="415"/>
      <c r="C174" s="426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Q174" s="160">
        <f t="shared" si="11"/>
        <v>0</v>
      </c>
      <c r="S174" s="159">
        <f t="shared" si="12"/>
        <v>0</v>
      </c>
      <c r="U174" s="159">
        <f t="shared" si="13"/>
        <v>0</v>
      </c>
      <c r="AT174" s="171"/>
      <c r="AV174" s="171"/>
      <c r="AX174" s="171"/>
      <c r="AZ174" s="171"/>
      <c r="BB174" s="171"/>
      <c r="BD174" s="171"/>
      <c r="BF174" s="171"/>
      <c r="BG174" s="168"/>
      <c r="BH174" s="171"/>
    </row>
    <row r="175" spans="2:60">
      <c r="B175" s="415"/>
      <c r="C175" s="426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Q175" s="160">
        <f t="shared" si="11"/>
        <v>0</v>
      </c>
      <c r="S175" s="159">
        <f t="shared" si="12"/>
        <v>0</v>
      </c>
      <c r="U175" s="159">
        <f t="shared" si="13"/>
        <v>0</v>
      </c>
      <c r="AT175" s="171"/>
      <c r="AV175" s="171"/>
      <c r="AX175" s="171"/>
      <c r="AZ175" s="171"/>
      <c r="BB175" s="171"/>
      <c r="BD175" s="171"/>
      <c r="BF175" s="171"/>
      <c r="BG175" s="168"/>
      <c r="BH175" s="171"/>
    </row>
    <row r="176" spans="2:60">
      <c r="B176" s="411"/>
      <c r="C176" s="413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Q176" s="160">
        <f t="shared" ref="Q176:Q225" si="15">HEX2DEC(N176)</f>
        <v>0</v>
      </c>
      <c r="S176" s="159">
        <f t="shared" si="12"/>
        <v>0</v>
      </c>
      <c r="U176" s="159">
        <f t="shared" si="13"/>
        <v>0</v>
      </c>
      <c r="AT176" s="171"/>
      <c r="AV176" s="171"/>
      <c r="AX176" s="171"/>
      <c r="AZ176" s="171"/>
      <c r="BB176" s="171"/>
      <c r="BD176" s="171"/>
      <c r="BF176" s="171"/>
      <c r="BG176" s="168"/>
      <c r="BH176" s="171"/>
    </row>
    <row r="177" spans="2:60">
      <c r="B177" s="410" t="s">
        <v>411</v>
      </c>
      <c r="C177" s="425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Q177" s="160">
        <f t="shared" si="15"/>
        <v>48</v>
      </c>
      <c r="S177" s="159">
        <f t="shared" ref="S177" si="16">Q177*R177</f>
        <v>0</v>
      </c>
      <c r="U177" s="159">
        <f t="shared" ref="U177" si="17">S177+T177</f>
        <v>0</v>
      </c>
      <c r="X177" s="130" t="s">
        <v>411</v>
      </c>
      <c r="Z177" s="157">
        <v>30</v>
      </c>
      <c r="AA177" s="130">
        <v>64</v>
      </c>
      <c r="AB177" s="130" t="s">
        <v>308</v>
      </c>
      <c r="AC177" s="130" t="s">
        <v>413</v>
      </c>
      <c r="AD177" s="130" t="s">
        <v>298</v>
      </c>
      <c r="AE177" s="130">
        <v>46</v>
      </c>
      <c r="AF177" s="130" t="s">
        <v>308</v>
      </c>
      <c r="AG177" s="158" t="s">
        <v>308</v>
      </c>
      <c r="AT177" s="171"/>
      <c r="AV177" s="171"/>
      <c r="AX177" s="171"/>
      <c r="AZ177" s="171"/>
      <c r="BB177" s="171"/>
      <c r="BD177" s="171"/>
      <c r="BF177" s="171"/>
      <c r="BG177" s="168"/>
      <c r="BH177" s="171"/>
    </row>
    <row r="178" spans="2:60">
      <c r="B178" s="415"/>
      <c r="C178" s="426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Q178" s="160">
        <f t="shared" si="15"/>
        <v>250</v>
      </c>
      <c r="R178" s="159">
        <v>0.4</v>
      </c>
      <c r="S178" s="159">
        <f>Q178*R178</f>
        <v>100</v>
      </c>
      <c r="U178" s="159">
        <f>S178+T178</f>
        <v>100</v>
      </c>
      <c r="AT178" s="171"/>
      <c r="AV178" s="171"/>
      <c r="AX178" s="171"/>
      <c r="AZ178" s="171"/>
      <c r="BB178" s="171"/>
      <c r="BD178" s="171"/>
      <c r="BF178" s="171"/>
      <c r="BG178" s="168"/>
      <c r="BH178" s="171"/>
    </row>
    <row r="179" spans="2:60">
      <c r="B179" s="415"/>
      <c r="C179" s="426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Q179" s="160">
        <f t="shared" si="15"/>
        <v>255</v>
      </c>
      <c r="S179" s="159">
        <f t="shared" ref="S179:S226" si="18">Q179*R179</f>
        <v>0</v>
      </c>
      <c r="U179" s="159">
        <f t="shared" ref="U179:U226" si="19">S179+T179</f>
        <v>0</v>
      </c>
      <c r="AT179" s="171"/>
      <c r="AV179" s="171"/>
      <c r="AX179" s="171"/>
      <c r="AZ179" s="171"/>
      <c r="BB179" s="171"/>
      <c r="BD179" s="171"/>
      <c r="BF179" s="171"/>
      <c r="BG179" s="168"/>
      <c r="BH179" s="171"/>
    </row>
    <row r="180" spans="2:60">
      <c r="B180" s="415"/>
      <c r="C180" s="426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Q180" s="160">
        <f t="shared" si="15"/>
        <v>143</v>
      </c>
      <c r="S180" s="159">
        <f t="shared" si="18"/>
        <v>0</v>
      </c>
      <c r="U180" s="159">
        <f t="shared" si="19"/>
        <v>0</v>
      </c>
      <c r="AT180" s="171"/>
      <c r="AV180" s="171"/>
      <c r="AX180" s="171"/>
      <c r="AZ180" s="171"/>
      <c r="BB180" s="171"/>
      <c r="BD180" s="171"/>
      <c r="BF180" s="171"/>
      <c r="BG180" s="168"/>
      <c r="BH180" s="171"/>
    </row>
    <row r="181" spans="2:60">
      <c r="B181" s="415"/>
      <c r="C181" s="426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Q181" s="160">
        <f t="shared" si="15"/>
        <v>127</v>
      </c>
      <c r="S181" s="159">
        <f t="shared" si="18"/>
        <v>0</v>
      </c>
      <c r="U181" s="159">
        <f t="shared" si="19"/>
        <v>0</v>
      </c>
      <c r="AT181" s="171"/>
      <c r="AV181" s="171"/>
      <c r="AX181" s="171"/>
      <c r="AZ181" s="171"/>
      <c r="BB181" s="171"/>
      <c r="BD181" s="171"/>
      <c r="BF181" s="171"/>
      <c r="BG181" s="168"/>
      <c r="BH181" s="171"/>
    </row>
    <row r="182" spans="2:60">
      <c r="B182" s="415"/>
      <c r="C182" s="426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Q182" s="160">
        <f t="shared" si="15"/>
        <v>70</v>
      </c>
      <c r="S182" s="159">
        <f t="shared" si="18"/>
        <v>0</v>
      </c>
      <c r="U182" s="159">
        <f t="shared" si="19"/>
        <v>0</v>
      </c>
      <c r="AT182" s="171"/>
      <c r="AV182" s="171"/>
      <c r="AX182" s="171"/>
      <c r="AZ182" s="171"/>
      <c r="BB182" s="171"/>
      <c r="BD182" s="171"/>
      <c r="BF182" s="171"/>
      <c r="BG182" s="168"/>
      <c r="BH182" s="171"/>
    </row>
    <row r="183" spans="2:60">
      <c r="B183" s="415"/>
      <c r="C183" s="426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Q183" s="160">
        <f t="shared" si="15"/>
        <v>255</v>
      </c>
      <c r="S183" s="159">
        <f t="shared" si="18"/>
        <v>0</v>
      </c>
      <c r="U183" s="159">
        <f t="shared" si="19"/>
        <v>0</v>
      </c>
      <c r="AT183" s="171"/>
      <c r="AV183" s="171"/>
      <c r="AX183" s="171"/>
      <c r="AZ183" s="171"/>
      <c r="BB183" s="171"/>
      <c r="BD183" s="171"/>
      <c r="BF183" s="171"/>
      <c r="BG183" s="168"/>
      <c r="BH183" s="171"/>
    </row>
    <row r="184" spans="2:60">
      <c r="B184" s="411"/>
      <c r="C184" s="413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Q184" s="160">
        <f t="shared" si="15"/>
        <v>255</v>
      </c>
      <c r="S184" s="159">
        <f t="shared" si="18"/>
        <v>0</v>
      </c>
      <c r="U184" s="159">
        <f t="shared" si="19"/>
        <v>0</v>
      </c>
      <c r="AI184" s="169">
        <f t="shared" ref="AI184:AQ184" si="20">HEX2DEC(AI185)</f>
        <v>8</v>
      </c>
      <c r="AJ184" s="171">
        <f t="shared" si="20"/>
        <v>16</v>
      </c>
      <c r="AK184" s="168">
        <f t="shared" si="20"/>
        <v>24</v>
      </c>
      <c r="AL184" s="171">
        <f t="shared" si="20"/>
        <v>192</v>
      </c>
      <c r="AM184" s="168">
        <f t="shared" si="20"/>
        <v>200</v>
      </c>
      <c r="AN184" s="171">
        <f t="shared" si="20"/>
        <v>208</v>
      </c>
      <c r="AO184" s="168">
        <f t="shared" si="20"/>
        <v>216</v>
      </c>
      <c r="AP184" s="171">
        <f t="shared" si="20"/>
        <v>224</v>
      </c>
      <c r="AQ184" s="168">
        <f t="shared" si="20"/>
        <v>232</v>
      </c>
      <c r="AS184" s="168">
        <f>HEX2DEC(AM187)</f>
        <v>136</v>
      </c>
      <c r="AT184" s="171">
        <f t="shared" ref="AT184:AY184" si="21">AS184+8</f>
        <v>144</v>
      </c>
      <c r="AU184" s="168">
        <f t="shared" si="21"/>
        <v>152</v>
      </c>
      <c r="AV184" s="171">
        <f t="shared" si="21"/>
        <v>160</v>
      </c>
      <c r="AW184" s="168">
        <f t="shared" si="21"/>
        <v>168</v>
      </c>
      <c r="AX184" s="171">
        <f t="shared" si="21"/>
        <v>176</v>
      </c>
      <c r="AY184" s="168">
        <f t="shared" si="21"/>
        <v>184</v>
      </c>
      <c r="AZ184" s="171"/>
      <c r="BB184" s="171"/>
      <c r="BD184" s="171"/>
      <c r="BF184" s="171"/>
      <c r="BG184" s="168"/>
      <c r="BH184" s="171"/>
    </row>
    <row r="185" spans="2:60">
      <c r="B185" s="410" t="s">
        <v>417</v>
      </c>
      <c r="C185" s="425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Q185" s="160">
        <f t="shared" si="15"/>
        <v>192</v>
      </c>
      <c r="S185" s="159">
        <f t="shared" si="18"/>
        <v>0</v>
      </c>
      <c r="U185" s="159">
        <f t="shared" si="19"/>
        <v>0</v>
      </c>
      <c r="X185" s="130" t="s">
        <v>417</v>
      </c>
      <c r="Z185" s="157" t="s">
        <v>418</v>
      </c>
      <c r="AA185" s="130" t="s">
        <v>294</v>
      </c>
      <c r="AB185" s="130" t="s">
        <v>339</v>
      </c>
      <c r="AI185" s="170" t="s">
        <v>300</v>
      </c>
      <c r="AJ185" s="171">
        <v>10</v>
      </c>
      <c r="AK185" s="168">
        <v>18</v>
      </c>
      <c r="AL185" s="171" t="s">
        <v>418</v>
      </c>
      <c r="AM185" s="168" t="s">
        <v>397</v>
      </c>
      <c r="AN185" s="171" t="s">
        <v>307</v>
      </c>
      <c r="AO185" s="168" t="s">
        <v>421</v>
      </c>
      <c r="AP185" s="171" t="s">
        <v>386</v>
      </c>
      <c r="AQ185" s="168" t="s">
        <v>422</v>
      </c>
      <c r="AT185" s="171"/>
      <c r="AV185" s="171"/>
      <c r="AX185" s="171"/>
      <c r="AZ185" s="171"/>
      <c r="BB185" s="171"/>
      <c r="BD185" s="171"/>
      <c r="BF185" s="171"/>
      <c r="BG185" s="168"/>
      <c r="BH185" s="171"/>
    </row>
    <row r="186" spans="2:60">
      <c r="B186" s="415"/>
      <c r="C186" s="426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Q186" s="160">
        <f t="shared" si="15"/>
        <v>0</v>
      </c>
      <c r="R186" s="159">
        <f>1/16</f>
        <v>6.25E-2</v>
      </c>
      <c r="S186" s="159">
        <f t="shared" si="18"/>
        <v>0</v>
      </c>
      <c r="U186" s="159">
        <f t="shared" si="19"/>
        <v>0</v>
      </c>
      <c r="AI186" s="169" t="s">
        <v>425</v>
      </c>
      <c r="AJ186" s="171" t="s">
        <v>426</v>
      </c>
      <c r="AK186" s="168" t="s">
        <v>427</v>
      </c>
      <c r="AL186" s="171">
        <v>1</v>
      </c>
      <c r="AM186" s="168">
        <v>2</v>
      </c>
      <c r="AN186" s="171">
        <v>3</v>
      </c>
      <c r="AO186" s="168">
        <v>4</v>
      </c>
      <c r="AP186" s="171">
        <v>5</v>
      </c>
      <c r="AQ186" s="168">
        <v>6</v>
      </c>
      <c r="AT186" s="171"/>
      <c r="AV186" s="171"/>
      <c r="AX186" s="171"/>
      <c r="AZ186" s="171"/>
      <c r="BB186" s="171"/>
      <c r="BD186" s="171"/>
      <c r="BF186" s="171"/>
      <c r="BG186" s="168"/>
      <c r="BH186" s="171"/>
    </row>
    <row r="187" spans="2:60">
      <c r="B187" s="411"/>
      <c r="C187" s="413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Q187" s="160">
        <f t="shared" si="15"/>
        <v>4</v>
      </c>
      <c r="S187" s="159">
        <f t="shared" si="18"/>
        <v>0</v>
      </c>
      <c r="U187" s="159">
        <f t="shared" si="19"/>
        <v>0</v>
      </c>
      <c r="AL187" s="171">
        <v>80</v>
      </c>
      <c r="AM187" s="168">
        <v>88</v>
      </c>
      <c r="AN187" s="171" t="s">
        <v>428</v>
      </c>
      <c r="AO187" s="168" t="s">
        <v>429</v>
      </c>
      <c r="AP187" s="171" t="s">
        <v>430</v>
      </c>
      <c r="AQ187" s="168" t="s">
        <v>431</v>
      </c>
      <c r="AT187" s="171"/>
      <c r="AV187" s="171"/>
      <c r="AX187" s="171"/>
      <c r="AZ187" s="171"/>
      <c r="BB187" s="171"/>
      <c r="BD187" s="171"/>
      <c r="BF187" s="171"/>
      <c r="BG187" s="168"/>
      <c r="BH187" s="171"/>
    </row>
    <row r="188" spans="2:60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Q188" s="160">
        <f t="shared" si="15"/>
        <v>0</v>
      </c>
      <c r="S188" s="159">
        <f t="shared" si="18"/>
        <v>0</v>
      </c>
      <c r="U188" s="159">
        <f t="shared" si="19"/>
        <v>0</v>
      </c>
      <c r="X188" s="130" t="s">
        <v>432</v>
      </c>
      <c r="Z188" s="157" t="s">
        <v>294</v>
      </c>
      <c r="AL188" s="171" t="s">
        <v>433</v>
      </c>
      <c r="AM188" s="168" t="s">
        <v>434</v>
      </c>
      <c r="AN188" s="171" t="s">
        <v>435</v>
      </c>
      <c r="AO188" s="168" t="s">
        <v>436</v>
      </c>
      <c r="AP188" s="171" t="s">
        <v>437</v>
      </c>
      <c r="AQ188" s="168" t="s">
        <v>438</v>
      </c>
      <c r="AT188" s="171"/>
      <c r="AV188" s="171"/>
      <c r="AX188" s="171"/>
      <c r="AZ188" s="171"/>
      <c r="BB188" s="171"/>
      <c r="BD188" s="171"/>
      <c r="BF188" s="171"/>
      <c r="BG188" s="168"/>
      <c r="BH188" s="171"/>
    </row>
    <row r="189" spans="2:60">
      <c r="B189" s="410" t="s">
        <v>439</v>
      </c>
      <c r="C189" s="425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Q189" s="160">
        <f t="shared" si="15"/>
        <v>0</v>
      </c>
      <c r="S189" s="159">
        <f t="shared" si="18"/>
        <v>0</v>
      </c>
      <c r="U189" s="159">
        <f t="shared" si="19"/>
        <v>0</v>
      </c>
      <c r="X189" s="130" t="s">
        <v>439</v>
      </c>
      <c r="Z189" s="157" t="s">
        <v>294</v>
      </c>
      <c r="AA189" s="130" t="s">
        <v>294</v>
      </c>
      <c r="AL189" s="171">
        <f>HEX2DEC(AL187)</f>
        <v>128</v>
      </c>
      <c r="AM189" s="168">
        <f t="shared" ref="AM189:AQ189" si="22">HEX2DEC(AM187)</f>
        <v>136</v>
      </c>
      <c r="AN189" s="171">
        <f t="shared" si="22"/>
        <v>144</v>
      </c>
      <c r="AO189" s="168">
        <f t="shared" si="22"/>
        <v>152</v>
      </c>
      <c r="AP189" s="171">
        <f t="shared" si="22"/>
        <v>160</v>
      </c>
      <c r="AQ189" s="168">
        <f t="shared" si="22"/>
        <v>168</v>
      </c>
      <c r="AT189" s="171"/>
      <c r="AV189" s="171"/>
      <c r="AX189" s="171"/>
      <c r="AZ189" s="171"/>
      <c r="BB189" s="171"/>
      <c r="BD189" s="171"/>
      <c r="BF189" s="171"/>
      <c r="BG189" s="168"/>
      <c r="BH189" s="171"/>
    </row>
    <row r="190" spans="2:60">
      <c r="B190" s="411"/>
      <c r="C190" s="413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Q190" s="160">
        <f t="shared" si="15"/>
        <v>0</v>
      </c>
      <c r="S190" s="159">
        <f t="shared" si="18"/>
        <v>0</v>
      </c>
      <c r="U190" s="159">
        <f t="shared" si="19"/>
        <v>0</v>
      </c>
      <c r="AT190" s="171"/>
      <c r="AV190" s="171"/>
      <c r="AX190" s="171"/>
      <c r="AZ190" s="171"/>
      <c r="BB190" s="171"/>
      <c r="BD190" s="171"/>
      <c r="BF190" s="171"/>
      <c r="BG190" s="168"/>
      <c r="BH190" s="171"/>
    </row>
    <row r="191" spans="2:60">
      <c r="B191" s="410" t="s">
        <v>440</v>
      </c>
      <c r="C191" s="425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Q191" s="160">
        <f t="shared" si="15"/>
        <v>0</v>
      </c>
      <c r="S191" s="159">
        <f t="shared" si="18"/>
        <v>0</v>
      </c>
      <c r="U191" s="159">
        <f t="shared" si="19"/>
        <v>0</v>
      </c>
      <c r="X191" s="130">
        <v>401</v>
      </c>
      <c r="Z191" s="157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30" t="s">
        <v>294</v>
      </c>
      <c r="AF191" s="130" t="s">
        <v>294</v>
      </c>
      <c r="AG191" s="158" t="s">
        <v>294</v>
      </c>
      <c r="AM191" s="168">
        <v>88</v>
      </c>
      <c r="AN191" s="171">
        <v>89</v>
      </c>
      <c r="AO191" s="168" t="s">
        <v>442</v>
      </c>
      <c r="AP191" s="171" t="s">
        <v>443</v>
      </c>
      <c r="AQ191" s="168" t="s">
        <v>444</v>
      </c>
      <c r="AR191" s="171" t="s">
        <v>445</v>
      </c>
      <c r="AS191" s="168" t="s">
        <v>446</v>
      </c>
      <c r="AT191" s="171" t="s">
        <v>413</v>
      </c>
      <c r="AV191" s="171"/>
      <c r="AX191" s="171"/>
      <c r="AZ191" s="171"/>
      <c r="BB191" s="171"/>
      <c r="BD191" s="171"/>
      <c r="BF191" s="171"/>
      <c r="BG191" s="168"/>
      <c r="BH191" s="171"/>
    </row>
    <row r="192" spans="2:60">
      <c r="B192" s="415"/>
      <c r="C192" s="426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Q192" s="160">
        <f t="shared" si="15"/>
        <v>0</v>
      </c>
      <c r="S192" s="159">
        <f t="shared" si="18"/>
        <v>0</v>
      </c>
      <c r="U192" s="159">
        <f t="shared" si="19"/>
        <v>0</v>
      </c>
      <c r="AT192" s="171"/>
      <c r="AV192" s="171"/>
      <c r="AX192" s="171"/>
      <c r="AZ192" s="171"/>
      <c r="BB192" s="171"/>
      <c r="BD192" s="171"/>
      <c r="BF192" s="171"/>
      <c r="BG192" s="168"/>
      <c r="BH192" s="171"/>
    </row>
    <row r="193" spans="2:60">
      <c r="B193" s="415"/>
      <c r="C193" s="426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Q193" s="160">
        <f t="shared" si="15"/>
        <v>0</v>
      </c>
      <c r="S193" s="159">
        <f t="shared" si="18"/>
        <v>0</v>
      </c>
      <c r="U193" s="159">
        <f t="shared" si="19"/>
        <v>0</v>
      </c>
      <c r="AT193" s="171"/>
      <c r="AV193" s="171"/>
      <c r="AX193" s="171"/>
      <c r="AZ193" s="171"/>
      <c r="BB193" s="171"/>
      <c r="BD193" s="171"/>
      <c r="BF193" s="171"/>
      <c r="BG193" s="168"/>
      <c r="BH193" s="171"/>
    </row>
    <row r="194" spans="2:60">
      <c r="B194" s="415"/>
      <c r="C194" s="426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Q194" s="160">
        <f t="shared" si="15"/>
        <v>0</v>
      </c>
      <c r="S194" s="159">
        <f t="shared" si="18"/>
        <v>0</v>
      </c>
      <c r="U194" s="159">
        <f t="shared" si="19"/>
        <v>0</v>
      </c>
      <c r="AT194" s="171"/>
      <c r="AV194" s="171"/>
      <c r="AX194" s="171"/>
      <c r="AZ194" s="171"/>
      <c r="BB194" s="171"/>
      <c r="BD194" s="171"/>
      <c r="BF194" s="171"/>
      <c r="BG194" s="168"/>
      <c r="BH194" s="171"/>
    </row>
    <row r="195" spans="2:60">
      <c r="B195" s="415"/>
      <c r="C195" s="426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Q195" s="160">
        <f t="shared" si="15"/>
        <v>0</v>
      </c>
      <c r="S195" s="159">
        <f t="shared" si="18"/>
        <v>0</v>
      </c>
      <c r="U195" s="159">
        <f t="shared" si="19"/>
        <v>0</v>
      </c>
      <c r="AT195" s="171"/>
      <c r="AV195" s="171"/>
      <c r="AX195" s="171"/>
      <c r="AZ195" s="171"/>
      <c r="BB195" s="171"/>
      <c r="BD195" s="171"/>
      <c r="BF195" s="171"/>
      <c r="BG195" s="168"/>
      <c r="BH195" s="171"/>
    </row>
    <row r="196" spans="2:60">
      <c r="B196" s="415"/>
      <c r="C196" s="426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Q196" s="160">
        <f t="shared" si="15"/>
        <v>0</v>
      </c>
      <c r="S196" s="159">
        <f t="shared" si="18"/>
        <v>0</v>
      </c>
      <c r="U196" s="159">
        <f t="shared" si="19"/>
        <v>0</v>
      </c>
      <c r="AT196" s="171"/>
      <c r="AV196" s="171"/>
      <c r="AX196" s="171"/>
      <c r="AZ196" s="171"/>
      <c r="BB196" s="171"/>
      <c r="BD196" s="171"/>
      <c r="BF196" s="171"/>
      <c r="BG196" s="168"/>
      <c r="BH196" s="171"/>
    </row>
    <row r="197" spans="2:60">
      <c r="B197" s="415"/>
      <c r="C197" s="426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Q197" s="160">
        <f t="shared" si="15"/>
        <v>0</v>
      </c>
      <c r="S197" s="159">
        <f t="shared" si="18"/>
        <v>0</v>
      </c>
      <c r="U197" s="159">
        <f t="shared" si="19"/>
        <v>0</v>
      </c>
      <c r="AT197" s="171"/>
      <c r="AV197" s="171"/>
      <c r="AX197" s="171"/>
      <c r="AZ197" s="171"/>
      <c r="BB197" s="171"/>
      <c r="BD197" s="171"/>
      <c r="BF197" s="171"/>
      <c r="BG197" s="168"/>
      <c r="BH197" s="171"/>
    </row>
    <row r="198" spans="2:60">
      <c r="B198" s="411"/>
      <c r="C198" s="413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Q198" s="160">
        <f t="shared" si="15"/>
        <v>0</v>
      </c>
      <c r="S198" s="159">
        <f t="shared" si="18"/>
        <v>0</v>
      </c>
      <c r="U198" s="159">
        <f t="shared" si="19"/>
        <v>0</v>
      </c>
      <c r="AT198" s="171"/>
      <c r="AV198" s="171"/>
      <c r="AX198" s="171"/>
      <c r="AZ198" s="171"/>
      <c r="BB198" s="171"/>
      <c r="BD198" s="171"/>
      <c r="BF198" s="171"/>
      <c r="BG198" s="168"/>
      <c r="BH198" s="171"/>
    </row>
    <row r="199" spans="2:60">
      <c r="B199" s="410" t="s">
        <v>447</v>
      </c>
      <c r="C199" s="425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Q199" s="160">
        <f t="shared" si="15"/>
        <v>0</v>
      </c>
      <c r="S199" s="159">
        <f t="shared" si="18"/>
        <v>0</v>
      </c>
      <c r="U199" s="159">
        <f t="shared" si="19"/>
        <v>0</v>
      </c>
      <c r="X199" s="130">
        <v>405</v>
      </c>
      <c r="Z199" s="157" t="s">
        <v>294</v>
      </c>
      <c r="AA199" s="130" t="s">
        <v>294</v>
      </c>
      <c r="AB199" s="130" t="s">
        <v>294</v>
      </c>
      <c r="AC199" s="130" t="s">
        <v>294</v>
      </c>
      <c r="AD199" s="130" t="s">
        <v>448</v>
      </c>
      <c r="AE199" s="130" t="s">
        <v>334</v>
      </c>
      <c r="AF199" s="130" t="s">
        <v>386</v>
      </c>
      <c r="AG199" s="158" t="s">
        <v>294</v>
      </c>
      <c r="AT199" s="171"/>
      <c r="AV199" s="171"/>
      <c r="AX199" s="171"/>
      <c r="AZ199" s="171"/>
      <c r="BB199" s="171"/>
      <c r="BD199" s="171"/>
      <c r="BF199" s="171"/>
      <c r="BG199" s="168"/>
      <c r="BH199" s="171"/>
    </row>
    <row r="200" spans="2:60">
      <c r="B200" s="415"/>
      <c r="C200" s="426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Q200" s="160">
        <f t="shared" si="15"/>
        <v>0</v>
      </c>
      <c r="S200" s="159">
        <f t="shared" si="18"/>
        <v>0</v>
      </c>
      <c r="U200" s="159">
        <f t="shared" si="19"/>
        <v>0</v>
      </c>
      <c r="AT200" s="171"/>
      <c r="AV200" s="171"/>
      <c r="AX200" s="171"/>
      <c r="AZ200" s="171"/>
      <c r="BB200" s="171"/>
      <c r="BD200" s="171"/>
      <c r="BF200" s="171"/>
      <c r="BG200" s="168"/>
      <c r="BH200" s="171"/>
    </row>
    <row r="201" spans="2:60">
      <c r="B201" s="415"/>
      <c r="C201" s="426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Q201" s="160">
        <f t="shared" si="15"/>
        <v>0</v>
      </c>
      <c r="S201" s="159">
        <f t="shared" si="18"/>
        <v>0</v>
      </c>
      <c r="U201" s="159">
        <f t="shared" si="19"/>
        <v>0</v>
      </c>
      <c r="AT201" s="171"/>
      <c r="AV201" s="171"/>
      <c r="AX201" s="171"/>
      <c r="AZ201" s="171"/>
      <c r="BB201" s="171"/>
      <c r="BD201" s="171"/>
      <c r="BF201" s="171"/>
      <c r="BG201" s="168"/>
      <c r="BH201" s="171"/>
    </row>
    <row r="202" spans="2:60">
      <c r="B202" s="415"/>
      <c r="C202" s="426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Q202" s="160">
        <f t="shared" si="15"/>
        <v>0</v>
      </c>
      <c r="S202" s="159">
        <f t="shared" si="18"/>
        <v>0</v>
      </c>
      <c r="U202" s="159">
        <f t="shared" si="19"/>
        <v>0</v>
      </c>
      <c r="AT202" s="171"/>
      <c r="AV202" s="171"/>
      <c r="AX202" s="171"/>
      <c r="AZ202" s="171"/>
      <c r="BB202" s="171"/>
      <c r="BD202" s="171"/>
      <c r="BF202" s="171"/>
      <c r="BG202" s="168"/>
      <c r="BH202" s="171"/>
    </row>
    <row r="203" spans="2:60">
      <c r="B203" s="415"/>
      <c r="C203" s="426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Q203" s="160">
        <f t="shared" si="15"/>
        <v>60</v>
      </c>
      <c r="S203" s="159">
        <f t="shared" si="18"/>
        <v>0</v>
      </c>
      <c r="U203" s="159">
        <f t="shared" si="19"/>
        <v>0</v>
      </c>
      <c r="AT203" s="171"/>
      <c r="AV203" s="171"/>
      <c r="AX203" s="171"/>
      <c r="AZ203" s="171"/>
      <c r="BB203" s="171"/>
      <c r="BD203" s="171"/>
      <c r="BF203" s="171"/>
      <c r="BG203" s="168"/>
      <c r="BH203" s="171"/>
    </row>
    <row r="204" spans="2:60">
      <c r="B204" s="415"/>
      <c r="C204" s="426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Q204" s="160">
        <f t="shared" si="15"/>
        <v>63</v>
      </c>
      <c r="S204" s="159">
        <f t="shared" si="18"/>
        <v>0</v>
      </c>
      <c r="U204" s="159">
        <f t="shared" si="19"/>
        <v>0</v>
      </c>
      <c r="AT204" s="171"/>
      <c r="AV204" s="171"/>
      <c r="AX204" s="171"/>
      <c r="AZ204" s="171"/>
      <c r="BB204" s="171"/>
      <c r="BD204" s="171"/>
      <c r="BF204" s="171"/>
      <c r="BG204" s="168"/>
      <c r="BH204" s="171"/>
    </row>
    <row r="205" spans="2:60">
      <c r="B205" s="415"/>
      <c r="C205" s="426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Q205" s="160">
        <f t="shared" si="15"/>
        <v>224</v>
      </c>
      <c r="S205" s="159">
        <f t="shared" si="18"/>
        <v>0</v>
      </c>
      <c r="U205" s="159">
        <f t="shared" si="19"/>
        <v>0</v>
      </c>
      <c r="AT205" s="171"/>
      <c r="AV205" s="171"/>
      <c r="AX205" s="171"/>
      <c r="AZ205" s="171"/>
      <c r="BB205" s="171"/>
      <c r="BD205" s="171"/>
      <c r="BF205" s="171"/>
      <c r="BG205" s="168"/>
      <c r="BH205" s="171"/>
    </row>
    <row r="206" spans="2:60">
      <c r="B206" s="411"/>
      <c r="C206" s="413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Q206" s="160">
        <f t="shared" si="15"/>
        <v>0</v>
      </c>
      <c r="S206" s="159">
        <f t="shared" si="18"/>
        <v>0</v>
      </c>
      <c r="U206" s="159">
        <f t="shared" si="19"/>
        <v>0</v>
      </c>
      <c r="AT206" s="171"/>
      <c r="AV206" s="171"/>
      <c r="AX206" s="171"/>
      <c r="AZ206" s="171"/>
      <c r="BB206" s="171"/>
      <c r="BD206" s="171"/>
      <c r="BF206" s="171"/>
      <c r="BG206" s="168"/>
      <c r="BH206" s="171"/>
    </row>
    <row r="207" spans="2:60">
      <c r="B207" s="410" t="s">
        <v>449</v>
      </c>
      <c r="C207" s="425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Q207" s="160">
        <f t="shared" si="15"/>
        <v>0</v>
      </c>
      <c r="S207" s="159">
        <f t="shared" si="18"/>
        <v>0</v>
      </c>
      <c r="U207" s="159">
        <f t="shared" si="19"/>
        <v>0</v>
      </c>
      <c r="X207" s="130">
        <v>433</v>
      </c>
      <c r="Z207" s="157" t="s">
        <v>294</v>
      </c>
      <c r="AA207" s="130" t="s">
        <v>294</v>
      </c>
      <c r="AB207" s="130" t="s">
        <v>294</v>
      </c>
      <c r="AC207" s="130" t="s">
        <v>294</v>
      </c>
      <c r="AD207" s="130" t="s">
        <v>308</v>
      </c>
      <c r="AE207" s="130" t="s">
        <v>450</v>
      </c>
      <c r="AF207" s="130" t="s">
        <v>451</v>
      </c>
      <c r="AT207" s="171"/>
      <c r="AV207" s="171"/>
      <c r="AX207" s="171"/>
      <c r="AZ207" s="171"/>
      <c r="BB207" s="171"/>
      <c r="BD207" s="171"/>
      <c r="BF207" s="171"/>
      <c r="BG207" s="168"/>
      <c r="BH207" s="171"/>
    </row>
    <row r="208" spans="2:60">
      <c r="B208" s="415"/>
      <c r="C208" s="426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Q208" s="160">
        <f t="shared" si="15"/>
        <v>0</v>
      </c>
      <c r="S208" s="159">
        <f t="shared" si="18"/>
        <v>0</v>
      </c>
      <c r="U208" s="159">
        <f t="shared" si="19"/>
        <v>0</v>
      </c>
      <c r="AT208" s="171"/>
      <c r="AV208" s="171"/>
      <c r="AX208" s="171"/>
      <c r="AZ208" s="171"/>
      <c r="BB208" s="171"/>
      <c r="BD208" s="171"/>
      <c r="BF208" s="171"/>
      <c r="BG208" s="168"/>
      <c r="BH208" s="171"/>
    </row>
    <row r="209" spans="2:60">
      <c r="B209" s="415"/>
      <c r="C209" s="426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Q209" s="160">
        <f t="shared" si="15"/>
        <v>0</v>
      </c>
      <c r="S209" s="159">
        <f t="shared" si="18"/>
        <v>0</v>
      </c>
      <c r="U209" s="159">
        <f t="shared" si="19"/>
        <v>0</v>
      </c>
      <c r="AT209" s="171"/>
      <c r="AV209" s="171"/>
      <c r="AX209" s="171"/>
      <c r="AZ209" s="171"/>
      <c r="BB209" s="171"/>
      <c r="BD209" s="171"/>
      <c r="BF209" s="171"/>
      <c r="BG209" s="168"/>
      <c r="BH209" s="171"/>
    </row>
    <row r="210" spans="2:60">
      <c r="B210" s="415"/>
      <c r="C210" s="426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Q210" s="160">
        <f t="shared" si="15"/>
        <v>0</v>
      </c>
      <c r="S210" s="159">
        <f t="shared" si="18"/>
        <v>0</v>
      </c>
      <c r="U210" s="159">
        <f t="shared" si="19"/>
        <v>0</v>
      </c>
      <c r="AT210" s="171"/>
      <c r="AV210" s="171"/>
      <c r="AX210" s="171"/>
      <c r="AZ210" s="171"/>
      <c r="BB210" s="171"/>
      <c r="BD210" s="171"/>
      <c r="BF210" s="171"/>
      <c r="BG210" s="168"/>
      <c r="BH210" s="171"/>
    </row>
    <row r="211" spans="2:60">
      <c r="B211" s="415"/>
      <c r="C211" s="426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Q211" s="160">
        <f t="shared" si="15"/>
        <v>221</v>
      </c>
      <c r="S211" s="159">
        <f t="shared" si="18"/>
        <v>0</v>
      </c>
      <c r="U211" s="159">
        <f t="shared" si="19"/>
        <v>0</v>
      </c>
      <c r="AT211" s="171"/>
      <c r="AV211" s="171"/>
      <c r="AX211" s="171"/>
      <c r="AZ211" s="171"/>
      <c r="BB211" s="171"/>
      <c r="BD211" s="171"/>
      <c r="BF211" s="171"/>
      <c r="BG211" s="168"/>
      <c r="BH211" s="171"/>
    </row>
    <row r="212" spans="2:60">
      <c r="B212" s="415"/>
      <c r="C212" s="426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Q212" s="160">
        <f t="shared" si="15"/>
        <v>223</v>
      </c>
      <c r="S212" s="159">
        <f t="shared" si="18"/>
        <v>0</v>
      </c>
      <c r="U212" s="159">
        <f t="shared" si="19"/>
        <v>0</v>
      </c>
      <c r="AT212" s="171"/>
      <c r="AV212" s="171"/>
      <c r="AX212" s="171"/>
      <c r="AZ212" s="171"/>
      <c r="BB212" s="171"/>
      <c r="BD212" s="171"/>
      <c r="BF212" s="171"/>
      <c r="BG212" s="168"/>
      <c r="BH212" s="171"/>
    </row>
    <row r="213" spans="2:60">
      <c r="B213" s="411"/>
      <c r="C213" s="413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Q213" s="160">
        <f t="shared" si="15"/>
        <v>248</v>
      </c>
      <c r="S213" s="159">
        <f t="shared" si="18"/>
        <v>0</v>
      </c>
      <c r="U213" s="159">
        <f t="shared" si="19"/>
        <v>0</v>
      </c>
      <c r="AT213" s="171"/>
      <c r="AV213" s="171"/>
      <c r="AX213" s="171"/>
      <c r="AZ213" s="171"/>
      <c r="BB213" s="171"/>
      <c r="BD213" s="171"/>
      <c r="BF213" s="171"/>
      <c r="BG213" s="168"/>
      <c r="BH213" s="171"/>
    </row>
    <row r="214" spans="2:60">
      <c r="B214" s="410" t="s">
        <v>453</v>
      </c>
      <c r="C214" s="425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Q214" s="160">
        <f t="shared" si="15"/>
        <v>0</v>
      </c>
      <c r="S214" s="159">
        <f t="shared" si="18"/>
        <v>0</v>
      </c>
      <c r="U214" s="159">
        <f t="shared" si="19"/>
        <v>0</v>
      </c>
      <c r="X214" s="130" t="s">
        <v>453</v>
      </c>
      <c r="Z214" s="157" t="s">
        <v>294</v>
      </c>
      <c r="AA214" s="130" t="s">
        <v>294</v>
      </c>
      <c r="AB214" s="130" t="s">
        <v>294</v>
      </c>
      <c r="AC214" s="130" t="s">
        <v>294</v>
      </c>
      <c r="AT214" s="171"/>
      <c r="AV214" s="171"/>
      <c r="AX214" s="171"/>
      <c r="AZ214" s="171"/>
      <c r="BB214" s="171"/>
      <c r="BD214" s="171"/>
      <c r="BF214" s="171"/>
      <c r="BG214" s="168"/>
      <c r="BH214" s="171"/>
    </row>
    <row r="215" spans="2:60">
      <c r="B215" s="415"/>
      <c r="C215" s="426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Q215" s="160">
        <f t="shared" si="15"/>
        <v>0</v>
      </c>
      <c r="S215" s="159">
        <f t="shared" si="18"/>
        <v>0</v>
      </c>
      <c r="U215" s="159">
        <f t="shared" si="19"/>
        <v>0</v>
      </c>
      <c r="AT215" s="171"/>
      <c r="AV215" s="171"/>
      <c r="AX215" s="171"/>
      <c r="AZ215" s="171"/>
      <c r="BB215" s="171"/>
      <c r="BD215" s="171"/>
      <c r="BF215" s="171"/>
      <c r="BG215" s="168"/>
      <c r="BH215" s="171"/>
    </row>
    <row r="216" spans="2:60">
      <c r="B216" s="415"/>
      <c r="C216" s="426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Q216" s="160">
        <f t="shared" si="15"/>
        <v>0</v>
      </c>
      <c r="S216" s="159">
        <f t="shared" si="18"/>
        <v>0</v>
      </c>
      <c r="U216" s="159">
        <f t="shared" si="19"/>
        <v>0</v>
      </c>
      <c r="AT216" s="171"/>
      <c r="AV216" s="171"/>
      <c r="AX216" s="171"/>
      <c r="AZ216" s="171"/>
      <c r="BB216" s="171"/>
      <c r="BD216" s="171"/>
      <c r="BF216" s="171"/>
      <c r="BG216" s="168"/>
      <c r="BH216" s="171"/>
    </row>
    <row r="217" spans="2:60">
      <c r="B217" s="411"/>
      <c r="C217" s="413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Q217" s="160">
        <f t="shared" si="15"/>
        <v>0</v>
      </c>
      <c r="S217" s="159">
        <f t="shared" si="18"/>
        <v>0</v>
      </c>
      <c r="U217" s="159">
        <f t="shared" si="19"/>
        <v>0</v>
      </c>
      <c r="AT217" s="171"/>
      <c r="AV217" s="171"/>
      <c r="AX217" s="171"/>
      <c r="AZ217" s="171"/>
      <c r="BB217" s="171"/>
      <c r="BD217" s="171"/>
      <c r="BF217" s="171"/>
      <c r="BG217" s="168"/>
      <c r="BH217" s="171"/>
    </row>
    <row r="218" spans="2:60">
      <c r="B218" s="410" t="s">
        <v>454</v>
      </c>
      <c r="C218" s="425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Q218" s="160">
        <f t="shared" si="15"/>
        <v>0</v>
      </c>
      <c r="S218" s="159">
        <f t="shared" si="18"/>
        <v>0</v>
      </c>
      <c r="U218" s="159">
        <f t="shared" si="19"/>
        <v>0</v>
      </c>
      <c r="X218" s="130" t="s">
        <v>454</v>
      </c>
      <c r="Z218" s="157" t="s">
        <v>294</v>
      </c>
      <c r="AA218" s="130" t="s">
        <v>455</v>
      </c>
      <c r="AB218" s="130" t="s">
        <v>294</v>
      </c>
      <c r="AC218" s="130" t="s">
        <v>294</v>
      </c>
      <c r="AD218" s="130" t="s">
        <v>294</v>
      </c>
      <c r="AE218" s="130" t="s">
        <v>294</v>
      </c>
      <c r="AF218" s="130" t="s">
        <v>294</v>
      </c>
      <c r="AT218" s="171"/>
      <c r="AV218" s="171"/>
      <c r="AX218" s="171"/>
      <c r="AZ218" s="171"/>
      <c r="BB218" s="171"/>
      <c r="BD218" s="171"/>
      <c r="BF218" s="171"/>
      <c r="BG218" s="168"/>
      <c r="BH218" s="171"/>
    </row>
    <row r="219" spans="2:60">
      <c r="B219" s="415"/>
      <c r="C219" s="426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Q219" s="160">
        <f t="shared" si="15"/>
        <v>176</v>
      </c>
      <c r="S219" s="159">
        <f t="shared" si="18"/>
        <v>0</v>
      </c>
      <c r="U219" s="159">
        <f t="shared" si="19"/>
        <v>0</v>
      </c>
      <c r="AT219" s="171"/>
      <c r="AV219" s="171"/>
      <c r="AX219" s="171"/>
      <c r="AZ219" s="171"/>
      <c r="BB219" s="171"/>
      <c r="BD219" s="171"/>
      <c r="BF219" s="171"/>
      <c r="BG219" s="168"/>
      <c r="BH219" s="171"/>
    </row>
    <row r="220" spans="2:60">
      <c r="B220" s="415"/>
      <c r="C220" s="426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Q220" s="160">
        <f t="shared" si="15"/>
        <v>0</v>
      </c>
      <c r="S220" s="159">
        <f t="shared" si="18"/>
        <v>0</v>
      </c>
      <c r="U220" s="159">
        <f t="shared" si="19"/>
        <v>0</v>
      </c>
      <c r="AT220" s="171"/>
      <c r="AV220" s="171"/>
      <c r="AX220" s="171"/>
      <c r="AZ220" s="171"/>
      <c r="BB220" s="171"/>
      <c r="BD220" s="171"/>
      <c r="BF220" s="171"/>
      <c r="BG220" s="168"/>
      <c r="BH220" s="171"/>
    </row>
    <row r="221" spans="2:60">
      <c r="B221" s="415"/>
      <c r="C221" s="426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Q221" s="160">
        <f t="shared" si="15"/>
        <v>0</v>
      </c>
      <c r="S221" s="159">
        <f t="shared" si="18"/>
        <v>0</v>
      </c>
      <c r="U221" s="159">
        <f t="shared" si="19"/>
        <v>0</v>
      </c>
      <c r="AT221" s="171"/>
      <c r="AV221" s="171"/>
      <c r="AX221" s="171"/>
      <c r="AZ221" s="171"/>
      <c r="BB221" s="171"/>
      <c r="BD221" s="171"/>
      <c r="BF221" s="171"/>
      <c r="BG221" s="168"/>
      <c r="BH221" s="171"/>
    </row>
    <row r="222" spans="2:60">
      <c r="B222" s="415"/>
      <c r="C222" s="426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Q222" s="160">
        <f t="shared" si="15"/>
        <v>0</v>
      </c>
      <c r="S222" s="159">
        <f t="shared" si="18"/>
        <v>0</v>
      </c>
      <c r="U222" s="159">
        <f t="shared" si="19"/>
        <v>0</v>
      </c>
      <c r="AT222" s="171"/>
      <c r="AV222" s="171"/>
      <c r="AX222" s="171"/>
      <c r="AZ222" s="171"/>
      <c r="BB222" s="171"/>
      <c r="BD222" s="171"/>
      <c r="BF222" s="171"/>
      <c r="BG222" s="168"/>
      <c r="BH222" s="171"/>
    </row>
    <row r="223" spans="2:60">
      <c r="B223" s="415"/>
      <c r="C223" s="426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Q223" s="160">
        <f t="shared" si="15"/>
        <v>0</v>
      </c>
      <c r="S223" s="159">
        <f t="shared" si="18"/>
        <v>0</v>
      </c>
      <c r="U223" s="159">
        <f t="shared" si="19"/>
        <v>0</v>
      </c>
      <c r="AT223" s="171"/>
      <c r="AV223" s="171"/>
      <c r="AX223" s="171"/>
      <c r="AZ223" s="171"/>
      <c r="BB223" s="171"/>
      <c r="BD223" s="171"/>
      <c r="BF223" s="171"/>
      <c r="BG223" s="168"/>
      <c r="BH223" s="171"/>
    </row>
    <row r="224" spans="2:60">
      <c r="B224" s="411"/>
      <c r="C224" s="413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Q224" s="160">
        <f t="shared" si="15"/>
        <v>0</v>
      </c>
      <c r="S224" s="159">
        <f t="shared" si="18"/>
        <v>0</v>
      </c>
      <c r="U224" s="159">
        <f t="shared" si="19"/>
        <v>0</v>
      </c>
      <c r="AT224" s="171"/>
      <c r="AV224" s="171"/>
      <c r="AX224" s="171"/>
      <c r="AZ224" s="171"/>
      <c r="BB224" s="171"/>
      <c r="BD224" s="171"/>
      <c r="BF224" s="171"/>
      <c r="BG224" s="168"/>
      <c r="BH224" s="171"/>
    </row>
    <row r="225" spans="2:60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Q225" s="160">
        <f t="shared" si="15"/>
        <v>128</v>
      </c>
      <c r="R225" s="159">
        <v>1</v>
      </c>
      <c r="S225" s="159">
        <f t="shared" si="18"/>
        <v>128</v>
      </c>
      <c r="U225" s="159">
        <f>S225/10 +(14.6727 - S225/10) /2.5454</f>
        <v>13.535719336842932</v>
      </c>
      <c r="V225" s="159" t="s">
        <v>1216</v>
      </c>
      <c r="X225" s="130" t="s">
        <v>456</v>
      </c>
      <c r="Z225" s="157">
        <v>80</v>
      </c>
      <c r="AT225" s="171"/>
      <c r="AV225" s="171"/>
      <c r="AX225" s="171"/>
      <c r="AZ225" s="171"/>
      <c r="BB225" s="171"/>
      <c r="BD225" s="171"/>
      <c r="BF225" s="171"/>
      <c r="BG225" s="168"/>
      <c r="BH225" s="171"/>
    </row>
    <row r="226" spans="2:60">
      <c r="B226" s="410" t="s">
        <v>457</v>
      </c>
      <c r="C226" s="425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Q226" s="160">
        <f t="shared" ref="Q226:Q272" si="23">HEX2DEC(N226)</f>
        <v>84</v>
      </c>
      <c r="R226" s="159">
        <v>0.25</v>
      </c>
      <c r="S226" s="159">
        <f t="shared" si="18"/>
        <v>21</v>
      </c>
      <c r="T226" s="159">
        <v>-21</v>
      </c>
      <c r="U226" s="159">
        <f t="shared" si="19"/>
        <v>0</v>
      </c>
      <c r="X226" s="130" t="s">
        <v>457</v>
      </c>
      <c r="Z226" s="157">
        <v>54</v>
      </c>
      <c r="AA226" s="130">
        <v>14</v>
      </c>
      <c r="AB226" s="130">
        <v>30</v>
      </c>
      <c r="AC226" s="130" t="s">
        <v>308</v>
      </c>
      <c r="AD226" s="130" t="s">
        <v>308</v>
      </c>
      <c r="AE226" s="130" t="s">
        <v>347</v>
      </c>
      <c r="AF226" s="130" t="s">
        <v>308</v>
      </c>
      <c r="AG226" s="158" t="s">
        <v>294</v>
      </c>
      <c r="AT226" s="171"/>
      <c r="AV226" s="171"/>
      <c r="AX226" s="171"/>
      <c r="AZ226" s="171"/>
      <c r="BB226" s="171"/>
      <c r="BD226" s="171"/>
      <c r="BF226" s="171"/>
      <c r="BG226" s="168"/>
      <c r="BH226" s="171"/>
    </row>
    <row r="227" spans="2:60">
      <c r="B227" s="415"/>
      <c r="C227" s="426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Q227" s="160">
        <f t="shared" si="23"/>
        <v>20</v>
      </c>
      <c r="S227" s="159">
        <f t="shared" ref="S227:S228" si="24">Q227*R227</f>
        <v>0</v>
      </c>
      <c r="U227" s="159">
        <f t="shared" ref="U227:U228" si="25">S227+T227</f>
        <v>0</v>
      </c>
      <c r="AT227" s="171"/>
      <c r="AV227" s="171"/>
      <c r="AX227" s="171"/>
      <c r="AZ227" s="171"/>
      <c r="BB227" s="171"/>
      <c r="BD227" s="171"/>
      <c r="BF227" s="171"/>
      <c r="BG227" s="168"/>
      <c r="BH227" s="171"/>
    </row>
    <row r="228" spans="2:60">
      <c r="B228" s="415"/>
      <c r="C228" s="426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Q228" s="160">
        <f t="shared" si="23"/>
        <v>48</v>
      </c>
      <c r="S228" s="159">
        <f t="shared" si="24"/>
        <v>0</v>
      </c>
      <c r="U228" s="159">
        <f t="shared" si="25"/>
        <v>0</v>
      </c>
      <c r="AT228" s="171"/>
      <c r="AV228" s="171"/>
      <c r="AX228" s="171"/>
      <c r="AZ228" s="171"/>
      <c r="BB228" s="171"/>
      <c r="BD228" s="171"/>
      <c r="BF228" s="171"/>
      <c r="BG228" s="168"/>
      <c r="BH228" s="171"/>
    </row>
    <row r="229" spans="2:60">
      <c r="B229" s="415"/>
      <c r="C229" s="426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Q229" s="160">
        <f t="shared" si="23"/>
        <v>65535</v>
      </c>
      <c r="S229" s="159">
        <f t="shared" ref="S229:S278" si="26">Q229*R229</f>
        <v>0</v>
      </c>
      <c r="U229" s="159">
        <f t="shared" ref="U229:U278" si="27">S229+T229</f>
        <v>0</v>
      </c>
      <c r="AT229" s="171"/>
      <c r="AV229" s="171"/>
      <c r="AX229" s="171"/>
      <c r="AZ229" s="171"/>
      <c r="BB229" s="171"/>
      <c r="BD229" s="171"/>
      <c r="BF229" s="171"/>
      <c r="BG229" s="168"/>
      <c r="BH229" s="171"/>
    </row>
    <row r="230" spans="2:60">
      <c r="B230" s="415"/>
      <c r="C230" s="426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Q230" s="160">
        <f t="shared" si="23"/>
        <v>3</v>
      </c>
      <c r="S230" s="159">
        <f t="shared" si="26"/>
        <v>0</v>
      </c>
      <c r="U230" s="159">
        <f t="shared" si="27"/>
        <v>0</v>
      </c>
      <c r="AT230" s="171"/>
      <c r="AV230" s="171"/>
      <c r="AX230" s="171"/>
      <c r="AZ230" s="171"/>
      <c r="BB230" s="171"/>
      <c r="BD230" s="171"/>
      <c r="BF230" s="171"/>
      <c r="BG230" s="168"/>
      <c r="BH230" s="171"/>
    </row>
    <row r="231" spans="2:60">
      <c r="B231" s="415"/>
      <c r="C231" s="426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Q231" s="160">
        <f t="shared" si="23"/>
        <v>255</v>
      </c>
      <c r="S231" s="159">
        <f t="shared" si="26"/>
        <v>0</v>
      </c>
      <c r="U231" s="159">
        <f t="shared" si="27"/>
        <v>0</v>
      </c>
      <c r="AT231" s="171"/>
      <c r="AV231" s="171"/>
      <c r="AX231" s="171"/>
      <c r="AZ231" s="171"/>
      <c r="BB231" s="171"/>
      <c r="BD231" s="171"/>
      <c r="BF231" s="171"/>
      <c r="BG231" s="168"/>
      <c r="BH231" s="171"/>
    </row>
    <row r="232" spans="2:60">
      <c r="B232" s="416"/>
      <c r="C232" s="429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Q232" s="160">
        <f t="shared" si="23"/>
        <v>0</v>
      </c>
      <c r="S232" s="159">
        <f t="shared" si="26"/>
        <v>0</v>
      </c>
      <c r="U232" s="159">
        <f t="shared" si="27"/>
        <v>0</v>
      </c>
      <c r="AT232" s="171"/>
      <c r="AV232" s="171"/>
      <c r="AX232" s="171"/>
      <c r="AZ232" s="171"/>
      <c r="BB232" s="171"/>
      <c r="BD232" s="171"/>
      <c r="BF232" s="171"/>
      <c r="BG232" s="168"/>
      <c r="BH232" s="171"/>
    </row>
    <row r="233" spans="2:60">
      <c r="B233" s="415" t="s">
        <v>460</v>
      </c>
      <c r="C233" s="426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Q233" s="160">
        <f t="shared" si="23"/>
        <v>8</v>
      </c>
      <c r="S233" s="159">
        <f t="shared" si="26"/>
        <v>0</v>
      </c>
      <c r="U233" s="159">
        <f t="shared" si="27"/>
        <v>0</v>
      </c>
      <c r="X233" s="130" t="s">
        <v>460</v>
      </c>
      <c r="Z233" s="157" t="s">
        <v>300</v>
      </c>
      <c r="AA233" s="130" t="s">
        <v>294</v>
      </c>
      <c r="AT233" s="171"/>
      <c r="AV233" s="171"/>
      <c r="AX233" s="171"/>
      <c r="AZ233" s="171"/>
      <c r="BB233" s="171"/>
      <c r="BD233" s="171"/>
      <c r="BF233" s="171"/>
      <c r="BG233" s="168"/>
      <c r="BH233" s="171"/>
    </row>
    <row r="234" spans="2:60">
      <c r="B234" s="411"/>
      <c r="C234" s="413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Q234" s="160">
        <f t="shared" si="23"/>
        <v>0</v>
      </c>
      <c r="S234" s="159">
        <f t="shared" si="26"/>
        <v>0</v>
      </c>
      <c r="U234" s="159">
        <f t="shared" si="27"/>
        <v>0</v>
      </c>
      <c r="AT234" s="171"/>
      <c r="AV234" s="171"/>
      <c r="AX234" s="171"/>
      <c r="AZ234" s="171"/>
      <c r="BB234" s="171"/>
      <c r="BD234" s="171"/>
      <c r="BF234" s="171"/>
      <c r="BG234" s="168"/>
      <c r="BH234" s="171"/>
    </row>
    <row r="235" spans="2:60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S235" s="159">
        <f t="shared" si="26"/>
        <v>0</v>
      </c>
      <c r="U235" s="159">
        <f t="shared" si="27"/>
        <v>0</v>
      </c>
      <c r="X235" s="130">
        <v>500</v>
      </c>
      <c r="Z235" s="157" t="s">
        <v>462</v>
      </c>
      <c r="AA235" s="130" t="s">
        <v>466</v>
      </c>
      <c r="AB235" s="130">
        <v>66</v>
      </c>
      <c r="AC235" s="130">
        <v>45</v>
      </c>
      <c r="AD235" s="130">
        <v>85</v>
      </c>
      <c r="AT235" s="171"/>
      <c r="AV235" s="171"/>
      <c r="AX235" s="171"/>
      <c r="AZ235" s="171"/>
      <c r="BB235" s="171"/>
      <c r="BD235" s="171"/>
      <c r="BF235" s="171"/>
      <c r="BG235" s="168"/>
      <c r="BH235" s="171"/>
    </row>
    <row r="236" spans="2:60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S236" s="159">
        <f t="shared" si="26"/>
        <v>0</v>
      </c>
      <c r="U236" s="159">
        <f t="shared" si="27"/>
        <v>0</v>
      </c>
      <c r="X236" s="130">
        <v>511</v>
      </c>
      <c r="Z236" s="157">
        <v>0</v>
      </c>
      <c r="AA236" s="130" t="s">
        <v>371</v>
      </c>
      <c r="AB236" s="130" t="s">
        <v>468</v>
      </c>
      <c r="AC236" s="130" t="s">
        <v>338</v>
      </c>
      <c r="AD236" s="130" t="s">
        <v>451</v>
      </c>
      <c r="AE236" s="130">
        <v>83</v>
      </c>
      <c r="AF236" s="130" t="s">
        <v>349</v>
      </c>
      <c r="AT236" s="171"/>
      <c r="AV236" s="171"/>
      <c r="AX236" s="171"/>
      <c r="AZ236" s="171"/>
      <c r="BB236" s="171"/>
      <c r="BD236" s="171"/>
      <c r="BF236" s="171"/>
      <c r="BG236" s="168"/>
      <c r="BH236" s="171"/>
    </row>
    <row r="237" spans="2:60">
      <c r="B237" s="410" t="s">
        <v>470</v>
      </c>
      <c r="C237" s="425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Q237" s="160">
        <f t="shared" si="23"/>
        <v>0</v>
      </c>
      <c r="S237" s="159">
        <f t="shared" si="26"/>
        <v>0</v>
      </c>
      <c r="U237" s="159">
        <f t="shared" si="27"/>
        <v>0</v>
      </c>
      <c r="X237" s="130">
        <v>552</v>
      </c>
      <c r="Z237" s="157" t="s">
        <v>294</v>
      </c>
      <c r="AA237" s="130" t="s">
        <v>339</v>
      </c>
      <c r="AT237" s="171"/>
      <c r="AV237" s="171"/>
      <c r="AX237" s="171"/>
      <c r="AZ237" s="171"/>
      <c r="BB237" s="171"/>
      <c r="BD237" s="171"/>
      <c r="BF237" s="171"/>
      <c r="BG237" s="168"/>
      <c r="BH237" s="171"/>
    </row>
    <row r="238" spans="2:60">
      <c r="B238" s="411"/>
      <c r="C238" s="413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Q238" s="160">
        <f t="shared" si="23"/>
        <v>4</v>
      </c>
      <c r="S238" s="159">
        <f t="shared" si="26"/>
        <v>0</v>
      </c>
      <c r="U238" s="159">
        <f t="shared" si="27"/>
        <v>0</v>
      </c>
      <c r="AT238" s="171"/>
      <c r="AV238" s="171"/>
      <c r="AX238" s="171"/>
      <c r="AZ238" s="171"/>
      <c r="BB238" s="171"/>
      <c r="BD238" s="171"/>
      <c r="BF238" s="171"/>
      <c r="BG238" s="168"/>
      <c r="BH238" s="171"/>
    </row>
    <row r="239" spans="2:60">
      <c r="B239" s="410" t="s">
        <v>471</v>
      </c>
      <c r="C239" s="425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Q239" s="160">
        <f t="shared" si="23"/>
        <v>1</v>
      </c>
      <c r="S239" s="159">
        <f t="shared" si="26"/>
        <v>0</v>
      </c>
      <c r="U239" s="159">
        <f t="shared" si="27"/>
        <v>0</v>
      </c>
      <c r="X239" s="130" t="s">
        <v>471</v>
      </c>
      <c r="Z239" s="157" t="s">
        <v>354</v>
      </c>
      <c r="AA239" s="130" t="s">
        <v>472</v>
      </c>
      <c r="AB239" s="130" t="s">
        <v>344</v>
      </c>
      <c r="AC239" s="130" t="s">
        <v>294</v>
      </c>
      <c r="AD239" s="130">
        <v>91</v>
      </c>
      <c r="AE239" s="130" t="s">
        <v>418</v>
      </c>
      <c r="AF239" s="130" t="s">
        <v>294</v>
      </c>
      <c r="AG239" s="158" t="s">
        <v>354</v>
      </c>
      <c r="AT239" s="171"/>
      <c r="AV239" s="171"/>
      <c r="AX239" s="171"/>
      <c r="AZ239" s="171"/>
      <c r="BB239" s="171"/>
      <c r="BD239" s="171"/>
      <c r="BF239" s="171"/>
      <c r="BG239" s="168"/>
      <c r="BH239" s="171"/>
    </row>
    <row r="240" spans="2:60">
      <c r="B240" s="415"/>
      <c r="C240" s="426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Q240" s="160">
        <f t="shared" si="23"/>
        <v>29</v>
      </c>
      <c r="S240" s="159">
        <f t="shared" si="26"/>
        <v>0</v>
      </c>
      <c r="U240" s="159">
        <f t="shared" si="27"/>
        <v>0</v>
      </c>
      <c r="AT240" s="171"/>
      <c r="AV240" s="171"/>
      <c r="AX240" s="171"/>
      <c r="AZ240" s="171"/>
      <c r="BB240" s="171"/>
      <c r="BD240" s="171"/>
      <c r="BF240" s="171"/>
      <c r="BG240" s="168"/>
      <c r="BH240" s="171"/>
    </row>
    <row r="241" spans="2:60">
      <c r="B241" s="415"/>
      <c r="C241" s="426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Q241" s="160">
        <f t="shared" si="23"/>
        <v>240</v>
      </c>
      <c r="S241" s="159">
        <f t="shared" si="26"/>
        <v>0</v>
      </c>
      <c r="U241" s="159">
        <f t="shared" si="27"/>
        <v>0</v>
      </c>
      <c r="AT241" s="171"/>
      <c r="AV241" s="171"/>
      <c r="AX241" s="171"/>
      <c r="AZ241" s="171"/>
      <c r="BB241" s="171"/>
      <c r="BD241" s="171"/>
      <c r="BF241" s="171"/>
      <c r="BG241" s="168"/>
      <c r="BH241" s="171"/>
    </row>
    <row r="242" spans="2:60">
      <c r="B242" s="415"/>
      <c r="C242" s="426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Q242" s="160">
        <f t="shared" si="23"/>
        <v>0</v>
      </c>
      <c r="S242" s="159">
        <f t="shared" si="26"/>
        <v>0</v>
      </c>
      <c r="U242" s="159">
        <f t="shared" si="27"/>
        <v>0</v>
      </c>
      <c r="AT242" s="171"/>
      <c r="AV242" s="171"/>
      <c r="AX242" s="171"/>
      <c r="AZ242" s="171"/>
      <c r="BB242" s="171"/>
      <c r="BD242" s="171"/>
      <c r="BF242" s="171"/>
      <c r="BG242" s="168"/>
      <c r="BH242" s="171"/>
    </row>
    <row r="243" spans="2:60">
      <c r="B243" s="415"/>
      <c r="C243" s="426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Q243" s="160">
        <f t="shared" si="23"/>
        <v>145</v>
      </c>
      <c r="S243" s="159">
        <f t="shared" si="26"/>
        <v>0</v>
      </c>
      <c r="U243" s="159">
        <f t="shared" si="27"/>
        <v>0</v>
      </c>
      <c r="AT243" s="171"/>
      <c r="AV243" s="171"/>
      <c r="AX243" s="171"/>
      <c r="AZ243" s="171"/>
      <c r="BB243" s="171"/>
      <c r="BD243" s="171"/>
      <c r="BF243" s="171"/>
      <c r="BG243" s="168"/>
      <c r="BH243" s="171"/>
    </row>
    <row r="244" spans="2:60">
      <c r="B244" s="415"/>
      <c r="C244" s="426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Q244" s="160">
        <f t="shared" si="23"/>
        <v>192</v>
      </c>
      <c r="S244" s="159">
        <f t="shared" si="26"/>
        <v>0</v>
      </c>
      <c r="U244" s="159">
        <f t="shared" si="27"/>
        <v>0</v>
      </c>
      <c r="AT244" s="171"/>
      <c r="AV244" s="171"/>
      <c r="AX244" s="171"/>
      <c r="AZ244" s="171"/>
      <c r="BB244" s="171"/>
      <c r="BD244" s="171"/>
      <c r="BF244" s="171"/>
      <c r="BG244" s="168"/>
      <c r="BH244" s="171"/>
    </row>
    <row r="245" spans="2:60">
      <c r="B245" s="415"/>
      <c r="C245" s="426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Q245" s="160">
        <f t="shared" si="23"/>
        <v>0</v>
      </c>
      <c r="S245" s="159">
        <f t="shared" si="26"/>
        <v>0</v>
      </c>
      <c r="U245" s="159">
        <f t="shared" si="27"/>
        <v>0</v>
      </c>
      <c r="AT245" s="171"/>
      <c r="AV245" s="171"/>
      <c r="AX245" s="171"/>
      <c r="AZ245" s="171"/>
      <c r="BB245" s="171"/>
      <c r="BD245" s="171"/>
      <c r="BF245" s="171"/>
      <c r="BG245" s="168"/>
      <c r="BH245" s="171"/>
    </row>
    <row r="246" spans="2:60">
      <c r="B246" s="411"/>
      <c r="C246" s="413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Q246" s="160">
        <f t="shared" si="23"/>
        <v>1</v>
      </c>
      <c r="S246" s="159">
        <f t="shared" si="26"/>
        <v>0</v>
      </c>
      <c r="U246" s="159">
        <f t="shared" si="27"/>
        <v>0</v>
      </c>
      <c r="AT246" s="171"/>
      <c r="AV246" s="171"/>
      <c r="AX246" s="171"/>
      <c r="AZ246" s="171"/>
      <c r="BB246" s="171"/>
      <c r="BD246" s="171"/>
      <c r="BF246" s="171"/>
      <c r="BG246" s="168"/>
      <c r="BH246" s="171"/>
    </row>
    <row r="247" spans="2:60">
      <c r="B247" s="410" t="s">
        <v>476</v>
      </c>
      <c r="C247" s="425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Q247" s="160">
        <f t="shared" si="23"/>
        <v>40</v>
      </c>
      <c r="S247" s="159">
        <f t="shared" si="26"/>
        <v>0</v>
      </c>
      <c r="U247" s="159">
        <f t="shared" si="27"/>
        <v>0</v>
      </c>
      <c r="X247" s="130">
        <v>563</v>
      </c>
      <c r="Z247" s="157">
        <v>28</v>
      </c>
      <c r="AA247" s="130" t="s">
        <v>430</v>
      </c>
      <c r="AT247" s="171"/>
      <c r="AV247" s="171"/>
      <c r="AX247" s="171"/>
      <c r="AZ247" s="171"/>
      <c r="BB247" s="171"/>
      <c r="BD247" s="171"/>
      <c r="BF247" s="171"/>
      <c r="BG247" s="168"/>
      <c r="BH247" s="171"/>
    </row>
    <row r="248" spans="2:60">
      <c r="B248" s="411"/>
      <c r="C248" s="413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Q248" s="160">
        <f t="shared" si="23"/>
        <v>160</v>
      </c>
      <c r="S248" s="159">
        <f t="shared" si="26"/>
        <v>0</v>
      </c>
      <c r="U248" s="159">
        <f t="shared" si="27"/>
        <v>0</v>
      </c>
      <c r="AT248" s="171"/>
      <c r="AV248" s="171"/>
      <c r="AX248" s="171"/>
      <c r="AZ248" s="171"/>
      <c r="BB248" s="171"/>
      <c r="BD248" s="171"/>
      <c r="BF248" s="171"/>
      <c r="BG248" s="168"/>
      <c r="BH248" s="171"/>
    </row>
    <row r="249" spans="2:60">
      <c r="B249" s="410" t="s">
        <v>477</v>
      </c>
      <c r="C249" s="425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Q249" s="160">
        <f t="shared" si="23"/>
        <v>6</v>
      </c>
      <c r="S249" s="159">
        <f t="shared" si="26"/>
        <v>0</v>
      </c>
      <c r="U249" s="159">
        <f t="shared" si="27"/>
        <v>0</v>
      </c>
      <c r="X249" s="130">
        <v>564</v>
      </c>
      <c r="Z249" s="157" t="s">
        <v>337</v>
      </c>
      <c r="AA249" s="130">
        <v>90</v>
      </c>
      <c r="AT249" s="171"/>
      <c r="AV249" s="171"/>
      <c r="AX249" s="171"/>
      <c r="AZ249" s="171"/>
      <c r="BB249" s="171"/>
      <c r="BD249" s="171"/>
      <c r="BF249" s="171"/>
      <c r="BG249" s="168"/>
      <c r="BH249" s="171"/>
    </row>
    <row r="250" spans="2:60">
      <c r="B250" s="411"/>
      <c r="C250" s="413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Q250" s="160">
        <f t="shared" si="23"/>
        <v>144</v>
      </c>
      <c r="S250" s="159">
        <f t="shared" si="26"/>
        <v>0</v>
      </c>
      <c r="U250" s="159">
        <f t="shared" si="27"/>
        <v>0</v>
      </c>
      <c r="AT250" s="171"/>
      <c r="AV250" s="171"/>
      <c r="AX250" s="171"/>
      <c r="AZ250" s="171"/>
      <c r="BB250" s="171"/>
      <c r="BD250" s="171"/>
      <c r="BF250" s="171"/>
      <c r="BG250" s="168"/>
      <c r="BH250" s="171"/>
    </row>
    <row r="251" spans="2:60">
      <c r="B251" s="410" t="s">
        <v>478</v>
      </c>
      <c r="C251" s="425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Q251" s="160">
        <f t="shared" si="23"/>
        <v>64</v>
      </c>
      <c r="S251" s="159">
        <f t="shared" si="26"/>
        <v>0</v>
      </c>
      <c r="U251" s="159">
        <f t="shared" si="27"/>
        <v>0</v>
      </c>
      <c r="X251" s="130">
        <v>575</v>
      </c>
      <c r="Z251" s="157">
        <v>40</v>
      </c>
      <c r="AA251" s="130">
        <v>14</v>
      </c>
      <c r="AT251" s="171"/>
      <c r="AV251" s="171"/>
      <c r="AX251" s="171"/>
      <c r="AZ251" s="171"/>
      <c r="BB251" s="171"/>
      <c r="BD251" s="171"/>
      <c r="BF251" s="171"/>
      <c r="BG251" s="168"/>
      <c r="BH251" s="171"/>
    </row>
    <row r="252" spans="2:60">
      <c r="B252" s="411"/>
      <c r="C252" s="413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Q252" s="160">
        <f t="shared" si="23"/>
        <v>20</v>
      </c>
      <c r="S252" s="159">
        <f t="shared" si="26"/>
        <v>0</v>
      </c>
      <c r="U252" s="159">
        <f t="shared" si="27"/>
        <v>0</v>
      </c>
      <c r="AT252" s="171"/>
      <c r="AV252" s="171"/>
      <c r="AX252" s="171"/>
      <c r="AZ252" s="171"/>
      <c r="BB252" s="171"/>
      <c r="BD252" s="171"/>
      <c r="BF252" s="171"/>
      <c r="BG252" s="168"/>
      <c r="BH252" s="171"/>
    </row>
    <row r="253" spans="2:60">
      <c r="B253" s="410" t="s">
        <v>480</v>
      </c>
      <c r="C253" s="425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Q253" s="160">
        <f t="shared" si="23"/>
        <v>1</v>
      </c>
      <c r="S253" s="159">
        <f t="shared" si="26"/>
        <v>0</v>
      </c>
      <c r="U253" s="159">
        <f t="shared" si="27"/>
        <v>0</v>
      </c>
      <c r="X253" s="130">
        <v>579</v>
      </c>
      <c r="Z253" s="157" t="s">
        <v>354</v>
      </c>
      <c r="AA253" s="130">
        <v>10</v>
      </c>
      <c r="AB253" s="130">
        <v>11</v>
      </c>
      <c r="AC253" s="130">
        <v>11</v>
      </c>
      <c r="AD253" s="130" t="s">
        <v>294</v>
      </c>
      <c r="AE253" s="130" t="s">
        <v>337</v>
      </c>
      <c r="AF253" s="130" t="s">
        <v>317</v>
      </c>
      <c r="AG253" s="158" t="s">
        <v>294</v>
      </c>
      <c r="AT253" s="171"/>
      <c r="AV253" s="171"/>
      <c r="AX253" s="171"/>
      <c r="AZ253" s="171"/>
      <c r="BB253" s="171"/>
      <c r="BD253" s="171"/>
      <c r="BF253" s="171"/>
      <c r="BG253" s="168"/>
      <c r="BH253" s="171"/>
    </row>
    <row r="254" spans="2:60">
      <c r="B254" s="415"/>
      <c r="C254" s="426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Q254" s="160">
        <f t="shared" si="23"/>
        <v>16</v>
      </c>
      <c r="S254" s="159">
        <f t="shared" si="26"/>
        <v>0</v>
      </c>
      <c r="U254" s="159">
        <f t="shared" si="27"/>
        <v>0</v>
      </c>
      <c r="AT254" s="171"/>
      <c r="AV254" s="171"/>
      <c r="AX254" s="171"/>
      <c r="AZ254" s="171"/>
      <c r="BB254" s="171"/>
      <c r="BD254" s="171"/>
      <c r="BF254" s="171"/>
      <c r="BG254" s="168"/>
      <c r="BH254" s="171"/>
    </row>
    <row r="255" spans="2:60">
      <c r="B255" s="415"/>
      <c r="C255" s="426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Q255" s="160">
        <f t="shared" si="23"/>
        <v>17</v>
      </c>
      <c r="S255" s="159">
        <f t="shared" si="26"/>
        <v>0</v>
      </c>
      <c r="U255" s="159">
        <f t="shared" si="27"/>
        <v>0</v>
      </c>
      <c r="AT255" s="171"/>
      <c r="AV255" s="171"/>
      <c r="AX255" s="171"/>
      <c r="AZ255" s="171"/>
      <c r="BB255" s="171"/>
      <c r="BD255" s="171"/>
      <c r="BF255" s="171"/>
      <c r="BG255" s="168"/>
      <c r="BH255" s="171"/>
    </row>
    <row r="256" spans="2:60">
      <c r="B256" s="415"/>
      <c r="C256" s="426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Q256" s="160">
        <f t="shared" si="23"/>
        <v>17</v>
      </c>
      <c r="S256" s="159">
        <f t="shared" si="26"/>
        <v>0</v>
      </c>
      <c r="U256" s="159">
        <f t="shared" si="27"/>
        <v>0</v>
      </c>
      <c r="AT256" s="171"/>
      <c r="AV256" s="171"/>
      <c r="AX256" s="171"/>
      <c r="AZ256" s="171"/>
      <c r="BB256" s="171"/>
      <c r="BD256" s="171"/>
      <c r="BF256" s="171"/>
      <c r="BG256" s="168"/>
      <c r="BH256" s="171"/>
    </row>
    <row r="257" spans="2:60">
      <c r="B257" s="415"/>
      <c r="C257" s="426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Q257" s="160">
        <f t="shared" si="23"/>
        <v>0</v>
      </c>
      <c r="S257" s="159">
        <f t="shared" si="26"/>
        <v>0</v>
      </c>
      <c r="U257" s="159">
        <f t="shared" si="27"/>
        <v>0</v>
      </c>
      <c r="AT257" s="171"/>
      <c r="AV257" s="171"/>
      <c r="AX257" s="171"/>
      <c r="AZ257" s="171"/>
      <c r="BB257" s="171"/>
      <c r="BD257" s="171"/>
      <c r="BF257" s="171"/>
      <c r="BG257" s="168"/>
      <c r="BH257" s="171"/>
    </row>
    <row r="258" spans="2:60">
      <c r="B258" s="415"/>
      <c r="C258" s="426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Q258" s="160">
        <f t="shared" si="23"/>
        <v>6</v>
      </c>
      <c r="S258" s="159">
        <f t="shared" si="26"/>
        <v>0</v>
      </c>
      <c r="U258" s="159">
        <f t="shared" si="27"/>
        <v>0</v>
      </c>
      <c r="AT258" s="171"/>
      <c r="AV258" s="171"/>
      <c r="AX258" s="171"/>
      <c r="AZ258" s="171"/>
      <c r="BB258" s="171"/>
      <c r="BD258" s="171"/>
      <c r="BF258" s="171"/>
      <c r="BG258" s="168"/>
      <c r="BH258" s="171"/>
    </row>
    <row r="259" spans="2:60">
      <c r="B259" s="415"/>
      <c r="C259" s="426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Q259" s="160">
        <f t="shared" si="23"/>
        <v>195</v>
      </c>
      <c r="S259" s="159">
        <f t="shared" si="26"/>
        <v>0</v>
      </c>
      <c r="U259" s="159">
        <f t="shared" si="27"/>
        <v>0</v>
      </c>
      <c r="AT259" s="171"/>
      <c r="AV259" s="171"/>
      <c r="AX259" s="171"/>
      <c r="AZ259" s="171"/>
      <c r="BB259" s="171"/>
      <c r="BD259" s="171"/>
      <c r="BF259" s="171"/>
      <c r="BG259" s="168"/>
      <c r="BH259" s="171"/>
    </row>
    <row r="260" spans="2:60">
      <c r="B260" s="411"/>
      <c r="C260" s="413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Q260" s="160">
        <f t="shared" si="23"/>
        <v>0</v>
      </c>
      <c r="S260" s="159">
        <f t="shared" si="26"/>
        <v>0</v>
      </c>
      <c r="U260" s="159">
        <f t="shared" si="27"/>
        <v>0</v>
      </c>
      <c r="AT260" s="171"/>
      <c r="AV260" s="171"/>
      <c r="AX260" s="171"/>
      <c r="AZ260" s="171"/>
      <c r="BB260" s="171"/>
      <c r="BD260" s="171"/>
      <c r="BF260" s="171"/>
      <c r="BG260" s="168"/>
      <c r="BH260" s="171"/>
    </row>
    <row r="261" spans="2:60">
      <c r="B261" s="410" t="s">
        <v>483</v>
      </c>
      <c r="C261" s="425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Q261" s="160">
        <f t="shared" si="23"/>
        <v>127</v>
      </c>
      <c r="S261" s="159">
        <f t="shared" si="26"/>
        <v>0</v>
      </c>
      <c r="U261" s="159">
        <f t="shared" si="27"/>
        <v>0</v>
      </c>
      <c r="X261" s="130">
        <v>596</v>
      </c>
      <c r="Z261" s="157" t="s">
        <v>298</v>
      </c>
      <c r="AA261" s="130">
        <v>10</v>
      </c>
      <c r="AB261" s="130">
        <v>80</v>
      </c>
      <c r="AC261" s="130">
        <v>44</v>
      </c>
      <c r="AD261" s="130" t="s">
        <v>484</v>
      </c>
      <c r="AE261" s="130" t="s">
        <v>294</v>
      </c>
      <c r="AF261" s="130" t="s">
        <v>294</v>
      </c>
      <c r="AG261" s="158" t="s">
        <v>294</v>
      </c>
      <c r="AT261" s="171"/>
      <c r="AV261" s="171"/>
      <c r="AX261" s="171"/>
      <c r="AZ261" s="171"/>
      <c r="BB261" s="171"/>
      <c r="BD261" s="171"/>
      <c r="BF261" s="171"/>
      <c r="BG261" s="168"/>
      <c r="BH261" s="171"/>
    </row>
    <row r="262" spans="2:60">
      <c r="B262" s="415"/>
      <c r="C262" s="426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Q262" s="160">
        <f t="shared" si="23"/>
        <v>16</v>
      </c>
      <c r="S262" s="159">
        <f t="shared" si="26"/>
        <v>0</v>
      </c>
      <c r="U262" s="159">
        <f t="shared" si="27"/>
        <v>0</v>
      </c>
      <c r="AT262" s="171"/>
      <c r="AV262" s="171"/>
      <c r="AX262" s="171"/>
      <c r="AZ262" s="171"/>
      <c r="BB262" s="171"/>
      <c r="BD262" s="171"/>
      <c r="BF262" s="171"/>
      <c r="BG262" s="168"/>
      <c r="BH262" s="171"/>
    </row>
    <row r="263" spans="2:60">
      <c r="B263" s="415"/>
      <c r="C263" s="426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Q263" s="160">
        <f t="shared" si="23"/>
        <v>128</v>
      </c>
      <c r="S263" s="159">
        <f t="shared" si="26"/>
        <v>0</v>
      </c>
      <c r="U263" s="159">
        <f t="shared" si="27"/>
        <v>0</v>
      </c>
      <c r="AT263" s="171"/>
      <c r="AV263" s="171"/>
      <c r="AX263" s="171"/>
      <c r="AZ263" s="171"/>
      <c r="BB263" s="171"/>
      <c r="BD263" s="171"/>
      <c r="BF263" s="171"/>
      <c r="BG263" s="168"/>
      <c r="BH263" s="171"/>
    </row>
    <row r="264" spans="2:60">
      <c r="B264" s="415"/>
      <c r="C264" s="426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Q264" s="160">
        <f t="shared" si="23"/>
        <v>68</v>
      </c>
      <c r="S264" s="159">
        <f t="shared" si="26"/>
        <v>0</v>
      </c>
      <c r="U264" s="159">
        <f t="shared" si="27"/>
        <v>0</v>
      </c>
      <c r="AT264" s="171"/>
      <c r="AV264" s="171"/>
      <c r="AX264" s="171"/>
      <c r="AZ264" s="171"/>
      <c r="BB264" s="171"/>
      <c r="BD264" s="171"/>
      <c r="BF264" s="171"/>
      <c r="BG264" s="168"/>
      <c r="BH264" s="171"/>
    </row>
    <row r="265" spans="2:60">
      <c r="B265" s="415"/>
      <c r="C265" s="426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Q265" s="160">
        <f t="shared" si="23"/>
        <v>26</v>
      </c>
      <c r="S265" s="159">
        <f t="shared" si="26"/>
        <v>0</v>
      </c>
      <c r="U265" s="159">
        <f t="shared" si="27"/>
        <v>0</v>
      </c>
      <c r="AT265" s="171"/>
      <c r="AV265" s="171"/>
      <c r="AX265" s="171"/>
      <c r="AZ265" s="171"/>
      <c r="BB265" s="171"/>
      <c r="BD265" s="171"/>
      <c r="BF265" s="171"/>
      <c r="BG265" s="168"/>
      <c r="BH265" s="171"/>
    </row>
    <row r="266" spans="2:60">
      <c r="B266" s="415"/>
      <c r="C266" s="426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Q266" s="160">
        <f t="shared" si="23"/>
        <v>0</v>
      </c>
      <c r="S266" s="159">
        <f t="shared" si="26"/>
        <v>0</v>
      </c>
      <c r="U266" s="159">
        <f t="shared" si="27"/>
        <v>0</v>
      </c>
      <c r="AT266" s="171"/>
      <c r="AV266" s="171"/>
      <c r="AX266" s="171"/>
      <c r="AZ266" s="171"/>
      <c r="BB266" s="171"/>
      <c r="BD266" s="171"/>
      <c r="BF266" s="171"/>
      <c r="BG266" s="168"/>
      <c r="BH266" s="171"/>
    </row>
    <row r="267" spans="2:60">
      <c r="B267" s="415"/>
      <c r="C267" s="426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Q267" s="160">
        <f t="shared" si="23"/>
        <v>0</v>
      </c>
      <c r="S267" s="159">
        <f t="shared" si="26"/>
        <v>0</v>
      </c>
      <c r="U267" s="159">
        <f t="shared" si="27"/>
        <v>0</v>
      </c>
      <c r="AT267" s="171"/>
      <c r="AV267" s="171"/>
      <c r="AX267" s="171"/>
      <c r="AZ267" s="171"/>
      <c r="BB267" s="171"/>
      <c r="BD267" s="171"/>
      <c r="BF267" s="171"/>
      <c r="BG267" s="168"/>
      <c r="BH267" s="171"/>
    </row>
    <row r="268" spans="2:60">
      <c r="B268" s="411"/>
      <c r="C268" s="413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Q268" s="160">
        <f t="shared" si="23"/>
        <v>0</v>
      </c>
      <c r="S268" s="159">
        <f t="shared" si="26"/>
        <v>0</v>
      </c>
      <c r="U268" s="159">
        <f t="shared" si="27"/>
        <v>0</v>
      </c>
      <c r="AT268" s="171"/>
      <c r="AV268" s="171"/>
      <c r="AX268" s="171"/>
      <c r="AZ268" s="171"/>
      <c r="BB268" s="171"/>
      <c r="BD268" s="171"/>
      <c r="BF268" s="171"/>
      <c r="BG268" s="168"/>
      <c r="BH268" s="171"/>
    </row>
    <row r="269" spans="2:60">
      <c r="B269" s="410" t="s">
        <v>486</v>
      </c>
      <c r="C269" s="425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Q269" s="160">
        <f t="shared" si="23"/>
        <v>56</v>
      </c>
      <c r="S269" s="159">
        <f t="shared" si="26"/>
        <v>0</v>
      </c>
      <c r="U269" s="159">
        <f t="shared" si="27"/>
        <v>0</v>
      </c>
      <c r="X269" s="130" t="s">
        <v>486</v>
      </c>
      <c r="Z269" s="157">
        <v>38</v>
      </c>
      <c r="AA269" s="130" t="s">
        <v>308</v>
      </c>
      <c r="AB269" s="130" t="s">
        <v>294</v>
      </c>
      <c r="AT269" s="171"/>
      <c r="AV269" s="171"/>
      <c r="AX269" s="171"/>
      <c r="AZ269" s="171"/>
      <c r="BB269" s="171"/>
      <c r="BD269" s="171"/>
      <c r="BF269" s="171"/>
      <c r="BG269" s="168"/>
      <c r="BH269" s="171"/>
    </row>
    <row r="270" spans="2:60">
      <c r="B270" s="415"/>
      <c r="C270" s="426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Q270" s="160">
        <f t="shared" si="23"/>
        <v>255</v>
      </c>
      <c r="S270" s="159">
        <f t="shared" si="26"/>
        <v>0</v>
      </c>
      <c r="U270" s="159">
        <f t="shared" si="27"/>
        <v>0</v>
      </c>
      <c r="AT270" s="171"/>
      <c r="AV270" s="171"/>
      <c r="AX270" s="171"/>
      <c r="AZ270" s="171"/>
      <c r="BB270" s="171"/>
      <c r="BD270" s="171"/>
      <c r="BF270" s="171"/>
      <c r="BG270" s="168"/>
      <c r="BH270" s="171"/>
    </row>
    <row r="271" spans="2:60">
      <c r="B271" s="411"/>
      <c r="C271" s="413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Q271" s="160">
        <f t="shared" si="23"/>
        <v>0</v>
      </c>
      <c r="S271" s="159">
        <f t="shared" si="26"/>
        <v>0</v>
      </c>
      <c r="U271" s="159">
        <f t="shared" si="27"/>
        <v>0</v>
      </c>
      <c r="AT271" s="171"/>
      <c r="AV271" s="171"/>
      <c r="AX271" s="171"/>
      <c r="AZ271" s="171"/>
      <c r="BB271" s="171"/>
      <c r="BD271" s="171"/>
      <c r="BF271" s="171"/>
      <c r="BG271" s="168"/>
      <c r="BH271" s="171"/>
    </row>
    <row r="272" spans="2:60">
      <c r="B272" s="410" t="s">
        <v>488</v>
      </c>
      <c r="C272" s="425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Q272" s="160">
        <f t="shared" si="23"/>
        <v>0</v>
      </c>
      <c r="R272" s="159">
        <v>0.01</v>
      </c>
      <c r="S272" s="159">
        <f t="shared" si="26"/>
        <v>0</v>
      </c>
      <c r="U272" s="159">
        <f t="shared" si="27"/>
        <v>0</v>
      </c>
      <c r="X272" s="130" t="s">
        <v>488</v>
      </c>
      <c r="Z272" s="157" t="s">
        <v>294</v>
      </c>
      <c r="AA272" s="130" t="s">
        <v>294</v>
      </c>
      <c r="AB272" s="130">
        <v>12</v>
      </c>
      <c r="AC272" s="130" t="s">
        <v>298</v>
      </c>
      <c r="AD272" s="130" t="s">
        <v>350</v>
      </c>
      <c r="AE272" s="130">
        <v>70</v>
      </c>
      <c r="AF272" s="130" t="s">
        <v>489</v>
      </c>
      <c r="AT272" s="171"/>
      <c r="AV272" s="171"/>
      <c r="AX272" s="171"/>
      <c r="AZ272" s="171"/>
      <c r="BB272" s="171"/>
      <c r="BD272" s="171"/>
      <c r="BF272" s="171"/>
      <c r="BG272" s="168"/>
      <c r="BH272" s="171"/>
    </row>
    <row r="273" spans="2:60">
      <c r="B273" s="415"/>
      <c r="C273" s="426"/>
      <c r="D273" s="189"/>
      <c r="E273" s="237"/>
      <c r="F273" s="237" t="s">
        <v>490</v>
      </c>
      <c r="G273" s="237" t="s">
        <v>428</v>
      </c>
      <c r="H273" s="237" t="s">
        <v>1221</v>
      </c>
      <c r="I273" s="237" t="s">
        <v>428</v>
      </c>
      <c r="J273" s="237"/>
      <c r="K273" s="190"/>
      <c r="L273" s="191" t="s">
        <v>492</v>
      </c>
      <c r="M273" s="238" t="s">
        <v>493</v>
      </c>
      <c r="N273" s="159" t="str">
        <f t="shared" si="28"/>
        <v>1290be90</v>
      </c>
      <c r="O273" s="159">
        <f>HEX2DEC(N273)</f>
        <v>311475856</v>
      </c>
      <c r="P273" s="159">
        <f>_xlfn.BITRSHIFT(O273,4)</f>
        <v>19467241</v>
      </c>
      <c r="Q273" s="160">
        <f>_xlfn.BITRSHIFT(HEX2DEC(N273), 4)</f>
        <v>19467241</v>
      </c>
      <c r="R273" s="159">
        <v>0.01</v>
      </c>
      <c r="S273" s="159">
        <f t="shared" si="26"/>
        <v>194672.41</v>
      </c>
      <c r="U273" s="159">
        <f t="shared" si="27"/>
        <v>194672.41</v>
      </c>
      <c r="V273" s="159" t="s">
        <v>494</v>
      </c>
      <c r="AT273" s="171"/>
      <c r="AV273" s="171"/>
      <c r="AX273" s="171"/>
      <c r="AZ273" s="171"/>
      <c r="BB273" s="171"/>
      <c r="BD273" s="171"/>
      <c r="BF273" s="171"/>
      <c r="BG273" s="168"/>
      <c r="BH273" s="171"/>
    </row>
    <row r="274" spans="2:60">
      <c r="B274" s="411"/>
      <c r="C274" s="413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Q274" s="160">
        <f t="shared" ref="Q274:Q305" si="29">HEX2DEC(N274)</f>
        <v>202</v>
      </c>
      <c r="S274" s="159">
        <f t="shared" si="26"/>
        <v>0</v>
      </c>
      <c r="U274" s="159">
        <f t="shared" si="27"/>
        <v>0</v>
      </c>
      <c r="AT274" s="171"/>
      <c r="AV274" s="171"/>
      <c r="AX274" s="171"/>
      <c r="AZ274" s="171"/>
      <c r="BB274" s="171"/>
      <c r="BD274" s="171"/>
      <c r="BF274" s="171"/>
      <c r="BG274" s="168"/>
      <c r="BH274" s="171"/>
    </row>
    <row r="275" spans="2:60">
      <c r="B275" s="410" t="s">
        <v>495</v>
      </c>
      <c r="C275" s="425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Q275" s="160">
        <f t="shared" si="29"/>
        <v>127</v>
      </c>
      <c r="R275" s="159">
        <v>1</v>
      </c>
      <c r="S275" s="159">
        <f t="shared" si="26"/>
        <v>127</v>
      </c>
      <c r="T275" s="159">
        <v>-40</v>
      </c>
      <c r="U275" s="159">
        <f t="shared" si="27"/>
        <v>87</v>
      </c>
      <c r="V275" s="159" t="s">
        <v>497</v>
      </c>
      <c r="X275" s="130" t="s">
        <v>495</v>
      </c>
      <c r="Z275" s="157" t="s">
        <v>298</v>
      </c>
      <c r="AA275" s="130" t="s">
        <v>498</v>
      </c>
      <c r="AB275" s="130">
        <v>40</v>
      </c>
      <c r="AC275" s="130" t="s">
        <v>294</v>
      </c>
      <c r="AD275" s="130" t="s">
        <v>499</v>
      </c>
      <c r="AE275" s="130">
        <v>38</v>
      </c>
      <c r="AF275" s="130" t="s">
        <v>418</v>
      </c>
      <c r="AG275" s="158" t="s">
        <v>294</v>
      </c>
      <c r="AT275" s="171"/>
      <c r="AV275" s="171"/>
      <c r="AX275" s="171"/>
      <c r="AZ275" s="171"/>
      <c r="BB275" s="171"/>
      <c r="BD275" s="171"/>
      <c r="BF275" s="171"/>
      <c r="BG275" s="168"/>
      <c r="BH275" s="171"/>
    </row>
    <row r="276" spans="2:60">
      <c r="B276" s="415"/>
      <c r="C276" s="426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Q276" s="160">
        <f t="shared" si="29"/>
        <v>94</v>
      </c>
      <c r="S276" s="159">
        <f t="shared" si="26"/>
        <v>0</v>
      </c>
      <c r="U276" s="159">
        <f t="shared" si="27"/>
        <v>0</v>
      </c>
      <c r="AT276" s="171"/>
      <c r="AV276" s="171"/>
      <c r="AX276" s="171"/>
      <c r="AZ276" s="171"/>
      <c r="BB276" s="171"/>
      <c r="BD276" s="171"/>
      <c r="BF276" s="171"/>
      <c r="BG276" s="168"/>
      <c r="BH276" s="171"/>
    </row>
    <row r="277" spans="2:60">
      <c r="B277" s="415"/>
      <c r="C277" s="426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Q277" s="160">
        <f t="shared" si="29"/>
        <v>64</v>
      </c>
      <c r="S277" s="159">
        <f t="shared" si="26"/>
        <v>0</v>
      </c>
      <c r="U277" s="159">
        <f t="shared" si="27"/>
        <v>0</v>
      </c>
      <c r="AT277" s="171"/>
      <c r="AV277" s="171"/>
      <c r="AX277" s="171"/>
      <c r="AZ277" s="171"/>
      <c r="BB277" s="171"/>
      <c r="BD277" s="171"/>
      <c r="BF277" s="171"/>
      <c r="BG277" s="168"/>
      <c r="BH277" s="171"/>
    </row>
    <row r="278" spans="2:60">
      <c r="B278" s="415"/>
      <c r="C278" s="426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Q278" s="160">
        <f t="shared" si="29"/>
        <v>0</v>
      </c>
      <c r="S278" s="159">
        <f t="shared" si="26"/>
        <v>0</v>
      </c>
      <c r="U278" s="159">
        <f t="shared" si="27"/>
        <v>0</v>
      </c>
      <c r="AT278" s="171"/>
      <c r="AV278" s="171"/>
      <c r="AX278" s="171"/>
      <c r="AZ278" s="171"/>
      <c r="BB278" s="171"/>
      <c r="BD278" s="171"/>
      <c r="BF278" s="171"/>
      <c r="BG278" s="168"/>
      <c r="BH278" s="171"/>
    </row>
    <row r="279" spans="2:60">
      <c r="B279" s="415"/>
      <c r="C279" s="426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Q279" s="160">
        <f t="shared" si="29"/>
        <v>213</v>
      </c>
      <c r="S279" s="159">
        <f t="shared" ref="S279:S336" si="30">Q279*R279</f>
        <v>0</v>
      </c>
      <c r="U279" s="159">
        <f t="shared" ref="U279:U336" si="31">S279+T279</f>
        <v>0</v>
      </c>
      <c r="AT279" s="171"/>
      <c r="AV279" s="171"/>
      <c r="AX279" s="171"/>
      <c r="AZ279" s="171"/>
      <c r="BB279" s="171"/>
      <c r="BD279" s="171"/>
      <c r="BF279" s="171"/>
      <c r="BG279" s="168"/>
      <c r="BH279" s="171"/>
    </row>
    <row r="280" spans="2:60">
      <c r="B280" s="415"/>
      <c r="C280" s="426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Q280" s="160">
        <f t="shared" si="29"/>
        <v>56</v>
      </c>
      <c r="S280" s="159">
        <f t="shared" si="30"/>
        <v>0</v>
      </c>
      <c r="U280" s="159">
        <f t="shared" si="31"/>
        <v>0</v>
      </c>
      <c r="AT280" s="171"/>
      <c r="AV280" s="171"/>
      <c r="AX280" s="171"/>
      <c r="AZ280" s="171"/>
      <c r="BB280" s="171"/>
      <c r="BD280" s="171"/>
      <c r="BF280" s="171"/>
      <c r="BG280" s="168"/>
      <c r="BH280" s="171"/>
    </row>
    <row r="281" spans="2:60">
      <c r="B281" s="415"/>
      <c r="C281" s="426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Q281" s="160">
        <f t="shared" si="29"/>
        <v>192</v>
      </c>
      <c r="S281" s="159">
        <f t="shared" si="30"/>
        <v>0</v>
      </c>
      <c r="U281" s="159">
        <f t="shared" si="31"/>
        <v>0</v>
      </c>
      <c r="AT281" s="171"/>
      <c r="AV281" s="171"/>
      <c r="AX281" s="171"/>
      <c r="AZ281" s="171"/>
      <c r="BB281" s="171"/>
      <c r="BD281" s="171"/>
      <c r="BF281" s="171"/>
      <c r="BG281" s="168"/>
      <c r="BH281" s="171"/>
    </row>
    <row r="282" spans="2:60">
      <c r="B282" s="411"/>
      <c r="C282" s="429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Q282" s="160">
        <f t="shared" si="29"/>
        <v>0</v>
      </c>
      <c r="S282" s="159">
        <f t="shared" si="30"/>
        <v>0</v>
      </c>
      <c r="U282" s="159">
        <f t="shared" si="31"/>
        <v>0</v>
      </c>
      <c r="AT282" s="171"/>
      <c r="AV282" s="171"/>
      <c r="AX282" s="171"/>
      <c r="AZ282" s="171"/>
      <c r="BB282" s="171"/>
      <c r="BD282" s="171"/>
      <c r="BF282" s="171"/>
      <c r="BG282" s="168"/>
      <c r="BH282" s="171"/>
    </row>
    <row r="283" spans="2:60">
      <c r="B283" s="410" t="s">
        <v>242</v>
      </c>
      <c r="C283" s="426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Q283" s="160">
        <f t="shared" si="29"/>
        <v>6</v>
      </c>
      <c r="S283" s="159">
        <f t="shared" si="30"/>
        <v>0</v>
      </c>
      <c r="U283" s="159">
        <f t="shared" si="31"/>
        <v>0</v>
      </c>
      <c r="X283" s="130" t="s">
        <v>242</v>
      </c>
      <c r="Z283" s="157" t="s">
        <v>337</v>
      </c>
      <c r="AA283" s="130" t="s">
        <v>294</v>
      </c>
      <c r="AB283" s="130" t="s">
        <v>294</v>
      </c>
      <c r="AC283" s="130">
        <v>80</v>
      </c>
      <c r="AD283" s="130" t="s">
        <v>294</v>
      </c>
      <c r="AE283" s="130" t="s">
        <v>294</v>
      </c>
      <c r="AF283" s="130" t="s">
        <v>294</v>
      </c>
      <c r="AG283" s="158">
        <v>42</v>
      </c>
      <c r="AI283" s="169" t="s">
        <v>294</v>
      </c>
      <c r="AJ283" s="171" t="s">
        <v>502</v>
      </c>
      <c r="AK283" s="168" t="s">
        <v>503</v>
      </c>
      <c r="AL283" s="171" t="s">
        <v>504</v>
      </c>
      <c r="AM283" s="168" t="s">
        <v>505</v>
      </c>
      <c r="AN283" s="171" t="s">
        <v>506</v>
      </c>
      <c r="AO283" s="168" t="s">
        <v>507</v>
      </c>
      <c r="AP283" s="171" t="s">
        <v>508</v>
      </c>
      <c r="AQ283" s="168" t="s">
        <v>509</v>
      </c>
      <c r="AR283" s="171" t="s">
        <v>510</v>
      </c>
      <c r="AS283" s="168" t="s">
        <v>511</v>
      </c>
      <c r="AT283" s="171" t="s">
        <v>512</v>
      </c>
      <c r="AU283" s="168" t="s">
        <v>513</v>
      </c>
      <c r="AV283" s="171" t="s">
        <v>514</v>
      </c>
      <c r="AW283" s="168" t="s">
        <v>515</v>
      </c>
      <c r="AX283" s="171" t="s">
        <v>516</v>
      </c>
      <c r="AY283" s="168" t="s">
        <v>517</v>
      </c>
      <c r="AZ283" s="171" t="s">
        <v>518</v>
      </c>
      <c r="BB283" s="171"/>
      <c r="BD283" s="171"/>
      <c r="BF283" s="171"/>
      <c r="BG283" s="168"/>
      <c r="BH283" s="171"/>
    </row>
    <row r="284" spans="2:60">
      <c r="B284" s="415"/>
      <c r="C284" s="426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Q284" s="160">
        <f t="shared" si="29"/>
        <v>0</v>
      </c>
      <c r="S284" s="159">
        <f t="shared" si="30"/>
        <v>0</v>
      </c>
      <c r="U284" s="159">
        <f t="shared" si="31"/>
        <v>0</v>
      </c>
      <c r="AI284" s="169" t="s">
        <v>294</v>
      </c>
      <c r="AJ284" s="171" t="s">
        <v>521</v>
      </c>
      <c r="AK284" s="168" t="s">
        <v>462</v>
      </c>
      <c r="AL284" s="171" t="s">
        <v>522</v>
      </c>
      <c r="AQ284" s="168" t="s">
        <v>300</v>
      </c>
      <c r="AR284" s="171" t="s">
        <v>523</v>
      </c>
      <c r="AT284" s="171"/>
      <c r="AV284" s="171"/>
      <c r="AX284" s="171"/>
      <c r="AZ284" s="171"/>
      <c r="BB284" s="171"/>
      <c r="BD284" s="171"/>
      <c r="BF284" s="171"/>
      <c r="BG284" s="168"/>
      <c r="BH284" s="171"/>
    </row>
    <row r="285" spans="2:60">
      <c r="B285" s="415"/>
      <c r="C285" s="426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Q285" s="160">
        <f t="shared" si="29"/>
        <v>0</v>
      </c>
      <c r="S285" s="159">
        <f t="shared" si="30"/>
        <v>0</v>
      </c>
      <c r="U285" s="159">
        <f t="shared" si="31"/>
        <v>0</v>
      </c>
      <c r="AT285" s="171"/>
      <c r="AV285" s="171"/>
      <c r="AX285" s="171"/>
      <c r="AZ285" s="171"/>
      <c r="BB285" s="171"/>
      <c r="BD285" s="171"/>
      <c r="BF285" s="171"/>
      <c r="BG285" s="168"/>
      <c r="BH285" s="171"/>
    </row>
    <row r="286" spans="2:60">
      <c r="B286" s="415"/>
      <c r="C286" s="426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Q286" s="160">
        <f t="shared" si="29"/>
        <v>128</v>
      </c>
      <c r="S286" s="159">
        <f t="shared" si="30"/>
        <v>0</v>
      </c>
      <c r="U286" s="159">
        <f t="shared" si="31"/>
        <v>0</v>
      </c>
      <c r="AT286" s="171"/>
      <c r="AV286" s="171"/>
      <c r="AX286" s="171"/>
      <c r="AZ286" s="171"/>
      <c r="BB286" s="171"/>
      <c r="BD286" s="171"/>
      <c r="BF286" s="171"/>
      <c r="BG286" s="168"/>
      <c r="BH286" s="171"/>
    </row>
    <row r="287" spans="2:60">
      <c r="B287" s="415"/>
      <c r="C287" s="426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Q287" s="160">
        <f t="shared" si="29"/>
        <v>0</v>
      </c>
      <c r="S287" s="159">
        <f t="shared" si="30"/>
        <v>0</v>
      </c>
      <c r="U287" s="159">
        <f t="shared" si="31"/>
        <v>0</v>
      </c>
      <c r="AT287" s="171"/>
      <c r="AV287" s="171"/>
      <c r="AX287" s="171"/>
      <c r="AZ287" s="171"/>
      <c r="BB287" s="171"/>
      <c r="BD287" s="171"/>
      <c r="BF287" s="171"/>
      <c r="BG287" s="168"/>
      <c r="BH287" s="171"/>
    </row>
    <row r="288" spans="2:60">
      <c r="B288" s="415"/>
      <c r="C288" s="426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Q288" s="160">
        <f t="shared" si="29"/>
        <v>0</v>
      </c>
      <c r="S288" s="159">
        <f t="shared" si="30"/>
        <v>0</v>
      </c>
      <c r="U288" s="159">
        <f t="shared" si="31"/>
        <v>0</v>
      </c>
      <c r="AT288" s="171"/>
      <c r="AV288" s="171"/>
      <c r="AX288" s="171"/>
      <c r="AZ288" s="171"/>
      <c r="BB288" s="171"/>
      <c r="BD288" s="171"/>
      <c r="BF288" s="171"/>
      <c r="BG288" s="168"/>
      <c r="BH288" s="171"/>
    </row>
    <row r="289" spans="2:60">
      <c r="B289" s="415"/>
      <c r="C289" s="426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Q289" s="160">
        <f t="shared" si="29"/>
        <v>0</v>
      </c>
      <c r="S289" s="159">
        <f t="shared" si="30"/>
        <v>0</v>
      </c>
      <c r="U289" s="159">
        <f t="shared" si="31"/>
        <v>0</v>
      </c>
      <c r="AT289" s="171"/>
      <c r="AV289" s="171"/>
      <c r="AX289" s="171"/>
      <c r="AZ289" s="171"/>
      <c r="BB289" s="171"/>
      <c r="BD289" s="171"/>
      <c r="BF289" s="171"/>
      <c r="BG289" s="168"/>
      <c r="BH289" s="171"/>
    </row>
    <row r="290" spans="2:60">
      <c r="B290" s="411"/>
      <c r="C290" s="413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Q290" s="160">
        <f t="shared" si="29"/>
        <v>66</v>
      </c>
      <c r="S290" s="159">
        <f t="shared" si="30"/>
        <v>0</v>
      </c>
      <c r="U290" s="159">
        <f t="shared" si="31"/>
        <v>0</v>
      </c>
      <c r="AT290" s="171"/>
      <c r="AV290" s="171"/>
      <c r="AX290" s="171"/>
      <c r="AZ290" s="171"/>
      <c r="BB290" s="171"/>
      <c r="BD290" s="171"/>
      <c r="BF290" s="171"/>
      <c r="BG290" s="168"/>
      <c r="BH290" s="171"/>
    </row>
    <row r="291" spans="2:60">
      <c r="B291" s="410" t="s">
        <v>529</v>
      </c>
      <c r="C291" s="425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Q291" s="160">
        <f t="shared" si="29"/>
        <v>0</v>
      </c>
      <c r="S291" s="159">
        <f t="shared" si="30"/>
        <v>0</v>
      </c>
      <c r="U291" s="159">
        <f t="shared" si="31"/>
        <v>0</v>
      </c>
      <c r="X291" s="130" t="s">
        <v>529</v>
      </c>
      <c r="Z291" s="157" t="s">
        <v>294</v>
      </c>
      <c r="AA291" s="130" t="s">
        <v>301</v>
      </c>
      <c r="AT291" s="171"/>
      <c r="AV291" s="171"/>
      <c r="AX291" s="171"/>
      <c r="AZ291" s="171"/>
      <c r="BB291" s="171"/>
      <c r="BD291" s="171"/>
      <c r="BF291" s="171"/>
      <c r="BG291" s="168"/>
      <c r="BH291" s="171"/>
    </row>
    <row r="292" spans="2:60">
      <c r="B292" s="411"/>
      <c r="C292" s="413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Q292" s="160">
        <f t="shared" si="29"/>
        <v>164</v>
      </c>
      <c r="R292" s="159">
        <f>1/16</f>
        <v>6.25E-2</v>
      </c>
      <c r="S292" s="159">
        <f t="shared" si="30"/>
        <v>10.25</v>
      </c>
      <c r="T292" s="159">
        <v>-9.25</v>
      </c>
      <c r="U292" s="159">
        <f>1-(S292+T292)</f>
        <v>0</v>
      </c>
      <c r="AT292" s="171"/>
      <c r="AV292" s="171"/>
      <c r="AX292" s="171"/>
      <c r="AZ292" s="171"/>
      <c r="BB292" s="171"/>
      <c r="BD292" s="171"/>
      <c r="BF292" s="171"/>
      <c r="BG292" s="168"/>
      <c r="BH292" s="171"/>
    </row>
    <row r="293" spans="2:60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Q293" s="160">
        <f t="shared" si="29"/>
        <v>0</v>
      </c>
      <c r="S293" s="159">
        <f t="shared" si="30"/>
        <v>0</v>
      </c>
      <c r="U293" s="159">
        <f t="shared" si="31"/>
        <v>0</v>
      </c>
      <c r="X293" s="130" t="s">
        <v>533</v>
      </c>
      <c r="Z293" s="157" t="s">
        <v>294</v>
      </c>
      <c r="AT293" s="171"/>
      <c r="AV293" s="171"/>
      <c r="AX293" s="171"/>
      <c r="AZ293" s="171"/>
      <c r="BB293" s="171"/>
      <c r="BD293" s="171"/>
      <c r="BF293" s="171"/>
      <c r="BG293" s="168"/>
      <c r="BH293" s="171"/>
    </row>
    <row r="294" spans="2:60">
      <c r="B294" s="410" t="s">
        <v>534</v>
      </c>
      <c r="C294" s="425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Q294" s="160">
        <f t="shared" si="29"/>
        <v>128</v>
      </c>
      <c r="S294" s="159">
        <f t="shared" si="30"/>
        <v>0</v>
      </c>
      <c r="U294" s="159">
        <f t="shared" si="31"/>
        <v>0</v>
      </c>
      <c r="X294" s="130">
        <v>634</v>
      </c>
      <c r="Z294" s="157">
        <v>80</v>
      </c>
      <c r="AA294" s="130" t="s">
        <v>294</v>
      </c>
      <c r="AB294" s="130" t="s">
        <v>294</v>
      </c>
      <c r="AT294" s="171"/>
      <c r="AV294" s="171"/>
      <c r="AX294" s="171"/>
      <c r="AZ294" s="171"/>
      <c r="BB294" s="171"/>
      <c r="BD294" s="171"/>
      <c r="BF294" s="171"/>
      <c r="BG294" s="168"/>
      <c r="BH294" s="171"/>
    </row>
    <row r="295" spans="2:60">
      <c r="B295" s="415"/>
      <c r="C295" s="426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Q295" s="160">
        <f t="shared" si="29"/>
        <v>0</v>
      </c>
      <c r="S295" s="159">
        <f t="shared" si="30"/>
        <v>0</v>
      </c>
      <c r="U295" s="159">
        <f t="shared" si="31"/>
        <v>0</v>
      </c>
      <c r="AT295" s="171"/>
      <c r="AV295" s="171"/>
      <c r="AX295" s="171"/>
      <c r="AZ295" s="171"/>
      <c r="BB295" s="171"/>
      <c r="BD295" s="171"/>
      <c r="BF295" s="171"/>
      <c r="BG295" s="168"/>
      <c r="BH295" s="171"/>
    </row>
    <row r="296" spans="2:60">
      <c r="B296" s="411"/>
      <c r="C296" s="413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Q296" s="160">
        <f t="shared" si="29"/>
        <v>0</v>
      </c>
      <c r="S296" s="159">
        <f t="shared" si="30"/>
        <v>0</v>
      </c>
      <c r="U296" s="159">
        <f t="shared" si="31"/>
        <v>0</v>
      </c>
      <c r="AT296" s="171"/>
      <c r="AV296" s="171"/>
      <c r="AX296" s="171"/>
      <c r="AZ296" s="171"/>
      <c r="BB296" s="171"/>
      <c r="BD296" s="171"/>
      <c r="BF296" s="171"/>
      <c r="BG296" s="168"/>
      <c r="BH296" s="171"/>
    </row>
    <row r="297" spans="2:60">
      <c r="B297" s="410" t="s">
        <v>535</v>
      </c>
      <c r="C297" s="425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Q297" s="160">
        <f t="shared" si="29"/>
        <v>53</v>
      </c>
      <c r="S297" s="159">
        <f t="shared" si="30"/>
        <v>0</v>
      </c>
      <c r="U297" s="159">
        <f t="shared" si="31"/>
        <v>0</v>
      </c>
      <c r="X297" s="130">
        <v>646</v>
      </c>
      <c r="Z297" s="157">
        <v>35</v>
      </c>
      <c r="AA297" s="130" t="s">
        <v>334</v>
      </c>
      <c r="AB297" s="130">
        <v>12</v>
      </c>
      <c r="AC297" s="130" t="s">
        <v>537</v>
      </c>
      <c r="AD297" s="130" t="s">
        <v>354</v>
      </c>
      <c r="AE297" s="130" t="s">
        <v>538</v>
      </c>
      <c r="AF297" s="130">
        <v>10</v>
      </c>
      <c r="AG297" s="158" t="s">
        <v>539</v>
      </c>
      <c r="AT297" s="171"/>
      <c r="AV297" s="171"/>
      <c r="AX297" s="171"/>
      <c r="AZ297" s="171"/>
      <c r="BB297" s="171"/>
      <c r="BD297" s="171"/>
      <c r="BF297" s="171"/>
      <c r="BG297" s="168"/>
      <c r="BH297" s="171"/>
    </row>
    <row r="298" spans="2:60">
      <c r="B298" s="415"/>
      <c r="C298" s="426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Q298" s="160">
        <f t="shared" si="29"/>
        <v>63</v>
      </c>
      <c r="S298" s="159">
        <f t="shared" si="30"/>
        <v>0</v>
      </c>
      <c r="U298" s="159">
        <f t="shared" si="31"/>
        <v>0</v>
      </c>
      <c r="AT298" s="171"/>
      <c r="AV298" s="171"/>
      <c r="AX298" s="171"/>
      <c r="AZ298" s="171"/>
      <c r="BB298" s="171"/>
      <c r="BD298" s="171"/>
      <c r="BF298" s="171"/>
      <c r="BG298" s="168"/>
      <c r="BH298" s="171"/>
    </row>
    <row r="299" spans="2:60">
      <c r="B299" s="415"/>
      <c r="C299" s="426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Q299" s="160">
        <f t="shared" si="29"/>
        <v>18</v>
      </c>
      <c r="S299" s="159">
        <f t="shared" si="30"/>
        <v>0</v>
      </c>
      <c r="U299" s="159">
        <f t="shared" si="31"/>
        <v>0</v>
      </c>
      <c r="AT299" s="171"/>
      <c r="AV299" s="171"/>
      <c r="AX299" s="171"/>
      <c r="AZ299" s="171"/>
      <c r="BB299" s="171"/>
      <c r="BD299" s="171"/>
      <c r="BF299" s="171"/>
      <c r="BG299" s="168"/>
      <c r="BH299" s="171"/>
    </row>
    <row r="300" spans="2:60">
      <c r="B300" s="415"/>
      <c r="C300" s="426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Q300" s="160">
        <f t="shared" si="29"/>
        <v>230</v>
      </c>
      <c r="S300" s="159">
        <f t="shared" si="30"/>
        <v>0</v>
      </c>
      <c r="U300" s="159">
        <f t="shared" si="31"/>
        <v>0</v>
      </c>
      <c r="AT300" s="171"/>
      <c r="AV300" s="171"/>
      <c r="AX300" s="171"/>
      <c r="AZ300" s="171"/>
      <c r="BB300" s="171"/>
      <c r="BD300" s="171"/>
      <c r="BF300" s="171"/>
      <c r="BG300" s="168"/>
      <c r="BH300" s="171"/>
    </row>
    <row r="301" spans="2:60">
      <c r="B301" s="415"/>
      <c r="C301" s="426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Q301" s="160">
        <f t="shared" si="29"/>
        <v>1</v>
      </c>
      <c r="S301" s="159">
        <f t="shared" si="30"/>
        <v>0</v>
      </c>
      <c r="U301" s="159">
        <f t="shared" si="31"/>
        <v>0</v>
      </c>
      <c r="AT301" s="171"/>
      <c r="AV301" s="171"/>
      <c r="AX301" s="171"/>
      <c r="AZ301" s="171"/>
      <c r="BB301" s="171"/>
      <c r="BD301" s="171"/>
      <c r="BF301" s="171"/>
      <c r="BG301" s="168"/>
      <c r="BH301" s="171"/>
    </row>
    <row r="302" spans="2:60">
      <c r="B302" s="415"/>
      <c r="C302" s="426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Q302" s="160">
        <f t="shared" si="29"/>
        <v>46</v>
      </c>
      <c r="S302" s="159">
        <f t="shared" si="30"/>
        <v>0</v>
      </c>
      <c r="U302" s="159">
        <f t="shared" si="31"/>
        <v>0</v>
      </c>
      <c r="AT302" s="171"/>
      <c r="AV302" s="171"/>
      <c r="AX302" s="171"/>
      <c r="AZ302" s="171"/>
      <c r="BB302" s="171"/>
      <c r="BD302" s="171"/>
      <c r="BF302" s="171"/>
      <c r="BG302" s="168"/>
      <c r="BH302" s="171"/>
    </row>
    <row r="303" spans="2:60">
      <c r="B303" s="415"/>
      <c r="C303" s="426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Q303" s="160">
        <f t="shared" si="29"/>
        <v>16</v>
      </c>
      <c r="S303" s="159">
        <f t="shared" si="30"/>
        <v>0</v>
      </c>
      <c r="U303" s="159">
        <f t="shared" si="31"/>
        <v>0</v>
      </c>
      <c r="AT303" s="171"/>
      <c r="AV303" s="171"/>
      <c r="AX303" s="171"/>
      <c r="AZ303" s="171"/>
      <c r="BB303" s="171"/>
      <c r="BD303" s="171"/>
      <c r="BF303" s="171"/>
      <c r="BG303" s="168"/>
      <c r="BH303" s="171"/>
    </row>
    <row r="304" spans="2:60">
      <c r="B304" s="411"/>
      <c r="C304" s="413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Q304" s="160">
        <f t="shared" si="29"/>
        <v>228</v>
      </c>
      <c r="S304" s="159">
        <f t="shared" si="30"/>
        <v>0</v>
      </c>
      <c r="U304" s="159">
        <f t="shared" si="31"/>
        <v>0</v>
      </c>
      <c r="AT304" s="171"/>
      <c r="AV304" s="171"/>
      <c r="AX304" s="171"/>
      <c r="AZ304" s="171"/>
      <c r="BB304" s="171"/>
      <c r="BD304" s="171"/>
      <c r="BF304" s="171"/>
      <c r="BG304" s="168"/>
      <c r="BH304" s="171"/>
    </row>
    <row r="305" spans="2:60">
      <c r="B305" s="410" t="s">
        <v>540</v>
      </c>
      <c r="C305" s="425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Q305" s="160">
        <f t="shared" si="29"/>
        <v>255</v>
      </c>
      <c r="S305" s="159">
        <f t="shared" si="30"/>
        <v>0</v>
      </c>
      <c r="U305" s="159">
        <f t="shared" si="31"/>
        <v>0</v>
      </c>
      <c r="X305" s="130">
        <v>648</v>
      </c>
      <c r="Z305" s="157" t="s">
        <v>308</v>
      </c>
      <c r="AA305" s="130" t="s">
        <v>308</v>
      </c>
      <c r="AB305" s="130" t="s">
        <v>344</v>
      </c>
      <c r="AC305" s="130">
        <v>64</v>
      </c>
      <c r="AD305" s="130" t="s">
        <v>397</v>
      </c>
      <c r="AE305" s="130">
        <v>64</v>
      </c>
      <c r="AF305" s="130" t="s">
        <v>414</v>
      </c>
      <c r="AG305" s="158" t="s">
        <v>352</v>
      </c>
      <c r="AT305" s="171"/>
      <c r="AV305" s="171"/>
      <c r="AX305" s="171"/>
      <c r="AZ305" s="171"/>
      <c r="BB305" s="171"/>
      <c r="BD305" s="171"/>
      <c r="BF305" s="171"/>
      <c r="BG305" s="168"/>
      <c r="BH305" s="171"/>
    </row>
    <row r="306" spans="2:60">
      <c r="B306" s="415"/>
      <c r="C306" s="426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Q306" s="160">
        <f t="shared" ref="Q306:Q329" si="33">HEX2DEC(N306)</f>
        <v>255</v>
      </c>
      <c r="S306" s="159">
        <f t="shared" si="30"/>
        <v>0</v>
      </c>
      <c r="U306" s="159">
        <f t="shared" si="31"/>
        <v>0</v>
      </c>
      <c r="AT306" s="171"/>
      <c r="AV306" s="171"/>
      <c r="AX306" s="171"/>
      <c r="AZ306" s="171"/>
      <c r="BB306" s="171"/>
      <c r="BD306" s="171"/>
      <c r="BF306" s="171"/>
      <c r="BG306" s="168"/>
      <c r="BH306" s="171"/>
    </row>
    <row r="307" spans="2:60">
      <c r="B307" s="415"/>
      <c r="C307" s="426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Q307" s="160">
        <f t="shared" si="33"/>
        <v>240</v>
      </c>
      <c r="S307" s="159">
        <f t="shared" si="30"/>
        <v>0</v>
      </c>
      <c r="U307" s="159">
        <f t="shared" si="31"/>
        <v>0</v>
      </c>
      <c r="AT307" s="171"/>
      <c r="AV307" s="171"/>
      <c r="AX307" s="171"/>
      <c r="AZ307" s="171"/>
      <c r="BB307" s="171"/>
      <c r="BD307" s="171"/>
      <c r="BF307" s="171"/>
      <c r="BG307" s="168"/>
      <c r="BH307" s="171"/>
    </row>
    <row r="308" spans="2:60">
      <c r="B308" s="415"/>
      <c r="C308" s="426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Q308" s="160">
        <f t="shared" si="33"/>
        <v>100</v>
      </c>
      <c r="S308" s="159">
        <f t="shared" si="30"/>
        <v>0</v>
      </c>
      <c r="U308" s="159">
        <f t="shared" si="31"/>
        <v>0</v>
      </c>
      <c r="AT308" s="171"/>
      <c r="AV308" s="171"/>
      <c r="AX308" s="171"/>
      <c r="AZ308" s="171"/>
      <c r="BB308" s="171"/>
      <c r="BD308" s="171"/>
      <c r="BF308" s="171"/>
      <c r="BG308" s="168"/>
      <c r="BH308" s="171"/>
    </row>
    <row r="309" spans="2:60">
      <c r="B309" s="415"/>
      <c r="C309" s="426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Q309" s="160">
        <f t="shared" si="33"/>
        <v>200</v>
      </c>
      <c r="S309" s="159">
        <f t="shared" si="30"/>
        <v>0</v>
      </c>
      <c r="U309" s="159">
        <f t="shared" si="31"/>
        <v>0</v>
      </c>
      <c r="AT309" s="171"/>
      <c r="AV309" s="171"/>
      <c r="AX309" s="171"/>
      <c r="AZ309" s="171"/>
      <c r="BB309" s="171"/>
      <c r="BD309" s="171"/>
      <c r="BF309" s="171"/>
      <c r="BG309" s="168"/>
      <c r="BH309" s="171"/>
    </row>
    <row r="310" spans="2:60">
      <c r="B310" s="415"/>
      <c r="C310" s="426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Q310" s="160">
        <f t="shared" si="33"/>
        <v>100</v>
      </c>
      <c r="S310" s="159">
        <f t="shared" si="30"/>
        <v>0</v>
      </c>
      <c r="U310" s="159">
        <f t="shared" si="31"/>
        <v>0</v>
      </c>
      <c r="AT310" s="171"/>
      <c r="AV310" s="171"/>
      <c r="AX310" s="171"/>
      <c r="AZ310" s="171"/>
      <c r="BB310" s="171"/>
      <c r="BD310" s="171"/>
      <c r="BF310" s="171"/>
      <c r="BG310" s="168"/>
      <c r="BH310" s="171"/>
    </row>
    <row r="311" spans="2:60">
      <c r="B311" s="415"/>
      <c r="C311" s="426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Q311" s="160">
        <f t="shared" si="33"/>
        <v>250</v>
      </c>
      <c r="S311" s="159">
        <f t="shared" si="30"/>
        <v>0</v>
      </c>
      <c r="U311" s="159">
        <f t="shared" si="31"/>
        <v>0</v>
      </c>
      <c r="AT311" s="171"/>
      <c r="AV311" s="171"/>
      <c r="AX311" s="171"/>
      <c r="AZ311" s="171"/>
      <c r="BB311" s="171"/>
      <c r="BD311" s="171"/>
      <c r="BF311" s="171"/>
      <c r="BG311" s="168"/>
      <c r="BH311" s="171"/>
    </row>
    <row r="312" spans="2:60">
      <c r="B312" s="411"/>
      <c r="C312" s="413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Q312" s="160">
        <f t="shared" si="33"/>
        <v>30</v>
      </c>
      <c r="S312" s="159">
        <f t="shared" si="30"/>
        <v>0</v>
      </c>
      <c r="U312" s="159">
        <f t="shared" si="31"/>
        <v>0</v>
      </c>
      <c r="AT312" s="171"/>
      <c r="AV312" s="171"/>
      <c r="AX312" s="171"/>
      <c r="AZ312" s="171"/>
      <c r="BB312" s="171"/>
      <c r="BD312" s="171"/>
      <c r="BF312" s="171"/>
      <c r="BG312" s="168"/>
      <c r="BH312" s="171"/>
    </row>
    <row r="313" spans="2:60">
      <c r="B313" s="410" t="s">
        <v>541</v>
      </c>
      <c r="C313" s="425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Q313" s="160">
        <f t="shared" si="33"/>
        <v>0</v>
      </c>
      <c r="S313" s="159">
        <f t="shared" si="30"/>
        <v>0</v>
      </c>
      <c r="U313" s="159">
        <f t="shared" si="31"/>
        <v>0</v>
      </c>
      <c r="X313" s="130">
        <v>653</v>
      </c>
      <c r="Z313" s="157" t="s">
        <v>294</v>
      </c>
      <c r="AA313" s="130" t="s">
        <v>354</v>
      </c>
      <c r="AB313" s="130">
        <v>58</v>
      </c>
      <c r="AC313" s="130" t="s">
        <v>294</v>
      </c>
      <c r="AT313" s="171"/>
      <c r="AV313" s="171"/>
      <c r="AX313" s="171"/>
      <c r="AZ313" s="171"/>
      <c r="BB313" s="171"/>
      <c r="BD313" s="171"/>
      <c r="BF313" s="171"/>
      <c r="BG313" s="168"/>
      <c r="BH313" s="171"/>
    </row>
    <row r="314" spans="2:60">
      <c r="B314" s="415"/>
      <c r="C314" s="426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Q314" s="160">
        <f t="shared" si="33"/>
        <v>344</v>
      </c>
      <c r="S314" s="159">
        <f t="shared" si="30"/>
        <v>0</v>
      </c>
      <c r="U314" s="159">
        <f t="shared" si="31"/>
        <v>0</v>
      </c>
      <c r="AT314" s="171"/>
      <c r="AV314" s="171"/>
      <c r="AX314" s="171"/>
      <c r="AZ314" s="171"/>
      <c r="BB314" s="171"/>
      <c r="BD314" s="171"/>
      <c r="BF314" s="171"/>
      <c r="BG314" s="168"/>
      <c r="BH314" s="171"/>
    </row>
    <row r="315" spans="2:60">
      <c r="B315" s="411"/>
      <c r="C315" s="413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Q315" s="160">
        <f t="shared" si="33"/>
        <v>0</v>
      </c>
      <c r="S315" s="159">
        <f t="shared" si="30"/>
        <v>0</v>
      </c>
      <c r="U315" s="159">
        <f t="shared" si="31"/>
        <v>0</v>
      </c>
      <c r="AT315" s="171"/>
      <c r="AV315" s="171"/>
      <c r="AX315" s="171"/>
      <c r="AZ315" s="171"/>
      <c r="BB315" s="171"/>
      <c r="BD315" s="171"/>
      <c r="BF315" s="171"/>
      <c r="BG315" s="168"/>
      <c r="BH315" s="171"/>
    </row>
    <row r="316" spans="2:60">
      <c r="B316" s="410" t="s">
        <v>544</v>
      </c>
      <c r="C316" s="425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Q316" s="160">
        <f t="shared" si="33"/>
        <v>0</v>
      </c>
      <c r="S316" s="159">
        <f t="shared" si="30"/>
        <v>0</v>
      </c>
      <c r="U316" s="159">
        <f t="shared" si="31"/>
        <v>0</v>
      </c>
      <c r="X316" s="130">
        <v>657</v>
      </c>
      <c r="Z316" s="157" t="s">
        <v>294</v>
      </c>
      <c r="AA316" s="130" t="s">
        <v>294</v>
      </c>
      <c r="AT316" s="171"/>
      <c r="AV316" s="171"/>
      <c r="AX316" s="171"/>
      <c r="AZ316" s="171"/>
      <c r="BB316" s="171"/>
      <c r="BD316" s="171"/>
      <c r="BF316" s="171"/>
      <c r="BG316" s="168"/>
      <c r="BH316" s="171"/>
    </row>
    <row r="317" spans="2:60">
      <c r="B317" s="411"/>
      <c r="C317" s="413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Q317" s="160">
        <f t="shared" si="33"/>
        <v>0</v>
      </c>
      <c r="S317" s="159">
        <f t="shared" si="30"/>
        <v>0</v>
      </c>
      <c r="U317" s="159">
        <f t="shared" si="31"/>
        <v>0</v>
      </c>
      <c r="AT317" s="171"/>
      <c r="AV317" s="171"/>
      <c r="AX317" s="171"/>
      <c r="AZ317" s="171"/>
      <c r="BB317" s="171"/>
      <c r="BD317" s="171"/>
      <c r="BF317" s="171"/>
      <c r="BG317" s="168"/>
      <c r="BH317" s="171"/>
    </row>
    <row r="318" spans="2:60">
      <c r="B318" s="415" t="s">
        <v>545</v>
      </c>
      <c r="C318" s="426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Q318" s="160">
        <f t="shared" si="33"/>
        <v>136</v>
      </c>
      <c r="S318" s="159">
        <f t="shared" si="30"/>
        <v>0</v>
      </c>
      <c r="U318" s="159">
        <f t="shared" si="31"/>
        <v>0</v>
      </c>
      <c r="X318" s="130" t="s">
        <v>545</v>
      </c>
      <c r="Z318" s="157">
        <v>88</v>
      </c>
      <c r="AA318" s="130">
        <v>64</v>
      </c>
      <c r="AB318" s="130" t="s">
        <v>294</v>
      </c>
      <c r="AT318" s="171"/>
      <c r="AV318" s="171"/>
      <c r="AX318" s="171"/>
      <c r="AZ318" s="171"/>
      <c r="BB318" s="171"/>
      <c r="BD318" s="171"/>
      <c r="BF318" s="171"/>
      <c r="BG318" s="168"/>
      <c r="BH318" s="171"/>
    </row>
    <row r="319" spans="2:60">
      <c r="B319" s="415"/>
      <c r="C319" s="426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Q319" s="160">
        <f t="shared" si="33"/>
        <v>100</v>
      </c>
      <c r="S319" s="159">
        <f t="shared" si="30"/>
        <v>0</v>
      </c>
      <c r="U319" s="159">
        <f t="shared" si="31"/>
        <v>0</v>
      </c>
      <c r="AT319" s="171"/>
      <c r="AV319" s="171"/>
      <c r="AX319" s="171"/>
      <c r="AZ319" s="171"/>
      <c r="BB319" s="171"/>
      <c r="BD319" s="171"/>
      <c r="BF319" s="171"/>
      <c r="BG319" s="168"/>
      <c r="BH319" s="171"/>
    </row>
    <row r="320" spans="2:60">
      <c r="B320" s="411"/>
      <c r="C320" s="413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Q320" s="160">
        <f t="shared" si="33"/>
        <v>0</v>
      </c>
      <c r="S320" s="159">
        <f t="shared" si="30"/>
        <v>0</v>
      </c>
      <c r="U320" s="159">
        <f t="shared" si="31"/>
        <v>0</v>
      </c>
      <c r="AT320" s="171"/>
      <c r="AV320" s="171"/>
      <c r="AX320" s="171"/>
      <c r="AZ320" s="171"/>
      <c r="BB320" s="171"/>
      <c r="BD320" s="171"/>
      <c r="BF320" s="171"/>
      <c r="BG320" s="168"/>
      <c r="BH320" s="171"/>
    </row>
    <row r="321" spans="2:60">
      <c r="B321" s="410" t="s">
        <v>547</v>
      </c>
      <c r="C321" s="425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Q321" s="160">
        <f t="shared" si="33"/>
        <v>34</v>
      </c>
      <c r="S321" s="159">
        <f t="shared" si="30"/>
        <v>0</v>
      </c>
      <c r="U321" s="159">
        <f t="shared" si="31"/>
        <v>0</v>
      </c>
      <c r="X321" s="130">
        <v>665</v>
      </c>
      <c r="Z321" s="157">
        <v>22</v>
      </c>
      <c r="AA321" s="130" t="s">
        <v>300</v>
      </c>
      <c r="AB321" s="130">
        <v>44</v>
      </c>
      <c r="AC321" s="130">
        <v>22</v>
      </c>
      <c r="AD321" s="130">
        <v>60</v>
      </c>
      <c r="AE321" s="130" t="s">
        <v>334</v>
      </c>
      <c r="AF321" s="130" t="s">
        <v>294</v>
      </c>
      <c r="AT321" s="171"/>
      <c r="AV321" s="171"/>
      <c r="AX321" s="171"/>
      <c r="AZ321" s="171"/>
      <c r="BB321" s="171"/>
      <c r="BD321" s="171"/>
      <c r="BF321" s="171"/>
      <c r="BG321" s="168"/>
      <c r="BH321" s="171"/>
    </row>
    <row r="322" spans="2:60">
      <c r="B322" s="415"/>
      <c r="C322" s="426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Q322" s="160">
        <f t="shared" si="33"/>
        <v>8</v>
      </c>
      <c r="S322" s="159">
        <f t="shared" si="30"/>
        <v>0</v>
      </c>
      <c r="U322" s="159">
        <f t="shared" si="31"/>
        <v>0</v>
      </c>
      <c r="AT322" s="171"/>
      <c r="AV322" s="171"/>
      <c r="AX322" s="171"/>
      <c r="AZ322" s="171"/>
      <c r="BB322" s="171"/>
      <c r="BD322" s="171"/>
      <c r="BF322" s="171"/>
      <c r="BG322" s="168"/>
      <c r="BH322" s="171"/>
    </row>
    <row r="323" spans="2:60">
      <c r="B323" s="415"/>
      <c r="C323" s="426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Q323" s="160">
        <f t="shared" si="33"/>
        <v>68</v>
      </c>
      <c r="S323" s="159">
        <f t="shared" si="30"/>
        <v>0</v>
      </c>
      <c r="U323" s="159">
        <f t="shared" si="31"/>
        <v>0</v>
      </c>
      <c r="AT323" s="171"/>
      <c r="AV323" s="171"/>
      <c r="AX323" s="171"/>
      <c r="AZ323" s="171"/>
      <c r="BB323" s="171"/>
      <c r="BD323" s="171"/>
      <c r="BF323" s="171"/>
      <c r="BG323" s="168"/>
      <c r="BH323" s="171"/>
    </row>
    <row r="324" spans="2:60">
      <c r="B324" s="415"/>
      <c r="C324" s="426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Q324" s="160">
        <f t="shared" si="33"/>
        <v>34</v>
      </c>
      <c r="S324" s="159">
        <f t="shared" si="30"/>
        <v>0</v>
      </c>
      <c r="U324" s="159">
        <f t="shared" si="31"/>
        <v>0</v>
      </c>
      <c r="AT324" s="171"/>
      <c r="AV324" s="171"/>
      <c r="AX324" s="171"/>
      <c r="AZ324" s="171"/>
      <c r="BB324" s="171"/>
      <c r="BD324" s="171"/>
      <c r="BF324" s="171"/>
      <c r="BG324" s="168"/>
      <c r="BH324" s="171"/>
    </row>
    <row r="325" spans="2:60">
      <c r="B325" s="415"/>
      <c r="C325" s="426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Q325" s="160">
        <f t="shared" si="33"/>
        <v>96</v>
      </c>
      <c r="S325" s="159">
        <f t="shared" si="30"/>
        <v>0</v>
      </c>
      <c r="U325" s="159">
        <f t="shared" si="31"/>
        <v>0</v>
      </c>
      <c r="AT325" s="171"/>
      <c r="AV325" s="171"/>
      <c r="AX325" s="171"/>
      <c r="AZ325" s="171"/>
      <c r="BB325" s="171"/>
      <c r="BD325" s="171"/>
      <c r="BF325" s="171"/>
      <c r="BG325" s="168"/>
      <c r="BH325" s="171"/>
    </row>
    <row r="326" spans="2:60">
      <c r="B326" s="415"/>
      <c r="C326" s="426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Q326" s="160">
        <f t="shared" si="33"/>
        <v>63</v>
      </c>
      <c r="S326" s="159">
        <f t="shared" si="30"/>
        <v>0</v>
      </c>
      <c r="U326" s="159">
        <f t="shared" si="31"/>
        <v>0</v>
      </c>
      <c r="AT326" s="171"/>
      <c r="AV326" s="171"/>
      <c r="AX326" s="171"/>
      <c r="AZ326" s="171"/>
      <c r="BB326" s="171"/>
      <c r="BD326" s="171"/>
      <c r="BF326" s="171"/>
      <c r="BG326" s="168"/>
      <c r="BH326" s="171"/>
    </row>
    <row r="327" spans="2:60">
      <c r="B327" s="411"/>
      <c r="C327" s="413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Q327" s="160">
        <f t="shared" si="33"/>
        <v>0</v>
      </c>
      <c r="S327" s="159">
        <f t="shared" si="30"/>
        <v>0</v>
      </c>
      <c r="U327" s="159">
        <f t="shared" si="31"/>
        <v>0</v>
      </c>
      <c r="AT327" s="171"/>
      <c r="AV327" s="171"/>
      <c r="AX327" s="171"/>
      <c r="AZ327" s="171"/>
      <c r="BB327" s="171"/>
      <c r="BD327" s="171"/>
      <c r="BF327" s="171"/>
      <c r="BG327" s="168"/>
      <c r="BH327" s="171"/>
    </row>
    <row r="328" spans="2:60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Q328" s="160">
        <f t="shared" si="33"/>
        <v>872415232</v>
      </c>
      <c r="S328" s="159">
        <f t="shared" si="30"/>
        <v>0</v>
      </c>
      <c r="U328" s="159">
        <f t="shared" si="31"/>
        <v>0</v>
      </c>
      <c r="X328" s="130">
        <v>666</v>
      </c>
      <c r="Z328" s="157">
        <v>34</v>
      </c>
      <c r="AA328" s="130" t="s">
        <v>294</v>
      </c>
      <c r="AB328" s="130" t="s">
        <v>294</v>
      </c>
      <c r="AC328" s="130" t="s">
        <v>294</v>
      </c>
      <c r="AT328" s="171"/>
      <c r="AV328" s="171"/>
      <c r="AX328" s="171"/>
      <c r="AZ328" s="171"/>
      <c r="BB328" s="171"/>
      <c r="BD328" s="171"/>
      <c r="BF328" s="171"/>
      <c r="BG328" s="168"/>
      <c r="BH328" s="171"/>
    </row>
    <row r="329" spans="2:60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Q329" s="160">
        <f t="shared" si="33"/>
        <v>16384</v>
      </c>
      <c r="S329" s="159">
        <f t="shared" si="30"/>
        <v>0</v>
      </c>
      <c r="U329" s="159">
        <f t="shared" si="31"/>
        <v>0</v>
      </c>
      <c r="X329" s="130">
        <v>668</v>
      </c>
      <c r="Z329" s="157">
        <v>40</v>
      </c>
      <c r="AA329" s="130" t="s">
        <v>294</v>
      </c>
      <c r="AT329" s="171"/>
      <c r="AV329" s="171"/>
      <c r="AX329" s="171"/>
      <c r="AZ329" s="171"/>
      <c r="BB329" s="171"/>
      <c r="BD329" s="171"/>
      <c r="BF329" s="171"/>
      <c r="BG329" s="168"/>
      <c r="BH329" s="171"/>
    </row>
    <row r="330" spans="2:60">
      <c r="B330" s="410" t="s">
        <v>554</v>
      </c>
      <c r="C330" s="425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Q330" s="160">
        <f t="shared" ref="Q330:Q348" si="34">HEX2DEC(N330)</f>
        <v>33</v>
      </c>
      <c r="S330" s="159">
        <f t="shared" si="30"/>
        <v>0</v>
      </c>
      <c r="U330" s="159">
        <f t="shared" si="31"/>
        <v>0</v>
      </c>
      <c r="X330" s="130" t="s">
        <v>554</v>
      </c>
      <c r="Z330" s="157">
        <v>20</v>
      </c>
      <c r="AA330" s="130" t="s">
        <v>306</v>
      </c>
      <c r="AB330" s="130" t="s">
        <v>294</v>
      </c>
      <c r="AC330" s="130">
        <v>10</v>
      </c>
      <c r="AD330" s="130">
        <v>10</v>
      </c>
      <c r="AE330" s="130" t="s">
        <v>418</v>
      </c>
      <c r="AF330" s="130" t="s">
        <v>557</v>
      </c>
      <c r="AG330" s="158" t="s">
        <v>462</v>
      </c>
      <c r="AT330" s="171"/>
      <c r="AV330" s="171"/>
      <c r="AX330" s="171"/>
      <c r="AZ330" s="171"/>
      <c r="BB330" s="171"/>
      <c r="BD330" s="171"/>
      <c r="BF330" s="171"/>
      <c r="BG330" s="168"/>
      <c r="BH330" s="171"/>
    </row>
    <row r="331" spans="2:60">
      <c r="B331" s="415"/>
      <c r="C331" s="426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Q331" s="160">
        <f t="shared" si="34"/>
        <v>254</v>
      </c>
      <c r="S331" s="159">
        <f t="shared" si="30"/>
        <v>0</v>
      </c>
      <c r="U331" s="159">
        <f t="shared" si="31"/>
        <v>0</v>
      </c>
      <c r="AT331" s="171"/>
      <c r="AV331" s="171"/>
      <c r="AX331" s="171"/>
      <c r="AZ331" s="171"/>
      <c r="BB331" s="171"/>
      <c r="BD331" s="171"/>
      <c r="BF331" s="171"/>
      <c r="BG331" s="168"/>
      <c r="BH331" s="171"/>
    </row>
    <row r="332" spans="2:60">
      <c r="B332" s="415"/>
      <c r="C332" s="426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Q332" s="160">
        <f t="shared" si="34"/>
        <v>0</v>
      </c>
      <c r="S332" s="159">
        <f t="shared" si="30"/>
        <v>0</v>
      </c>
      <c r="U332" s="159">
        <f t="shared" si="31"/>
        <v>0</v>
      </c>
      <c r="AT332" s="171"/>
      <c r="AV332" s="171"/>
      <c r="AX332" s="171"/>
      <c r="AZ332" s="171"/>
      <c r="BB332" s="171"/>
      <c r="BD332" s="171"/>
      <c r="BF332" s="171"/>
      <c r="BG332" s="168"/>
      <c r="BH332" s="171"/>
    </row>
    <row r="333" spans="2:60">
      <c r="B333" s="415"/>
      <c r="C333" s="426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Q333" s="160">
        <f t="shared" si="34"/>
        <v>4112</v>
      </c>
      <c r="S333" s="159">
        <f t="shared" si="30"/>
        <v>0</v>
      </c>
      <c r="U333" s="159">
        <f t="shared" si="31"/>
        <v>0</v>
      </c>
      <c r="AT333" s="171"/>
      <c r="AV333" s="171"/>
      <c r="AX333" s="171"/>
      <c r="AZ333" s="171"/>
      <c r="BB333" s="171"/>
      <c r="BD333" s="171"/>
      <c r="BF333" s="171"/>
      <c r="BG333" s="168"/>
      <c r="BH333" s="171"/>
    </row>
    <row r="334" spans="2:60">
      <c r="B334" s="415"/>
      <c r="C334" s="426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Q334" s="160">
        <f t="shared" si="34"/>
        <v>192</v>
      </c>
      <c r="S334" s="159">
        <f t="shared" si="30"/>
        <v>0</v>
      </c>
      <c r="U334" s="159">
        <f t="shared" si="31"/>
        <v>0</v>
      </c>
      <c r="AT334" s="171"/>
      <c r="AV334" s="171"/>
      <c r="AX334" s="171"/>
      <c r="AZ334" s="171"/>
      <c r="BB334" s="171"/>
      <c r="BD334" s="171"/>
      <c r="BF334" s="171"/>
      <c r="BG334" s="168"/>
      <c r="BH334" s="171"/>
    </row>
    <row r="335" spans="2:60">
      <c r="B335" s="415"/>
      <c r="C335" s="426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Q335" s="160">
        <f t="shared" si="34"/>
        <v>31</v>
      </c>
      <c r="S335" s="159">
        <f t="shared" si="30"/>
        <v>0</v>
      </c>
      <c r="U335" s="159">
        <f t="shared" si="31"/>
        <v>0</v>
      </c>
      <c r="AT335" s="171"/>
      <c r="AV335" s="171"/>
      <c r="AX335" s="171"/>
      <c r="AZ335" s="171"/>
      <c r="BB335" s="171"/>
      <c r="BD335" s="171"/>
      <c r="BF335" s="171"/>
      <c r="BG335" s="168"/>
      <c r="BH335" s="171"/>
    </row>
    <row r="336" spans="2:60">
      <c r="B336" s="411"/>
      <c r="C336" s="413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Q336" s="160">
        <f t="shared" si="34"/>
        <v>2</v>
      </c>
      <c r="S336" s="159">
        <f t="shared" si="30"/>
        <v>0</v>
      </c>
      <c r="U336" s="159">
        <f t="shared" si="31"/>
        <v>0</v>
      </c>
      <c r="AT336" s="171"/>
      <c r="AV336" s="171"/>
      <c r="AX336" s="171"/>
      <c r="AZ336" s="171"/>
      <c r="BB336" s="171"/>
      <c r="BD336" s="171"/>
      <c r="BF336" s="171"/>
      <c r="BG336" s="168"/>
      <c r="BH336" s="171"/>
    </row>
    <row r="337" spans="2:60">
      <c r="B337" s="410" t="s">
        <v>563</v>
      </c>
      <c r="C337" s="425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Q337" s="160">
        <f t="shared" si="34"/>
        <v>2</v>
      </c>
      <c r="S337" s="159">
        <f t="shared" ref="S337:S366" si="35">Q337*R337</f>
        <v>0</v>
      </c>
      <c r="U337" s="159">
        <f t="shared" ref="U337:U366" si="36">S337+T337</f>
        <v>0</v>
      </c>
      <c r="X337" s="130">
        <v>671</v>
      </c>
      <c r="Z337" s="157" t="s">
        <v>462</v>
      </c>
      <c r="AA337" s="130" t="s">
        <v>294</v>
      </c>
      <c r="AT337" s="171"/>
      <c r="AV337" s="171"/>
      <c r="AX337" s="171"/>
      <c r="AZ337" s="171"/>
      <c r="BB337" s="171"/>
      <c r="BD337" s="171"/>
      <c r="BF337" s="171"/>
      <c r="BG337" s="168"/>
      <c r="BH337" s="171"/>
    </row>
    <row r="338" spans="2:60">
      <c r="B338" s="411"/>
      <c r="C338" s="413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Q338" s="160">
        <f t="shared" si="34"/>
        <v>0</v>
      </c>
      <c r="S338" s="159">
        <f t="shared" si="35"/>
        <v>0</v>
      </c>
      <c r="U338" s="159">
        <f t="shared" si="36"/>
        <v>0</v>
      </c>
      <c r="AT338" s="171"/>
      <c r="AV338" s="171"/>
      <c r="AX338" s="171"/>
      <c r="AZ338" s="171"/>
      <c r="BB338" s="171"/>
      <c r="BD338" s="171"/>
      <c r="BF338" s="171"/>
      <c r="BG338" s="168"/>
      <c r="BH338" s="171"/>
    </row>
    <row r="339" spans="2:60">
      <c r="B339" s="410" t="s">
        <v>564</v>
      </c>
      <c r="C339" s="425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Q339" s="160">
        <f t="shared" si="34"/>
        <v>0</v>
      </c>
      <c r="S339" s="159">
        <f t="shared" si="35"/>
        <v>0</v>
      </c>
      <c r="U339" s="159">
        <f t="shared" si="36"/>
        <v>0</v>
      </c>
      <c r="X339" s="130">
        <v>673</v>
      </c>
      <c r="Z339" s="157" t="s">
        <v>294</v>
      </c>
      <c r="AA339" s="130" t="s">
        <v>294</v>
      </c>
      <c r="AB339" s="130">
        <v>51</v>
      </c>
      <c r="AC339" s="130">
        <v>51</v>
      </c>
      <c r="AD339" s="130">
        <v>51</v>
      </c>
      <c r="AE339" s="130">
        <v>51</v>
      </c>
      <c r="AF339" s="130" t="s">
        <v>294</v>
      </c>
      <c r="AT339" s="171"/>
      <c r="AV339" s="171"/>
      <c r="AX339" s="171"/>
      <c r="AZ339" s="171"/>
      <c r="BB339" s="171"/>
      <c r="BD339" s="171"/>
      <c r="BF339" s="171"/>
      <c r="BG339" s="168"/>
      <c r="BH339" s="171"/>
    </row>
    <row r="340" spans="2:60">
      <c r="B340" s="415"/>
      <c r="C340" s="426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Q340" s="160">
        <f t="shared" si="34"/>
        <v>0</v>
      </c>
      <c r="S340" s="159">
        <f t="shared" si="35"/>
        <v>0</v>
      </c>
      <c r="U340" s="159">
        <f t="shared" si="36"/>
        <v>0</v>
      </c>
      <c r="AT340" s="171"/>
      <c r="AV340" s="171"/>
      <c r="AX340" s="171"/>
      <c r="AZ340" s="171"/>
      <c r="BB340" s="171"/>
      <c r="BD340" s="171"/>
      <c r="BF340" s="171"/>
      <c r="BG340" s="168"/>
      <c r="BH340" s="171"/>
    </row>
    <row r="341" spans="2:60">
      <c r="B341" s="415"/>
      <c r="C341" s="426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Q341" s="160">
        <f t="shared" si="34"/>
        <v>81</v>
      </c>
      <c r="S341" s="159">
        <f t="shared" si="35"/>
        <v>0</v>
      </c>
      <c r="U341" s="159">
        <f t="shared" si="36"/>
        <v>0</v>
      </c>
      <c r="AT341" s="171"/>
      <c r="AV341" s="171"/>
      <c r="AX341" s="171"/>
      <c r="AZ341" s="171"/>
      <c r="BB341" s="171"/>
      <c r="BD341" s="171"/>
      <c r="BF341" s="171"/>
      <c r="BG341" s="168"/>
      <c r="BH341" s="171"/>
    </row>
    <row r="342" spans="2:60">
      <c r="B342" s="415"/>
      <c r="C342" s="426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Q342" s="160">
        <f t="shared" si="34"/>
        <v>81</v>
      </c>
      <c r="S342" s="159">
        <f t="shared" si="35"/>
        <v>0</v>
      </c>
      <c r="U342" s="159">
        <f t="shared" si="36"/>
        <v>0</v>
      </c>
      <c r="AT342" s="171"/>
      <c r="AV342" s="171"/>
      <c r="AX342" s="171"/>
      <c r="AZ342" s="171"/>
      <c r="BB342" s="171"/>
      <c r="BD342" s="171"/>
      <c r="BF342" s="171"/>
      <c r="BG342" s="168"/>
      <c r="BH342" s="171"/>
    </row>
    <row r="343" spans="2:60">
      <c r="B343" s="415"/>
      <c r="C343" s="426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Q343" s="160">
        <f t="shared" si="34"/>
        <v>81</v>
      </c>
      <c r="S343" s="159">
        <f t="shared" si="35"/>
        <v>0</v>
      </c>
      <c r="U343" s="159">
        <f t="shared" si="36"/>
        <v>0</v>
      </c>
      <c r="AT343" s="171"/>
      <c r="AV343" s="171"/>
      <c r="AX343" s="171"/>
      <c r="AZ343" s="171"/>
      <c r="BB343" s="171"/>
      <c r="BD343" s="171"/>
      <c r="BF343" s="171"/>
      <c r="BG343" s="168"/>
      <c r="BH343" s="171"/>
    </row>
    <row r="344" spans="2:60">
      <c r="B344" s="415"/>
      <c r="C344" s="426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Q344" s="160">
        <f t="shared" si="34"/>
        <v>81</v>
      </c>
      <c r="S344" s="159">
        <f t="shared" si="35"/>
        <v>0</v>
      </c>
      <c r="U344" s="159">
        <f t="shared" si="36"/>
        <v>0</v>
      </c>
      <c r="AT344" s="171"/>
      <c r="AV344" s="171"/>
      <c r="AX344" s="171"/>
      <c r="AZ344" s="171"/>
      <c r="BB344" s="171"/>
      <c r="BD344" s="171"/>
      <c r="BF344" s="171"/>
      <c r="BG344" s="168"/>
      <c r="BH344" s="171"/>
    </row>
    <row r="345" spans="2:60">
      <c r="B345" s="411"/>
      <c r="C345" s="413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Q345" s="160">
        <f t="shared" si="34"/>
        <v>0</v>
      </c>
      <c r="S345" s="159">
        <f t="shared" si="35"/>
        <v>0</v>
      </c>
      <c r="U345" s="159">
        <f t="shared" si="36"/>
        <v>0</v>
      </c>
      <c r="AT345" s="171"/>
      <c r="AV345" s="171"/>
      <c r="AX345" s="171"/>
      <c r="AZ345" s="171"/>
      <c r="BB345" s="171"/>
      <c r="BD345" s="171"/>
      <c r="BF345" s="171"/>
      <c r="BG345" s="168"/>
      <c r="BH345" s="171"/>
    </row>
    <row r="346" spans="2:60">
      <c r="B346" s="410" t="s">
        <v>566</v>
      </c>
      <c r="C346" s="425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Q346" s="160">
        <f t="shared" si="34"/>
        <v>18</v>
      </c>
      <c r="S346" s="159">
        <f t="shared" si="35"/>
        <v>0</v>
      </c>
      <c r="U346" s="159">
        <f t="shared" si="36"/>
        <v>0</v>
      </c>
      <c r="X346" s="130" t="s">
        <v>566</v>
      </c>
      <c r="Z346" s="157">
        <v>12</v>
      </c>
      <c r="AA346" s="130" t="s">
        <v>349</v>
      </c>
      <c r="AB346" s="130">
        <v>75</v>
      </c>
      <c r="AT346" s="171"/>
      <c r="AV346" s="171"/>
      <c r="AX346" s="171"/>
      <c r="AZ346" s="171"/>
      <c r="BB346" s="171"/>
      <c r="BD346" s="171"/>
      <c r="BF346" s="171"/>
      <c r="BG346" s="168"/>
      <c r="BH346" s="171"/>
    </row>
    <row r="347" spans="2:60">
      <c r="B347" s="415"/>
      <c r="C347" s="426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Q347" s="160">
        <f t="shared" si="34"/>
        <v>13</v>
      </c>
      <c r="S347" s="159">
        <f t="shared" si="35"/>
        <v>0</v>
      </c>
      <c r="U347" s="159">
        <f t="shared" si="36"/>
        <v>0</v>
      </c>
      <c r="AT347" s="171"/>
      <c r="AV347" s="171"/>
      <c r="AX347" s="171"/>
      <c r="AZ347" s="171"/>
      <c r="BB347" s="171"/>
      <c r="BD347" s="171"/>
      <c r="BF347" s="171"/>
      <c r="BG347" s="168"/>
      <c r="BH347" s="171"/>
    </row>
    <row r="348" spans="2:60">
      <c r="B348" s="411"/>
      <c r="C348" s="413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Q348" s="160">
        <f t="shared" si="34"/>
        <v>117</v>
      </c>
      <c r="S348" s="159">
        <f t="shared" si="35"/>
        <v>0</v>
      </c>
      <c r="U348" s="159">
        <f t="shared" si="36"/>
        <v>0</v>
      </c>
      <c r="AT348" s="171"/>
      <c r="AV348" s="171"/>
      <c r="AX348" s="171"/>
      <c r="AZ348" s="171"/>
      <c r="BB348" s="171"/>
      <c r="BD348" s="171"/>
      <c r="BF348" s="171"/>
      <c r="BG348" s="168"/>
      <c r="BH348" s="171"/>
    </row>
    <row r="349" spans="2:60">
      <c r="B349" s="410" t="s">
        <v>568</v>
      </c>
      <c r="C349" s="425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Q349" s="160">
        <f>HEX2DEC(N349)</f>
        <v>40</v>
      </c>
      <c r="R349" s="172"/>
      <c r="S349" s="159">
        <f>1-((Q349-24)*1)/16</f>
        <v>0</v>
      </c>
      <c r="U349" s="159">
        <f t="shared" si="36"/>
        <v>0</v>
      </c>
      <c r="X349" s="130">
        <v>699</v>
      </c>
      <c r="Z349" s="157">
        <v>28</v>
      </c>
      <c r="AA349" s="130">
        <v>32</v>
      </c>
      <c r="AB349" s="130" t="s">
        <v>442</v>
      </c>
      <c r="AC349" s="130">
        <v>30</v>
      </c>
      <c r="AD349" s="130">
        <v>80</v>
      </c>
      <c r="AE349" s="130" t="s">
        <v>294</v>
      </c>
      <c r="AF349" s="130" t="s">
        <v>350</v>
      </c>
      <c r="AG349" s="158">
        <v>80</v>
      </c>
      <c r="AI349" s="169">
        <v>28</v>
      </c>
      <c r="AJ349" s="171" t="s">
        <v>502</v>
      </c>
      <c r="AK349" s="168">
        <v>18</v>
      </c>
      <c r="AL349" s="171" t="s">
        <v>571</v>
      </c>
      <c r="AT349" s="171"/>
      <c r="AV349" s="171"/>
      <c r="AX349" s="171"/>
      <c r="AZ349" s="171"/>
      <c r="BB349" s="171"/>
      <c r="BD349" s="171"/>
      <c r="BF349" s="171"/>
      <c r="BG349" s="168"/>
      <c r="BH349" s="171"/>
    </row>
    <row r="350" spans="2:60">
      <c r="B350" s="415"/>
      <c r="C350" s="426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Q350" s="160">
        <f>HEX2DEC(N350)</f>
        <v>48</v>
      </c>
      <c r="R350" s="159">
        <v>0.5</v>
      </c>
      <c r="S350" s="159">
        <f t="shared" si="35"/>
        <v>24</v>
      </c>
      <c r="U350" s="159">
        <f t="shared" si="36"/>
        <v>24</v>
      </c>
      <c r="AI350" s="169" t="s">
        <v>300</v>
      </c>
      <c r="AJ350" s="171" t="s">
        <v>574</v>
      </c>
      <c r="AK350" s="168" t="s">
        <v>575</v>
      </c>
      <c r="AL350" s="171" t="s">
        <v>576</v>
      </c>
      <c r="AM350" s="168" t="s">
        <v>291</v>
      </c>
      <c r="AN350" s="171" t="s">
        <v>577</v>
      </c>
      <c r="AO350" s="168" t="s">
        <v>367</v>
      </c>
      <c r="AP350" s="171" t="s">
        <v>578</v>
      </c>
      <c r="AQ350" s="168" t="s">
        <v>579</v>
      </c>
      <c r="AR350" s="171" t="s">
        <v>580</v>
      </c>
      <c r="AS350" s="168" t="s">
        <v>581</v>
      </c>
      <c r="AT350" s="171" t="s">
        <v>582</v>
      </c>
      <c r="AU350" s="168" t="s">
        <v>583</v>
      </c>
      <c r="AV350" s="171" t="s">
        <v>584</v>
      </c>
      <c r="AW350" s="168" t="s">
        <v>412</v>
      </c>
      <c r="AX350" s="171" t="s">
        <v>585</v>
      </c>
      <c r="AY350" s="168" t="s">
        <v>586</v>
      </c>
      <c r="AZ350" s="171" t="s">
        <v>587</v>
      </c>
      <c r="BA350" s="168" t="s">
        <v>551</v>
      </c>
      <c r="BB350" s="171" t="s">
        <v>588</v>
      </c>
      <c r="BC350" s="168" t="s">
        <v>589</v>
      </c>
      <c r="BD350" s="171" t="s">
        <v>590</v>
      </c>
      <c r="BF350" s="171"/>
      <c r="BG350" s="168"/>
      <c r="BH350" s="171"/>
    </row>
    <row r="351" spans="2:60">
      <c r="B351" s="415"/>
      <c r="C351" s="426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Q351" s="160">
        <f t="shared" ref="Q351:Q366" si="39">HEX2DEC(N351)</f>
        <v>138</v>
      </c>
      <c r="S351" s="159">
        <f t="shared" si="35"/>
        <v>0</v>
      </c>
      <c r="U351" s="159">
        <f t="shared" si="36"/>
        <v>0</v>
      </c>
      <c r="AT351" s="171"/>
      <c r="AV351" s="171"/>
      <c r="AX351" s="171"/>
      <c r="AZ351" s="171"/>
      <c r="BB351" s="171"/>
      <c r="BD351" s="171"/>
      <c r="BF351" s="171"/>
      <c r="BG351" s="168"/>
      <c r="BH351" s="171"/>
    </row>
    <row r="352" spans="2:60">
      <c r="B352" s="415"/>
      <c r="C352" s="426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Q352" s="160">
        <f t="shared" si="39"/>
        <v>48</v>
      </c>
      <c r="S352" s="159">
        <f t="shared" si="35"/>
        <v>0</v>
      </c>
      <c r="U352" s="159">
        <f t="shared" si="36"/>
        <v>0</v>
      </c>
      <c r="AI352" s="169" t="s">
        <v>414</v>
      </c>
      <c r="AJ352" s="171" t="s">
        <v>502</v>
      </c>
      <c r="AK352" s="168" t="s">
        <v>481</v>
      </c>
      <c r="AL352" s="171" t="s">
        <v>593</v>
      </c>
      <c r="AM352" s="168" t="s">
        <v>594</v>
      </c>
      <c r="AN352" s="171" t="s">
        <v>595</v>
      </c>
      <c r="AO352" s="168" t="s">
        <v>412</v>
      </c>
      <c r="AP352" s="171" t="s">
        <v>596</v>
      </c>
      <c r="AQ352" s="168" t="s">
        <v>479</v>
      </c>
      <c r="AR352" s="171" t="s">
        <v>597</v>
      </c>
      <c r="AS352" s="168" t="s">
        <v>319</v>
      </c>
      <c r="AT352" s="171" t="s">
        <v>598</v>
      </c>
      <c r="AU352" s="168" t="s">
        <v>549</v>
      </c>
      <c r="AV352" s="171" t="s">
        <v>599</v>
      </c>
      <c r="AW352" s="168" t="s">
        <v>491</v>
      </c>
      <c r="AX352" s="171" t="s">
        <v>600</v>
      </c>
      <c r="AY352" s="168" t="s">
        <v>394</v>
      </c>
      <c r="AZ352" s="171" t="s">
        <v>601</v>
      </c>
      <c r="BB352" s="171"/>
      <c r="BD352" s="171"/>
      <c r="BF352" s="171"/>
      <c r="BG352" s="168"/>
      <c r="BH352" s="171"/>
    </row>
    <row r="353" spans="2:60">
      <c r="B353" s="415"/>
      <c r="C353" s="426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Q353" s="160">
        <f t="shared" si="39"/>
        <v>128</v>
      </c>
      <c r="S353" s="159">
        <f t="shared" si="35"/>
        <v>0</v>
      </c>
      <c r="U353" s="159">
        <f t="shared" si="36"/>
        <v>0</v>
      </c>
      <c r="AT353" s="171"/>
      <c r="AV353" s="171"/>
      <c r="AX353" s="171"/>
      <c r="AZ353" s="171"/>
      <c r="BB353" s="171"/>
      <c r="BD353" s="171"/>
      <c r="BF353" s="171"/>
      <c r="BG353" s="168"/>
      <c r="BH353" s="171"/>
    </row>
    <row r="354" spans="2:60">
      <c r="B354" s="415"/>
      <c r="C354" s="426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Q354" s="160">
        <f t="shared" si="39"/>
        <v>0</v>
      </c>
      <c r="S354" s="159">
        <f t="shared" si="35"/>
        <v>0</v>
      </c>
      <c r="U354" s="159">
        <f t="shared" si="36"/>
        <v>0</v>
      </c>
      <c r="AT354" s="171"/>
      <c r="AV354" s="171"/>
      <c r="AX354" s="171"/>
      <c r="AZ354" s="171"/>
      <c r="BB354" s="171"/>
      <c r="BD354" s="171"/>
      <c r="BF354" s="171"/>
      <c r="BG354" s="168"/>
      <c r="BH354" s="171"/>
    </row>
    <row r="355" spans="2:60">
      <c r="B355" s="415"/>
      <c r="C355" s="426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Q355" s="160">
        <f t="shared" si="39"/>
        <v>9</v>
      </c>
      <c r="S355" s="159">
        <f t="shared" si="35"/>
        <v>0</v>
      </c>
      <c r="U355" s="159">
        <f t="shared" si="36"/>
        <v>0</v>
      </c>
      <c r="AT355" s="171"/>
      <c r="AV355" s="171"/>
      <c r="AX355" s="171"/>
      <c r="AZ355" s="171"/>
      <c r="BB355" s="171"/>
      <c r="BD355" s="171"/>
      <c r="BF355" s="171"/>
      <c r="BG355" s="168"/>
      <c r="BH355" s="171"/>
    </row>
    <row r="356" spans="2:60">
      <c r="B356" s="411"/>
      <c r="C356" s="413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Q356" s="160">
        <f t="shared" si="39"/>
        <v>128</v>
      </c>
      <c r="S356" s="159">
        <f t="shared" si="35"/>
        <v>0</v>
      </c>
      <c r="U356" s="159">
        <f t="shared" si="36"/>
        <v>0</v>
      </c>
      <c r="AT356" s="171"/>
      <c r="AV356" s="171"/>
      <c r="AX356" s="171"/>
      <c r="AZ356" s="171"/>
      <c r="BB356" s="171"/>
      <c r="BD356" s="171"/>
      <c r="BF356" s="171"/>
      <c r="BG356" s="168"/>
      <c r="BH356" s="171"/>
    </row>
    <row r="357" spans="2:60">
      <c r="B357" s="410" t="s">
        <v>602</v>
      </c>
      <c r="C357" s="412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X357" s="130" t="s">
        <v>602</v>
      </c>
      <c r="Z357" s="157">
        <v>76</v>
      </c>
      <c r="AA357" s="130">
        <v>17</v>
      </c>
      <c r="AB357" s="130">
        <v>25</v>
      </c>
      <c r="AC357" s="130" t="s">
        <v>450</v>
      </c>
      <c r="AT357" s="171"/>
      <c r="AV357" s="171"/>
      <c r="AX357" s="171"/>
      <c r="AZ357" s="171"/>
      <c r="BB357" s="171"/>
      <c r="BD357" s="171"/>
      <c r="BF357" s="171"/>
      <c r="BG357" s="168"/>
      <c r="BH357" s="171"/>
    </row>
    <row r="358" spans="2:60">
      <c r="B358" s="411"/>
      <c r="C358" s="413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T358" s="171"/>
      <c r="AV358" s="171"/>
      <c r="AX358" s="171"/>
      <c r="AZ358" s="171"/>
      <c r="BB358" s="171"/>
      <c r="BD358" s="171"/>
      <c r="BF358" s="171"/>
      <c r="BG358" s="168"/>
      <c r="BH358" s="171"/>
    </row>
    <row r="359" spans="2:60">
      <c r="B359" s="410" t="s">
        <v>608</v>
      </c>
      <c r="C359" s="425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Q359" s="160">
        <f t="shared" si="39"/>
        <v>67</v>
      </c>
      <c r="S359" s="159">
        <f t="shared" si="35"/>
        <v>0</v>
      </c>
      <c r="U359" s="159">
        <f t="shared" si="36"/>
        <v>0</v>
      </c>
      <c r="X359" s="130" t="s">
        <v>608</v>
      </c>
      <c r="Z359" s="157">
        <v>43</v>
      </c>
      <c r="AA359" s="130" t="s">
        <v>347</v>
      </c>
      <c r="AB359" s="130" t="s">
        <v>308</v>
      </c>
      <c r="AC359" s="130" t="s">
        <v>391</v>
      </c>
      <c r="AD359" s="130">
        <v>38</v>
      </c>
      <c r="AE359" s="130" t="s">
        <v>308</v>
      </c>
      <c r="AF359" s="130" t="s">
        <v>294</v>
      </c>
      <c r="AG359" s="158" t="s">
        <v>610</v>
      </c>
      <c r="AT359" s="171"/>
      <c r="AV359" s="171"/>
      <c r="AX359" s="171"/>
      <c r="AZ359" s="171"/>
      <c r="BB359" s="171"/>
      <c r="BD359" s="171"/>
      <c r="BF359" s="171"/>
      <c r="BG359" s="168"/>
      <c r="BH359" s="171"/>
    </row>
    <row r="360" spans="2:60">
      <c r="B360" s="415"/>
      <c r="C360" s="426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Q360" s="160">
        <f t="shared" si="39"/>
        <v>3</v>
      </c>
      <c r="S360" s="159">
        <f t="shared" si="35"/>
        <v>0</v>
      </c>
      <c r="U360" s="159">
        <f t="shared" si="36"/>
        <v>0</v>
      </c>
      <c r="AT360" s="171"/>
      <c r="AV360" s="171"/>
      <c r="AX360" s="171"/>
      <c r="AZ360" s="171"/>
      <c r="BB360" s="171"/>
      <c r="BD360" s="171"/>
      <c r="BF360" s="171"/>
      <c r="BG360" s="168"/>
      <c r="BH360" s="171"/>
    </row>
    <row r="361" spans="2:60">
      <c r="B361" s="415"/>
      <c r="C361" s="426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Q361" s="160">
        <f t="shared" si="39"/>
        <v>255</v>
      </c>
      <c r="S361" s="159">
        <f t="shared" si="35"/>
        <v>0</v>
      </c>
      <c r="U361" s="159">
        <f t="shared" si="36"/>
        <v>0</v>
      </c>
      <c r="AT361" s="171"/>
      <c r="AV361" s="171"/>
      <c r="AX361" s="171"/>
      <c r="AZ361" s="171"/>
      <c r="BB361" s="171"/>
      <c r="BD361" s="171"/>
      <c r="BF361" s="171"/>
      <c r="BG361" s="168"/>
      <c r="BH361" s="171"/>
    </row>
    <row r="362" spans="2:60">
      <c r="B362" s="415"/>
      <c r="C362" s="426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Q362" s="160">
        <f t="shared" si="39"/>
        <v>90</v>
      </c>
      <c r="R362" s="159">
        <f>1/1.1</f>
        <v>0.90909090909090906</v>
      </c>
      <c r="S362" s="159">
        <f t="shared" si="35"/>
        <v>81.818181818181813</v>
      </c>
      <c r="T362" s="159">
        <v>0</v>
      </c>
      <c r="U362" s="159">
        <f t="shared" si="36"/>
        <v>81.818181818181813</v>
      </c>
      <c r="AT362" s="171"/>
      <c r="AV362" s="171"/>
      <c r="AX362" s="171"/>
      <c r="AZ362" s="171"/>
      <c r="BB362" s="171"/>
      <c r="BD362" s="171"/>
      <c r="BF362" s="171"/>
      <c r="BG362" s="168"/>
      <c r="BH362" s="171"/>
    </row>
    <row r="363" spans="2:60">
      <c r="B363" s="415"/>
      <c r="C363" s="426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Q363" s="160">
        <f t="shared" si="39"/>
        <v>56</v>
      </c>
      <c r="S363" s="159">
        <f t="shared" si="35"/>
        <v>0</v>
      </c>
      <c r="U363" s="159">
        <f t="shared" si="36"/>
        <v>0</v>
      </c>
      <c r="AT363" s="171"/>
      <c r="AV363" s="171"/>
      <c r="AX363" s="171"/>
      <c r="AZ363" s="171"/>
      <c r="BB363" s="171"/>
      <c r="BD363" s="171"/>
      <c r="BF363" s="171"/>
      <c r="BG363" s="168"/>
      <c r="BH363" s="171"/>
    </row>
    <row r="364" spans="2:60">
      <c r="B364" s="415"/>
      <c r="C364" s="426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Q364" s="160">
        <f t="shared" si="39"/>
        <v>255</v>
      </c>
      <c r="S364" s="159">
        <f t="shared" si="35"/>
        <v>0</v>
      </c>
      <c r="U364" s="159">
        <f t="shared" si="36"/>
        <v>0</v>
      </c>
      <c r="AT364" s="171"/>
      <c r="AV364" s="171"/>
      <c r="AX364" s="171"/>
      <c r="AZ364" s="171"/>
      <c r="BB364" s="171"/>
      <c r="BD364" s="171"/>
      <c r="BF364" s="171"/>
      <c r="BG364" s="168"/>
      <c r="BH364" s="171"/>
    </row>
    <row r="365" spans="2:60">
      <c r="B365" s="415"/>
      <c r="C365" s="426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Q365" s="160">
        <f t="shared" si="39"/>
        <v>0</v>
      </c>
      <c r="S365" s="159">
        <f t="shared" si="35"/>
        <v>0</v>
      </c>
      <c r="U365" s="159">
        <f t="shared" si="36"/>
        <v>0</v>
      </c>
      <c r="AT365" s="171"/>
      <c r="AV365" s="171"/>
      <c r="AX365" s="171"/>
      <c r="AZ365" s="171"/>
      <c r="BB365" s="171"/>
      <c r="BD365" s="171"/>
      <c r="BF365" s="171"/>
      <c r="BG365" s="168"/>
      <c r="BH365" s="171"/>
    </row>
    <row r="366" spans="2:60">
      <c r="B366" s="419"/>
      <c r="C366" s="430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Q366" s="160">
        <f t="shared" si="39"/>
        <v>59</v>
      </c>
      <c r="S366" s="159">
        <f t="shared" si="35"/>
        <v>0</v>
      </c>
      <c r="U366" s="159">
        <f t="shared" si="36"/>
        <v>0</v>
      </c>
      <c r="AT366" s="171"/>
      <c r="AV366" s="171"/>
      <c r="AX366" s="171"/>
      <c r="AZ366" s="171"/>
      <c r="BB366" s="171"/>
      <c r="BD366" s="171"/>
      <c r="BF366" s="171"/>
      <c r="BG366" s="168"/>
      <c r="BH366" s="171"/>
    </row>
    <row r="367" spans="2:60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T367" s="171"/>
      <c r="AV367" s="171"/>
      <c r="AX367" s="171"/>
      <c r="AZ367" s="171"/>
      <c r="BB367" s="171"/>
      <c r="BD367" s="171"/>
      <c r="BF367" s="171"/>
      <c r="BG367" s="168"/>
      <c r="BH367" s="171"/>
    </row>
    <row r="368" spans="2:60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T368" s="171"/>
      <c r="AV368" s="171"/>
      <c r="AX368" s="171"/>
      <c r="AZ368" s="171"/>
      <c r="BB368" s="171"/>
      <c r="BD368" s="171"/>
      <c r="BF368" s="171"/>
      <c r="BG368" s="168"/>
      <c r="BH368" s="171"/>
    </row>
    <row r="369" spans="2:60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T369" s="171"/>
      <c r="AV369" s="171"/>
      <c r="AX369" s="171"/>
      <c r="AZ369" s="171"/>
      <c r="BB369" s="171"/>
      <c r="BD369" s="171"/>
      <c r="BF369" s="171"/>
      <c r="BG369" s="168"/>
      <c r="BH369" s="171"/>
    </row>
    <row r="370" spans="2:60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T370" s="171"/>
      <c r="AV370" s="171"/>
      <c r="AX370" s="171"/>
      <c r="AZ370" s="171"/>
      <c r="BB370" s="171"/>
      <c r="BD370" s="171"/>
      <c r="BF370" s="171"/>
      <c r="BG370" s="168"/>
      <c r="BH370" s="171"/>
    </row>
    <row r="371" spans="2:60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T371" s="171"/>
      <c r="AV371" s="171"/>
      <c r="AX371" s="171"/>
      <c r="AZ371" s="171"/>
      <c r="BB371" s="171"/>
      <c r="BD371" s="171"/>
      <c r="BF371" s="171"/>
      <c r="BG371" s="168"/>
      <c r="BH371" s="171"/>
    </row>
    <row r="372" spans="2:60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T372" s="171"/>
      <c r="AV372" s="171"/>
      <c r="AX372" s="171"/>
      <c r="AZ372" s="171"/>
      <c r="BB372" s="171"/>
      <c r="BD372" s="171"/>
      <c r="BF372" s="171"/>
      <c r="BG372" s="168"/>
      <c r="BH372" s="171"/>
    </row>
    <row r="373" spans="2:60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T373" s="171"/>
      <c r="AV373" s="171"/>
      <c r="AX373" s="171"/>
      <c r="AZ373" s="171"/>
      <c r="BB373" s="171"/>
      <c r="BD373" s="171"/>
      <c r="BF373" s="171"/>
      <c r="BG373" s="168"/>
      <c r="BH373" s="171"/>
    </row>
    <row r="374" spans="2:60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T374" s="171"/>
      <c r="AV374" s="171"/>
      <c r="AX374" s="171"/>
      <c r="AZ374" s="171"/>
      <c r="BB374" s="171"/>
      <c r="BD374" s="171"/>
      <c r="BF374" s="171"/>
      <c r="BG374" s="168"/>
      <c r="BH374" s="171"/>
    </row>
    <row r="375" spans="2:60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T375" s="171"/>
      <c r="AV375" s="171"/>
      <c r="AX375" s="171"/>
      <c r="AZ375" s="171"/>
      <c r="BB375" s="171"/>
      <c r="BD375" s="171"/>
      <c r="BF375" s="171"/>
      <c r="BG375" s="168"/>
      <c r="BH375" s="171"/>
    </row>
    <row r="376" spans="2:60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T376" s="171"/>
      <c r="AV376" s="171"/>
      <c r="AX376" s="171"/>
      <c r="AZ376" s="171"/>
      <c r="BB376" s="171"/>
      <c r="BD376" s="171"/>
      <c r="BF376" s="171"/>
      <c r="BG376" s="168"/>
      <c r="BH376" s="171"/>
    </row>
    <row r="377" spans="2:60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T377" s="171"/>
      <c r="AV377" s="171"/>
      <c r="AX377" s="171"/>
      <c r="AZ377" s="171"/>
      <c r="BB377" s="171"/>
      <c r="BD377" s="171"/>
      <c r="BF377" s="171"/>
      <c r="BG377" s="168"/>
      <c r="BH377" s="171"/>
    </row>
    <row r="378" spans="2:60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T378" s="171"/>
      <c r="AV378" s="171"/>
      <c r="AX378" s="171"/>
      <c r="AZ378" s="171"/>
      <c r="BB378" s="171"/>
      <c r="BD378" s="171"/>
      <c r="BF378" s="171"/>
      <c r="BG378" s="168"/>
      <c r="BH378" s="171"/>
    </row>
    <row r="379" spans="2:60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T379" s="171"/>
      <c r="AV379" s="171"/>
      <c r="AX379" s="171"/>
      <c r="AZ379" s="171"/>
      <c r="BB379" s="171"/>
      <c r="BD379" s="171"/>
      <c r="BF379" s="171"/>
      <c r="BG379" s="168"/>
      <c r="BH379" s="171"/>
    </row>
    <row r="380" spans="2:60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T380" s="171"/>
      <c r="AV380" s="171"/>
      <c r="AX380" s="171"/>
      <c r="AZ380" s="171"/>
      <c r="BB380" s="171"/>
      <c r="BD380" s="171"/>
      <c r="BF380" s="171"/>
      <c r="BG380" s="168"/>
      <c r="BH380" s="171"/>
    </row>
    <row r="381" spans="2:60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T381" s="171"/>
      <c r="AV381" s="171"/>
      <c r="AX381" s="171"/>
      <c r="AZ381" s="171"/>
      <c r="BB381" s="171"/>
      <c r="BD381" s="171"/>
      <c r="BF381" s="171"/>
      <c r="BG381" s="168"/>
      <c r="BH381" s="171"/>
    </row>
    <row r="382" spans="2:60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T382" s="171"/>
      <c r="AV382" s="171"/>
      <c r="AX382" s="171"/>
      <c r="AZ382" s="171"/>
      <c r="BB382" s="171"/>
      <c r="BD382" s="171"/>
      <c r="BF382" s="171"/>
      <c r="BG382" s="168"/>
      <c r="BH382" s="171"/>
    </row>
    <row r="383" spans="2:60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T383" s="171"/>
      <c r="AV383" s="171"/>
      <c r="AX383" s="171"/>
      <c r="AZ383" s="171"/>
      <c r="BB383" s="171"/>
      <c r="BD383" s="171"/>
      <c r="BF383" s="171"/>
      <c r="BG383" s="168"/>
      <c r="BH383" s="171"/>
    </row>
    <row r="384" spans="2:60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T384" s="171"/>
      <c r="AV384" s="171"/>
      <c r="AX384" s="171"/>
      <c r="AZ384" s="171"/>
      <c r="BB384" s="171"/>
      <c r="BD384" s="171"/>
      <c r="BF384" s="171"/>
      <c r="BG384" s="168"/>
      <c r="BH384" s="171"/>
    </row>
    <row r="385" spans="2:60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T385" s="171"/>
      <c r="AV385" s="171"/>
      <c r="AX385" s="171"/>
      <c r="AZ385" s="171"/>
      <c r="BB385" s="171"/>
      <c r="BD385" s="171"/>
      <c r="BF385" s="171"/>
      <c r="BG385" s="168"/>
      <c r="BH385" s="171"/>
    </row>
    <row r="386" spans="2:60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T386" s="171"/>
      <c r="AV386" s="171"/>
      <c r="AX386" s="171"/>
      <c r="AZ386" s="171"/>
      <c r="BB386" s="171"/>
      <c r="BD386" s="171"/>
      <c r="BF386" s="171"/>
      <c r="BG386" s="168"/>
      <c r="BH386" s="171"/>
    </row>
    <row r="387" spans="2:60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T387" s="171"/>
      <c r="AV387" s="171"/>
      <c r="AX387" s="171"/>
      <c r="AZ387" s="171"/>
      <c r="BB387" s="171"/>
      <c r="BD387" s="171"/>
      <c r="BF387" s="171"/>
      <c r="BG387" s="168"/>
      <c r="BH387" s="171"/>
    </row>
    <row r="388" spans="2:60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T388" s="171"/>
      <c r="AV388" s="171"/>
      <c r="AX388" s="171"/>
      <c r="AZ388" s="171"/>
      <c r="BB388" s="171"/>
      <c r="BD388" s="171"/>
      <c r="BF388" s="171"/>
      <c r="BG388" s="168"/>
      <c r="BH388" s="171"/>
    </row>
    <row r="389" spans="2:60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T389" s="171"/>
      <c r="AV389" s="171"/>
      <c r="AX389" s="171"/>
      <c r="AZ389" s="171"/>
      <c r="BB389" s="171"/>
      <c r="BD389" s="171"/>
      <c r="BF389" s="171"/>
      <c r="BG389" s="168"/>
      <c r="BH389" s="171"/>
    </row>
    <row r="390" spans="2:60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T390" s="171"/>
      <c r="AV390" s="171"/>
      <c r="AX390" s="171"/>
      <c r="AZ390" s="171"/>
      <c r="BB390" s="171"/>
      <c r="BD390" s="171"/>
      <c r="BF390" s="171"/>
      <c r="BG390" s="168"/>
      <c r="BH390" s="171"/>
    </row>
    <row r="391" spans="2:60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T391" s="171"/>
      <c r="AV391" s="171"/>
      <c r="AX391" s="171"/>
      <c r="AZ391" s="171"/>
      <c r="BB391" s="171"/>
      <c r="BD391" s="171"/>
      <c r="BF391" s="171"/>
      <c r="BG391" s="168"/>
      <c r="BH391" s="171"/>
    </row>
    <row r="392" spans="2:60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T392" s="171"/>
      <c r="AV392" s="171"/>
      <c r="AX392" s="171"/>
      <c r="AZ392" s="171"/>
      <c r="BB392" s="171"/>
      <c r="BD392" s="171"/>
      <c r="BF392" s="171"/>
      <c r="BG392" s="168"/>
      <c r="BH392" s="171"/>
    </row>
    <row r="393" spans="2:60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T393" s="171"/>
      <c r="AV393" s="171"/>
      <c r="AX393" s="171"/>
      <c r="AZ393" s="171"/>
      <c r="BB393" s="171"/>
      <c r="BD393" s="171"/>
      <c r="BF393" s="171"/>
      <c r="BG393" s="168"/>
      <c r="BH393" s="171"/>
    </row>
    <row r="394" spans="2:60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T394" s="171"/>
      <c r="AV394" s="171"/>
      <c r="AX394" s="171"/>
      <c r="AZ394" s="171"/>
      <c r="BB394" s="171"/>
      <c r="BD394" s="171"/>
      <c r="BF394" s="171"/>
      <c r="BG394" s="168"/>
      <c r="BH394" s="171"/>
    </row>
    <row r="395" spans="2:60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T395" s="171"/>
      <c r="AV395" s="171"/>
      <c r="AX395" s="171"/>
      <c r="AZ395" s="171"/>
      <c r="BB395" s="171"/>
      <c r="BD395" s="171"/>
      <c r="BF395" s="171"/>
      <c r="BG395" s="168"/>
      <c r="BH395" s="171"/>
    </row>
    <row r="396" spans="2:60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T396" s="171"/>
      <c r="AV396" s="171"/>
      <c r="AX396" s="171"/>
      <c r="AZ396" s="171"/>
      <c r="BB396" s="171"/>
      <c r="BD396" s="171"/>
      <c r="BF396" s="171"/>
      <c r="BG396" s="168"/>
      <c r="BH396" s="171"/>
    </row>
    <row r="397" spans="2:60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T397" s="171"/>
      <c r="AV397" s="171"/>
      <c r="AX397" s="171"/>
      <c r="AZ397" s="171"/>
      <c r="BB397" s="171"/>
      <c r="BD397" s="171"/>
      <c r="BF397" s="171"/>
      <c r="BG397" s="168"/>
      <c r="BH397" s="171"/>
    </row>
    <row r="398" spans="2:60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T398" s="171"/>
      <c r="AV398" s="171"/>
      <c r="AX398" s="171"/>
      <c r="AZ398" s="171"/>
      <c r="BB398" s="171"/>
      <c r="BD398" s="171"/>
      <c r="BF398" s="171"/>
      <c r="BG398" s="168"/>
      <c r="BH398" s="171"/>
    </row>
    <row r="399" spans="2:60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T399" s="171"/>
      <c r="AV399" s="171"/>
      <c r="AX399" s="171"/>
      <c r="AZ399" s="171"/>
      <c r="BB399" s="171"/>
      <c r="BD399" s="171"/>
      <c r="BF399" s="171"/>
      <c r="BG399" s="168"/>
      <c r="BH399" s="171"/>
    </row>
    <row r="400" spans="2:60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T400" s="171"/>
      <c r="AV400" s="171"/>
      <c r="AX400" s="171"/>
      <c r="AZ400" s="171"/>
      <c r="BB400" s="171"/>
      <c r="BD400" s="171"/>
      <c r="BF400" s="171"/>
      <c r="BG400" s="168"/>
      <c r="BH400" s="171"/>
    </row>
    <row r="401" spans="2:60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T401" s="171"/>
      <c r="AV401" s="171"/>
      <c r="AX401" s="171"/>
      <c r="AZ401" s="171"/>
      <c r="BB401" s="171"/>
      <c r="BD401" s="171"/>
      <c r="BF401" s="171"/>
      <c r="BG401" s="168"/>
      <c r="BH401" s="171"/>
    </row>
    <row r="402" spans="2:60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T402" s="171"/>
      <c r="AV402" s="171"/>
      <c r="AX402" s="171"/>
      <c r="AZ402" s="171"/>
      <c r="BB402" s="171"/>
      <c r="BD402" s="171"/>
      <c r="BF402" s="171"/>
      <c r="BG402" s="168"/>
      <c r="BH402" s="171"/>
    </row>
    <row r="403" spans="2:60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T403" s="171"/>
      <c r="AV403" s="171"/>
      <c r="AX403" s="171"/>
      <c r="AZ403" s="171"/>
      <c r="BB403" s="171"/>
      <c r="BD403" s="171"/>
      <c r="BF403" s="171"/>
      <c r="BG403" s="168"/>
      <c r="BH403" s="171"/>
    </row>
    <row r="404" spans="2:60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T404" s="171"/>
      <c r="AV404" s="171"/>
      <c r="AX404" s="171"/>
      <c r="AZ404" s="171"/>
      <c r="BB404" s="171"/>
      <c r="BD404" s="171"/>
      <c r="BF404" s="171"/>
      <c r="BG404" s="168"/>
      <c r="BH404" s="171"/>
    </row>
    <row r="405" spans="2:60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T405" s="171"/>
      <c r="AV405" s="171"/>
      <c r="AX405" s="171"/>
      <c r="AZ405" s="171"/>
      <c r="BB405" s="171"/>
      <c r="BD405" s="171"/>
      <c r="BF405" s="171"/>
      <c r="BG405" s="168"/>
      <c r="BH405" s="171"/>
    </row>
    <row r="406" spans="2:60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T406" s="171"/>
      <c r="AV406" s="171"/>
      <c r="AX406" s="171"/>
      <c r="AZ406" s="171"/>
      <c r="BB406" s="171"/>
      <c r="BD406" s="171"/>
      <c r="BF406" s="171"/>
      <c r="BG406" s="168"/>
      <c r="BH406" s="171"/>
    </row>
    <row r="407" spans="2:60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T407" s="171"/>
      <c r="AV407" s="171"/>
      <c r="AX407" s="171"/>
      <c r="AZ407" s="171"/>
      <c r="BB407" s="171"/>
      <c r="BD407" s="171"/>
      <c r="BF407" s="171"/>
      <c r="BG407" s="168"/>
      <c r="BH407" s="171"/>
    </row>
    <row r="408" spans="2:60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T408" s="171"/>
      <c r="AV408" s="171"/>
      <c r="AX408" s="171"/>
      <c r="AZ408" s="171"/>
      <c r="BB408" s="171"/>
      <c r="BD408" s="171"/>
      <c r="BF408" s="171"/>
      <c r="BG408" s="168"/>
      <c r="BH408" s="171"/>
    </row>
    <row r="409" spans="2:60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T409" s="171"/>
      <c r="AV409" s="171"/>
      <c r="AX409" s="171"/>
      <c r="AZ409" s="171"/>
      <c r="BB409" s="171"/>
      <c r="BD409" s="171"/>
      <c r="BF409" s="171"/>
      <c r="BG409" s="168"/>
      <c r="BH409" s="171"/>
    </row>
    <row r="410" spans="2:60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T410" s="171"/>
      <c r="AV410" s="171"/>
      <c r="AX410" s="171"/>
      <c r="AZ410" s="171"/>
      <c r="BB410" s="171"/>
      <c r="BD410" s="171"/>
      <c r="BF410" s="171"/>
      <c r="BG410" s="168"/>
      <c r="BH410" s="171"/>
    </row>
    <row r="411" spans="2:60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T411" s="171"/>
      <c r="AV411" s="171"/>
      <c r="AX411" s="171"/>
      <c r="AZ411" s="171"/>
      <c r="BB411" s="171"/>
      <c r="BD411" s="171"/>
      <c r="BF411" s="171"/>
      <c r="BG411" s="168"/>
      <c r="BH411" s="171"/>
    </row>
    <row r="412" spans="2:60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T412" s="171"/>
      <c r="AV412" s="171"/>
      <c r="AX412" s="171"/>
      <c r="AZ412" s="171"/>
      <c r="BB412" s="171"/>
      <c r="BD412" s="171"/>
      <c r="BF412" s="171"/>
      <c r="BG412" s="168"/>
      <c r="BH412" s="171"/>
    </row>
    <row r="413" spans="2:60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T413" s="171"/>
      <c r="AV413" s="171"/>
      <c r="AX413" s="171"/>
      <c r="AZ413" s="171"/>
      <c r="BB413" s="171"/>
      <c r="BD413" s="171"/>
      <c r="BF413" s="171"/>
      <c r="BG413" s="168"/>
      <c r="BH413" s="171"/>
    </row>
    <row r="414" spans="2:60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T414" s="171"/>
      <c r="AV414" s="171"/>
      <c r="AX414" s="171"/>
      <c r="AZ414" s="171"/>
      <c r="BB414" s="171"/>
      <c r="BD414" s="171"/>
      <c r="BF414" s="171"/>
      <c r="BG414" s="168"/>
      <c r="BH414" s="171"/>
    </row>
    <row r="415" spans="2:60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T415" s="171"/>
      <c r="AV415" s="171"/>
      <c r="AX415" s="171"/>
      <c r="AZ415" s="171"/>
      <c r="BB415" s="171"/>
      <c r="BD415" s="171"/>
      <c r="BF415" s="171"/>
      <c r="BG415" s="168"/>
      <c r="BH415" s="171"/>
    </row>
    <row r="416" spans="2:60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T416" s="171"/>
      <c r="AV416" s="171"/>
      <c r="AX416" s="171"/>
      <c r="AZ416" s="171"/>
      <c r="BB416" s="171"/>
      <c r="BD416" s="171"/>
      <c r="BF416" s="171"/>
      <c r="BG416" s="168"/>
      <c r="BH416" s="171"/>
    </row>
    <row r="417" spans="2:60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T417" s="171"/>
      <c r="AV417" s="171"/>
      <c r="AX417" s="171"/>
      <c r="AZ417" s="171"/>
      <c r="BB417" s="171"/>
      <c r="BD417" s="171"/>
      <c r="BF417" s="171"/>
      <c r="BG417" s="168"/>
      <c r="BH417" s="171"/>
    </row>
    <row r="418" spans="2:60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T418" s="171"/>
      <c r="AV418" s="171"/>
      <c r="AX418" s="171"/>
      <c r="AZ418" s="171"/>
      <c r="BB418" s="171"/>
      <c r="BD418" s="171"/>
      <c r="BF418" s="171"/>
      <c r="BG418" s="168"/>
      <c r="BH418" s="171"/>
    </row>
    <row r="419" spans="2:60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T419" s="171"/>
      <c r="AV419" s="171"/>
      <c r="AX419" s="171"/>
      <c r="AZ419" s="171"/>
      <c r="BB419" s="171"/>
      <c r="BD419" s="171"/>
      <c r="BF419" s="171"/>
      <c r="BG419" s="168"/>
      <c r="BH419" s="171"/>
    </row>
    <row r="420" spans="2:60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T420" s="171"/>
      <c r="AV420" s="171"/>
      <c r="AX420" s="171"/>
      <c r="AZ420" s="171"/>
      <c r="BB420" s="171"/>
      <c r="BD420" s="171"/>
      <c r="BF420" s="171"/>
      <c r="BG420" s="168"/>
      <c r="BH420" s="171"/>
    </row>
    <row r="421" spans="2:60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T421" s="171"/>
      <c r="AV421" s="171"/>
      <c r="AX421" s="171"/>
      <c r="AZ421" s="171"/>
      <c r="BB421" s="171"/>
      <c r="BD421" s="171"/>
      <c r="BF421" s="171"/>
      <c r="BG421" s="168"/>
      <c r="BH421" s="171"/>
    </row>
    <row r="422" spans="2:60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T422" s="171"/>
      <c r="AV422" s="171"/>
      <c r="AX422" s="171"/>
      <c r="AZ422" s="171"/>
      <c r="BB422" s="171"/>
      <c r="BD422" s="171"/>
      <c r="BF422" s="171"/>
      <c r="BG422" s="168"/>
      <c r="BH422" s="171"/>
    </row>
    <row r="423" spans="2:60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T423" s="171"/>
      <c r="AV423" s="171"/>
      <c r="AX423" s="171"/>
      <c r="AZ423" s="171"/>
      <c r="BB423" s="171"/>
      <c r="BD423" s="171"/>
      <c r="BF423" s="171"/>
      <c r="BG423" s="168"/>
      <c r="BH423" s="171"/>
    </row>
    <row r="424" spans="2:60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T424" s="171"/>
      <c r="AV424" s="171"/>
      <c r="AX424" s="171"/>
      <c r="AZ424" s="171"/>
      <c r="BB424" s="171"/>
      <c r="BD424" s="171"/>
      <c r="BF424" s="171"/>
      <c r="BG424" s="168"/>
      <c r="BH424" s="171"/>
    </row>
    <row r="425" spans="2:60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T425" s="171"/>
      <c r="AV425" s="171"/>
      <c r="AX425" s="171"/>
      <c r="AZ425" s="171"/>
      <c r="BB425" s="171"/>
      <c r="BD425" s="171"/>
      <c r="BF425" s="171"/>
      <c r="BG425" s="168"/>
      <c r="BH425" s="171"/>
    </row>
    <row r="426" spans="2:60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T426" s="171"/>
      <c r="AV426" s="171"/>
      <c r="AX426" s="171"/>
      <c r="AZ426" s="171"/>
      <c r="BB426" s="171"/>
      <c r="BD426" s="171"/>
      <c r="BF426" s="171"/>
      <c r="BG426" s="168"/>
      <c r="BH426" s="171"/>
    </row>
    <row r="427" spans="2:60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T427" s="171"/>
      <c r="AV427" s="171"/>
      <c r="AX427" s="171"/>
      <c r="AZ427" s="171"/>
      <c r="BB427" s="171"/>
      <c r="BD427" s="171"/>
      <c r="BF427" s="171"/>
      <c r="BG427" s="168"/>
      <c r="BH427" s="171"/>
    </row>
    <row r="428" spans="2:60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T428" s="171"/>
      <c r="AV428" s="171"/>
      <c r="AX428" s="171"/>
      <c r="AZ428" s="171"/>
      <c r="BB428" s="171"/>
      <c r="BD428" s="171"/>
      <c r="BF428" s="171"/>
      <c r="BG428" s="168"/>
      <c r="BH428" s="171"/>
    </row>
    <row r="429" spans="2:60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T429" s="171"/>
      <c r="AV429" s="171"/>
      <c r="AX429" s="171"/>
      <c r="AZ429" s="171"/>
      <c r="BB429" s="171"/>
      <c r="BD429" s="171"/>
      <c r="BF429" s="171"/>
      <c r="BG429" s="168"/>
      <c r="BH429" s="171"/>
    </row>
    <row r="430" spans="2:60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T430" s="171"/>
      <c r="AV430" s="171"/>
      <c r="AX430" s="171"/>
      <c r="AZ430" s="171"/>
      <c r="BB430" s="171"/>
      <c r="BD430" s="171"/>
      <c r="BF430" s="171"/>
      <c r="BG430" s="168"/>
      <c r="BH430" s="171"/>
    </row>
    <row r="431" spans="2:60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T431" s="171"/>
      <c r="AV431" s="171"/>
      <c r="AX431" s="171"/>
      <c r="AZ431" s="171"/>
      <c r="BB431" s="171"/>
      <c r="BD431" s="171"/>
      <c r="BF431" s="171"/>
      <c r="BG431" s="168"/>
      <c r="BH431" s="171"/>
    </row>
    <row r="432" spans="2:60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T432" s="171"/>
      <c r="AV432" s="171"/>
      <c r="AX432" s="171"/>
      <c r="AZ432" s="171"/>
      <c r="BB432" s="171"/>
      <c r="BD432" s="171"/>
      <c r="BF432" s="171"/>
      <c r="BG432" s="168"/>
      <c r="BH432" s="171"/>
    </row>
    <row r="433" spans="2:60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T433" s="171"/>
      <c r="AV433" s="171"/>
      <c r="AX433" s="171"/>
      <c r="AZ433" s="171"/>
      <c r="BB433" s="171"/>
      <c r="BD433" s="171"/>
      <c r="BF433" s="171"/>
      <c r="BG433" s="168"/>
      <c r="BH433" s="171"/>
    </row>
    <row r="434" spans="2:60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T434" s="171"/>
      <c r="AV434" s="171"/>
      <c r="AX434" s="171"/>
      <c r="AZ434" s="171"/>
      <c r="BB434" s="171"/>
      <c r="BD434" s="171"/>
      <c r="BF434" s="171"/>
      <c r="BG434" s="168"/>
      <c r="BH434" s="171"/>
    </row>
    <row r="435" spans="2:60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T435" s="171"/>
      <c r="AV435" s="171"/>
      <c r="AX435" s="171"/>
      <c r="AZ435" s="171"/>
      <c r="BB435" s="171"/>
      <c r="BD435" s="171"/>
      <c r="BF435" s="171"/>
      <c r="BG435" s="168"/>
      <c r="BH435" s="171"/>
    </row>
    <row r="436" spans="2:60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T436" s="171"/>
      <c r="AV436" s="171"/>
      <c r="AX436" s="171"/>
      <c r="AZ436" s="171"/>
      <c r="BB436" s="171"/>
      <c r="BD436" s="171"/>
      <c r="BF436" s="171"/>
      <c r="BG436" s="168"/>
      <c r="BH436" s="171"/>
    </row>
    <row r="437" spans="2:60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T437" s="171"/>
      <c r="AV437" s="171"/>
      <c r="AX437" s="171"/>
      <c r="AZ437" s="171"/>
      <c r="BB437" s="171"/>
      <c r="BD437" s="171"/>
      <c r="BF437" s="171"/>
      <c r="BG437" s="168"/>
      <c r="BH437" s="171"/>
    </row>
    <row r="438" spans="2:60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T438" s="171"/>
      <c r="AV438" s="171"/>
      <c r="AX438" s="171"/>
      <c r="AZ438" s="171"/>
      <c r="BB438" s="171"/>
      <c r="BD438" s="171"/>
      <c r="BF438" s="171"/>
      <c r="BG438" s="168"/>
      <c r="BH438" s="171"/>
    </row>
    <row r="439" spans="2:60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T439" s="171"/>
      <c r="AV439" s="171"/>
      <c r="AX439" s="171"/>
      <c r="AZ439" s="171"/>
      <c r="BB439" s="171"/>
      <c r="BD439" s="171"/>
      <c r="BF439" s="171"/>
      <c r="BG439" s="168"/>
      <c r="BH439" s="171"/>
    </row>
    <row r="440" spans="2:60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T440" s="171"/>
      <c r="AV440" s="171"/>
      <c r="AX440" s="171"/>
      <c r="AZ440" s="171"/>
      <c r="BB440" s="171"/>
      <c r="BD440" s="171"/>
      <c r="BF440" s="171"/>
      <c r="BG440" s="168"/>
      <c r="BH440" s="171"/>
    </row>
    <row r="441" spans="2:60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T441" s="171"/>
      <c r="AV441" s="171"/>
      <c r="AX441" s="171"/>
      <c r="AZ441" s="171"/>
      <c r="BB441" s="171"/>
      <c r="BD441" s="171"/>
      <c r="BF441" s="171"/>
      <c r="BG441" s="168"/>
      <c r="BH441" s="171"/>
    </row>
    <row r="442" spans="2:60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T442" s="171"/>
      <c r="AV442" s="171"/>
      <c r="AX442" s="171"/>
      <c r="AZ442" s="171"/>
      <c r="BB442" s="171"/>
      <c r="BD442" s="171"/>
      <c r="BF442" s="171"/>
      <c r="BG442" s="168"/>
      <c r="BH442" s="171"/>
    </row>
    <row r="443" spans="2:60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T443" s="171"/>
      <c r="AV443" s="171"/>
      <c r="AX443" s="171"/>
      <c r="AZ443" s="171"/>
      <c r="BB443" s="171"/>
      <c r="BD443" s="171"/>
      <c r="BF443" s="171"/>
      <c r="BG443" s="168"/>
      <c r="BH443" s="171"/>
    </row>
    <row r="444" spans="2:60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T444" s="171"/>
      <c r="AV444" s="171"/>
      <c r="AX444" s="171"/>
      <c r="AZ444" s="171"/>
      <c r="BB444" s="171"/>
      <c r="BD444" s="171"/>
      <c r="BF444" s="171"/>
      <c r="BG444" s="168"/>
      <c r="BH444" s="171"/>
    </row>
    <row r="445" spans="2:60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T445" s="171"/>
      <c r="AV445" s="171"/>
      <c r="AX445" s="171"/>
      <c r="AZ445" s="171"/>
      <c r="BB445" s="171"/>
      <c r="BD445" s="171"/>
      <c r="BF445" s="171"/>
      <c r="BG445" s="168"/>
      <c r="BH445" s="171"/>
    </row>
    <row r="446" spans="2:60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T446" s="171"/>
      <c r="AV446" s="171"/>
      <c r="AX446" s="171"/>
      <c r="AZ446" s="171"/>
      <c r="BB446" s="171"/>
      <c r="BD446" s="171"/>
      <c r="BF446" s="171"/>
      <c r="BG446" s="168"/>
      <c r="BH446" s="171"/>
    </row>
    <row r="447" spans="2:60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T447" s="171"/>
      <c r="AV447" s="171"/>
      <c r="AX447" s="171"/>
      <c r="AZ447" s="171"/>
      <c r="BB447" s="171"/>
      <c r="BD447" s="171"/>
      <c r="BF447" s="171"/>
      <c r="BG447" s="168"/>
      <c r="BH447" s="171"/>
    </row>
    <row r="448" spans="2:60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T448" s="171"/>
      <c r="AV448" s="171"/>
      <c r="AX448" s="171"/>
      <c r="AZ448" s="171"/>
      <c r="BB448" s="171"/>
      <c r="BD448" s="171"/>
      <c r="BF448" s="171"/>
      <c r="BG448" s="168"/>
      <c r="BH448" s="171"/>
    </row>
    <row r="449" spans="2:60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T449" s="171"/>
      <c r="AV449" s="171"/>
      <c r="AX449" s="171"/>
      <c r="AZ449" s="171"/>
      <c r="BB449" s="171"/>
      <c r="BD449" s="171"/>
      <c r="BF449" s="171"/>
      <c r="BG449" s="168"/>
      <c r="BH449" s="171"/>
    </row>
    <row r="450" spans="2:60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T450" s="171"/>
      <c r="AV450" s="171"/>
      <c r="AX450" s="171"/>
      <c r="AZ450" s="171"/>
      <c r="BB450" s="171"/>
      <c r="BD450" s="171"/>
      <c r="BF450" s="171"/>
      <c r="BG450" s="168"/>
      <c r="BH450" s="171"/>
    </row>
    <row r="451" spans="2:60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T451" s="171"/>
      <c r="AV451" s="171"/>
      <c r="AX451" s="171"/>
      <c r="AZ451" s="171"/>
      <c r="BB451" s="171"/>
      <c r="BD451" s="171"/>
      <c r="BF451" s="171"/>
      <c r="BG451" s="168"/>
      <c r="BH451" s="171"/>
    </row>
    <row r="452" spans="2:60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T452" s="171"/>
      <c r="AV452" s="171"/>
      <c r="AX452" s="171"/>
      <c r="AZ452" s="171"/>
      <c r="BB452" s="171"/>
      <c r="BD452" s="171"/>
      <c r="BF452" s="171"/>
      <c r="BG452" s="168"/>
      <c r="BH452" s="171"/>
    </row>
    <row r="453" spans="2:60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T453" s="171"/>
      <c r="AV453" s="171"/>
      <c r="AX453" s="171"/>
      <c r="AZ453" s="171"/>
      <c r="BB453" s="171"/>
      <c r="BD453" s="171"/>
      <c r="BF453" s="171"/>
      <c r="BG453" s="168"/>
      <c r="BH453" s="171"/>
    </row>
    <row r="454" spans="2:60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T454" s="171"/>
      <c r="AV454" s="171"/>
      <c r="AX454" s="171"/>
      <c r="AZ454" s="171"/>
      <c r="BB454" s="171"/>
      <c r="BD454" s="171"/>
      <c r="BF454" s="171"/>
      <c r="BG454" s="168"/>
      <c r="BH454" s="171"/>
    </row>
    <row r="455" spans="2:60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T455" s="171"/>
      <c r="AV455" s="171"/>
      <c r="AX455" s="171"/>
      <c r="AZ455" s="171"/>
      <c r="BB455" s="171"/>
      <c r="BD455" s="171"/>
      <c r="BF455" s="171"/>
      <c r="BG455" s="168"/>
      <c r="BH455" s="171"/>
    </row>
    <row r="456" spans="2:60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T456" s="171"/>
      <c r="AV456" s="171"/>
      <c r="AX456" s="171"/>
      <c r="AZ456" s="171"/>
      <c r="BB456" s="171"/>
      <c r="BD456" s="171"/>
      <c r="BF456" s="171"/>
      <c r="BG456" s="168"/>
      <c r="BH456" s="171"/>
    </row>
    <row r="457" spans="2:60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T457" s="171"/>
      <c r="AV457" s="171"/>
      <c r="AX457" s="171"/>
      <c r="AZ457" s="171"/>
      <c r="BB457" s="171"/>
      <c r="BD457" s="171"/>
      <c r="BF457" s="171"/>
      <c r="BG457" s="168"/>
      <c r="BH457" s="171"/>
    </row>
    <row r="458" spans="2:60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T458" s="171"/>
      <c r="AV458" s="171"/>
      <c r="AX458" s="171"/>
      <c r="AZ458" s="171"/>
      <c r="BB458" s="171"/>
      <c r="BD458" s="171"/>
      <c r="BF458" s="171"/>
      <c r="BG458" s="168"/>
      <c r="BH458" s="171"/>
    </row>
    <row r="459" spans="2:60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T459" s="171"/>
      <c r="AV459" s="171"/>
      <c r="AX459" s="171"/>
      <c r="AZ459" s="171"/>
      <c r="BB459" s="171"/>
      <c r="BD459" s="171"/>
      <c r="BF459" s="171"/>
      <c r="BG459" s="168"/>
      <c r="BH459" s="171"/>
    </row>
    <row r="460" spans="2:60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T460" s="171"/>
      <c r="AV460" s="171"/>
      <c r="AX460" s="171"/>
      <c r="AZ460" s="171"/>
      <c r="BB460" s="171"/>
      <c r="BD460" s="171"/>
      <c r="BF460" s="171"/>
      <c r="BG460" s="168"/>
      <c r="BH460" s="171"/>
    </row>
    <row r="461" spans="2:60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T461" s="171"/>
      <c r="AV461" s="171"/>
      <c r="AX461" s="171"/>
      <c r="AZ461" s="171"/>
      <c r="BB461" s="171"/>
      <c r="BD461" s="171"/>
      <c r="BF461" s="171"/>
      <c r="BG461" s="168"/>
      <c r="BH461" s="171"/>
    </row>
    <row r="462" spans="2:60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T462" s="171"/>
      <c r="AV462" s="171"/>
      <c r="AX462" s="171"/>
      <c r="AZ462" s="171"/>
      <c r="BB462" s="171"/>
      <c r="BD462" s="171"/>
      <c r="BF462" s="171"/>
      <c r="BG462" s="168"/>
      <c r="BH462" s="171"/>
    </row>
    <row r="463" spans="2:60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T463" s="171"/>
      <c r="AV463" s="171"/>
      <c r="AX463" s="171"/>
      <c r="AZ463" s="171"/>
      <c r="BB463" s="171"/>
      <c r="BD463" s="171"/>
      <c r="BF463" s="171"/>
      <c r="BG463" s="168"/>
      <c r="BH463" s="171"/>
    </row>
    <row r="464" spans="2:60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T464" s="171"/>
      <c r="AV464" s="171"/>
      <c r="AX464" s="171"/>
      <c r="AZ464" s="171"/>
      <c r="BB464" s="171"/>
      <c r="BD464" s="171"/>
      <c r="BF464" s="171"/>
      <c r="BG464" s="168"/>
      <c r="BH464" s="171"/>
    </row>
    <row r="465" spans="2:60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T465" s="171"/>
      <c r="AV465" s="171"/>
      <c r="AX465" s="171"/>
      <c r="AZ465" s="171"/>
      <c r="BB465" s="171"/>
      <c r="BD465" s="171"/>
      <c r="BF465" s="171"/>
      <c r="BG465" s="168"/>
      <c r="BH465" s="171"/>
    </row>
    <row r="466" spans="2:60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T466" s="171"/>
      <c r="AV466" s="171"/>
      <c r="AX466" s="171"/>
      <c r="AZ466" s="171"/>
      <c r="BB466" s="171"/>
      <c r="BD466" s="171"/>
      <c r="BF466" s="171"/>
      <c r="BG466" s="168"/>
      <c r="BH466" s="171"/>
    </row>
    <row r="467" spans="2:60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T467" s="171"/>
      <c r="AV467" s="171"/>
      <c r="AX467" s="171"/>
      <c r="AZ467" s="171"/>
      <c r="BB467" s="171"/>
      <c r="BD467" s="171"/>
      <c r="BF467" s="171"/>
      <c r="BG467" s="168"/>
      <c r="BH467" s="171"/>
    </row>
    <row r="468" spans="2:60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T468" s="171"/>
      <c r="AV468" s="171"/>
      <c r="AX468" s="171"/>
      <c r="AZ468" s="171"/>
      <c r="BB468" s="171"/>
      <c r="BD468" s="171"/>
      <c r="BF468" s="171"/>
      <c r="BG468" s="168"/>
      <c r="BH468" s="171"/>
    </row>
    <row r="469" spans="2:60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T469" s="171"/>
      <c r="AV469" s="171"/>
      <c r="AX469" s="171"/>
      <c r="AZ469" s="171"/>
      <c r="BB469" s="171"/>
      <c r="BD469" s="171"/>
      <c r="BF469" s="171"/>
      <c r="BG469" s="168"/>
      <c r="BH469" s="171"/>
    </row>
    <row r="470" spans="2:60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T470" s="171"/>
      <c r="AV470" s="171"/>
      <c r="AX470" s="171"/>
      <c r="AZ470" s="171"/>
      <c r="BB470" s="171"/>
      <c r="BD470" s="171"/>
      <c r="BF470" s="171"/>
      <c r="BG470" s="168"/>
      <c r="BH470" s="171"/>
    </row>
    <row r="471" spans="2:60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T471" s="171"/>
      <c r="AV471" s="171"/>
      <c r="AX471" s="171"/>
      <c r="AZ471" s="171"/>
      <c r="BB471" s="171"/>
      <c r="BD471" s="171"/>
      <c r="BF471" s="171"/>
      <c r="BG471" s="168"/>
      <c r="BH471" s="171"/>
    </row>
    <row r="472" spans="2:60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T472" s="171"/>
      <c r="AV472" s="171"/>
      <c r="AX472" s="171"/>
      <c r="AZ472" s="171"/>
      <c r="BB472" s="171"/>
      <c r="BD472" s="171"/>
      <c r="BF472" s="171"/>
      <c r="BG472" s="168"/>
      <c r="BH472" s="171"/>
    </row>
    <row r="473" spans="2:60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T473" s="171"/>
      <c r="AV473" s="171"/>
      <c r="AX473" s="171"/>
      <c r="AZ473" s="171"/>
      <c r="BB473" s="171"/>
      <c r="BD473" s="171"/>
      <c r="BF473" s="171"/>
      <c r="BG473" s="168"/>
      <c r="BH473" s="171"/>
    </row>
    <row r="474" spans="2:60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T474" s="171"/>
      <c r="AV474" s="171"/>
      <c r="AX474" s="171"/>
      <c r="AZ474" s="171"/>
      <c r="BB474" s="171"/>
      <c r="BD474" s="171"/>
      <c r="BF474" s="171"/>
      <c r="BG474" s="168"/>
      <c r="BH474" s="171"/>
    </row>
    <row r="475" spans="2:60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T475" s="171"/>
      <c r="AV475" s="171"/>
      <c r="AX475" s="171"/>
      <c r="AZ475" s="171"/>
      <c r="BB475" s="171"/>
      <c r="BD475" s="171"/>
      <c r="BF475" s="171"/>
      <c r="BG475" s="168"/>
      <c r="BH475" s="171"/>
    </row>
    <row r="476" spans="2:60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T476" s="171"/>
      <c r="AV476" s="171"/>
      <c r="AX476" s="171"/>
      <c r="AZ476" s="171"/>
      <c r="BB476" s="171"/>
      <c r="BD476" s="171"/>
      <c r="BF476" s="171"/>
      <c r="BG476" s="168"/>
      <c r="BH476" s="171"/>
    </row>
    <row r="477" spans="2:60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T477" s="171"/>
      <c r="AV477" s="171"/>
      <c r="AX477" s="171"/>
      <c r="AZ477" s="171"/>
      <c r="BB477" s="171"/>
      <c r="BD477" s="171"/>
      <c r="BF477" s="171"/>
      <c r="BG477" s="168"/>
      <c r="BH477" s="171"/>
    </row>
    <row r="478" spans="2:60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T478" s="171"/>
      <c r="AV478" s="171"/>
      <c r="AX478" s="171"/>
      <c r="AZ478" s="171"/>
      <c r="BB478" s="171"/>
      <c r="BD478" s="171"/>
      <c r="BF478" s="171"/>
      <c r="BG478" s="168"/>
      <c r="BH478" s="171"/>
    </row>
    <row r="479" spans="2:60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T479" s="171"/>
      <c r="AV479" s="171"/>
      <c r="AX479" s="171"/>
      <c r="AZ479" s="171"/>
      <c r="BB479" s="171"/>
      <c r="BD479" s="171"/>
      <c r="BF479" s="171"/>
      <c r="BG479" s="168"/>
      <c r="BH479" s="171"/>
    </row>
    <row r="480" spans="2:60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T480" s="171"/>
      <c r="AV480" s="171"/>
      <c r="AX480" s="171"/>
      <c r="AZ480" s="171"/>
      <c r="BB480" s="171"/>
      <c r="BD480" s="171"/>
      <c r="BF480" s="171"/>
      <c r="BG480" s="168"/>
      <c r="BH480" s="171"/>
    </row>
    <row r="481" spans="2:60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T481" s="171"/>
      <c r="AV481" s="171"/>
      <c r="AX481" s="171"/>
      <c r="AZ481" s="171"/>
      <c r="BB481" s="171"/>
      <c r="BD481" s="171"/>
      <c r="BF481" s="171"/>
      <c r="BG481" s="168"/>
      <c r="BH481" s="171"/>
    </row>
    <row r="482" spans="2:60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T482" s="171"/>
      <c r="AV482" s="171"/>
      <c r="AX482" s="171"/>
      <c r="AZ482" s="171"/>
      <c r="BB482" s="171"/>
      <c r="BD482" s="171"/>
      <c r="BF482" s="171"/>
      <c r="BG482" s="168"/>
      <c r="BH482" s="171"/>
    </row>
    <row r="483" spans="2:60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T483" s="171"/>
      <c r="AV483" s="171"/>
      <c r="AX483" s="171"/>
      <c r="AZ483" s="171"/>
      <c r="BB483" s="171"/>
      <c r="BD483" s="171"/>
      <c r="BF483" s="171"/>
      <c r="BG483" s="168"/>
      <c r="BH483" s="171"/>
    </row>
    <row r="484" spans="2:60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T484" s="171"/>
      <c r="AV484" s="171"/>
      <c r="AX484" s="171"/>
      <c r="AZ484" s="171"/>
      <c r="BB484" s="171"/>
      <c r="BD484" s="171"/>
      <c r="BF484" s="171"/>
      <c r="BG484" s="168"/>
      <c r="BH484" s="171"/>
    </row>
    <row r="485" spans="2:60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T485" s="171"/>
      <c r="AV485" s="171"/>
      <c r="AX485" s="171"/>
      <c r="AZ485" s="171"/>
      <c r="BB485" s="171"/>
      <c r="BD485" s="171"/>
      <c r="BF485" s="171"/>
      <c r="BG485" s="168"/>
      <c r="BH485" s="171"/>
    </row>
    <row r="486" spans="2:60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T486" s="171"/>
      <c r="AV486" s="171"/>
      <c r="AX486" s="171"/>
      <c r="AZ486" s="171"/>
      <c r="BB486" s="171"/>
      <c r="BD486" s="171"/>
      <c r="BF486" s="171"/>
      <c r="BG486" s="168"/>
      <c r="BH486" s="171"/>
    </row>
    <row r="487" spans="2:60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T487" s="171"/>
      <c r="AV487" s="171"/>
      <c r="AX487" s="171"/>
      <c r="AZ487" s="171"/>
      <c r="BB487" s="171"/>
      <c r="BD487" s="171"/>
      <c r="BF487" s="171"/>
      <c r="BG487" s="168"/>
      <c r="BH487" s="171"/>
    </row>
    <row r="488" spans="2:60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T488" s="171"/>
      <c r="AV488" s="171"/>
      <c r="AX488" s="171"/>
      <c r="AZ488" s="171"/>
      <c r="BB488" s="171"/>
      <c r="BD488" s="171"/>
      <c r="BF488" s="171"/>
      <c r="BG488" s="168"/>
      <c r="BH488" s="171"/>
    </row>
    <row r="489" spans="2:60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T489" s="171"/>
      <c r="AV489" s="171"/>
      <c r="AX489" s="171"/>
      <c r="AZ489" s="171"/>
      <c r="BB489" s="171"/>
      <c r="BD489" s="171"/>
      <c r="BF489" s="171"/>
      <c r="BG489" s="168"/>
      <c r="BH489" s="171"/>
    </row>
    <row r="490" spans="2:60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T490" s="171"/>
      <c r="AV490" s="171"/>
      <c r="AX490" s="171"/>
      <c r="AZ490" s="171"/>
      <c r="BB490" s="171"/>
      <c r="BD490" s="171"/>
      <c r="BF490" s="171"/>
      <c r="BG490" s="168"/>
      <c r="BH490" s="171"/>
    </row>
    <row r="491" spans="2:60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T491" s="171"/>
      <c r="AV491" s="171"/>
      <c r="AX491" s="171"/>
      <c r="AZ491" s="171"/>
      <c r="BB491" s="171"/>
      <c r="BD491" s="171"/>
      <c r="BF491" s="171"/>
      <c r="BG491" s="168"/>
      <c r="BH491" s="171"/>
    </row>
    <row r="492" spans="2:60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T492" s="171"/>
      <c r="AV492" s="171"/>
      <c r="AX492" s="171"/>
      <c r="AZ492" s="171"/>
      <c r="BB492" s="171"/>
      <c r="BD492" s="171"/>
      <c r="BF492" s="171"/>
      <c r="BG492" s="168"/>
      <c r="BH492" s="171"/>
    </row>
    <row r="493" spans="2:60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T493" s="171"/>
      <c r="AV493" s="171"/>
      <c r="AX493" s="171"/>
      <c r="AZ493" s="171"/>
      <c r="BB493" s="171"/>
      <c r="BD493" s="171"/>
      <c r="BF493" s="171"/>
      <c r="BG493" s="168"/>
      <c r="BH493" s="171"/>
    </row>
    <row r="494" spans="2:60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T494" s="171"/>
      <c r="AV494" s="171"/>
      <c r="AX494" s="171"/>
      <c r="AZ494" s="171"/>
      <c r="BB494" s="171"/>
      <c r="BD494" s="171"/>
      <c r="BF494" s="171"/>
      <c r="BG494" s="168"/>
      <c r="BH494" s="171"/>
    </row>
    <row r="495" spans="2:60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T495" s="171"/>
      <c r="AV495" s="171"/>
      <c r="AX495" s="171"/>
      <c r="AZ495" s="171"/>
      <c r="BB495" s="171"/>
      <c r="BD495" s="171"/>
      <c r="BF495" s="171"/>
      <c r="BG495" s="168"/>
      <c r="BH495" s="171"/>
    </row>
    <row r="496" spans="2:60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T496" s="171"/>
      <c r="AV496" s="171"/>
      <c r="AX496" s="171"/>
      <c r="AZ496" s="171"/>
      <c r="BB496" s="171"/>
      <c r="BD496" s="171"/>
      <c r="BF496" s="171"/>
      <c r="BG496" s="168"/>
      <c r="BH496" s="171"/>
    </row>
    <row r="497" spans="2:60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T497" s="171"/>
      <c r="AV497" s="171"/>
      <c r="AX497" s="171"/>
      <c r="AZ497" s="171"/>
      <c r="BB497" s="171"/>
      <c r="BD497" s="171"/>
      <c r="BF497" s="171"/>
      <c r="BG497" s="168"/>
      <c r="BH497" s="171"/>
    </row>
    <row r="498" spans="2:60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T498" s="171"/>
      <c r="AV498" s="171"/>
      <c r="AX498" s="171"/>
      <c r="AZ498" s="171"/>
      <c r="BB498" s="171"/>
      <c r="BD498" s="171"/>
      <c r="BF498" s="171"/>
      <c r="BG498" s="168"/>
      <c r="BH498" s="171"/>
    </row>
    <row r="499" spans="2:60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T499" s="171"/>
      <c r="AV499" s="171"/>
      <c r="AX499" s="171"/>
      <c r="AZ499" s="171"/>
      <c r="BB499" s="171"/>
      <c r="BD499" s="171"/>
      <c r="BF499" s="171"/>
      <c r="BG499" s="168"/>
      <c r="BH499" s="171"/>
    </row>
    <row r="500" spans="2:60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T500" s="171"/>
      <c r="AV500" s="171"/>
      <c r="AX500" s="171"/>
      <c r="AZ500" s="171"/>
      <c r="BB500" s="171"/>
      <c r="BD500" s="171"/>
      <c r="BF500" s="171"/>
      <c r="BG500" s="168"/>
      <c r="BH500" s="171"/>
    </row>
    <row r="501" spans="2:60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T501" s="171"/>
      <c r="AV501" s="171"/>
      <c r="AX501" s="171"/>
      <c r="AZ501" s="171"/>
      <c r="BB501" s="171"/>
      <c r="BD501" s="171"/>
      <c r="BF501" s="171"/>
      <c r="BG501" s="168"/>
      <c r="BH501" s="171"/>
    </row>
    <row r="502" spans="2:60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T502" s="171"/>
      <c r="AV502" s="171"/>
      <c r="AX502" s="171"/>
      <c r="AZ502" s="171"/>
      <c r="BB502" s="171"/>
      <c r="BD502" s="171"/>
      <c r="BF502" s="171"/>
      <c r="BG502" s="168"/>
      <c r="BH502" s="171"/>
    </row>
    <row r="503" spans="2:60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T503" s="171"/>
      <c r="AV503" s="171"/>
      <c r="AX503" s="171"/>
      <c r="AZ503" s="171"/>
      <c r="BB503" s="171"/>
      <c r="BD503" s="171"/>
      <c r="BF503" s="171"/>
      <c r="BG503" s="168"/>
      <c r="BH503" s="171"/>
    </row>
    <row r="504" spans="2:60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T504" s="171"/>
      <c r="AV504" s="171"/>
      <c r="AX504" s="171"/>
      <c r="AZ504" s="171"/>
      <c r="BB504" s="171"/>
      <c r="BD504" s="171"/>
      <c r="BF504" s="171"/>
      <c r="BG504" s="168"/>
      <c r="BH504" s="171"/>
    </row>
    <row r="505" spans="2:60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T505" s="171"/>
      <c r="AV505" s="171"/>
      <c r="AX505" s="171"/>
      <c r="AZ505" s="171"/>
      <c r="BB505" s="171"/>
      <c r="BD505" s="171"/>
      <c r="BF505" s="171"/>
      <c r="BG505" s="168"/>
      <c r="BH505" s="171"/>
    </row>
    <row r="506" spans="2:60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T506" s="171"/>
      <c r="AV506" s="171"/>
      <c r="AX506" s="171"/>
      <c r="AZ506" s="171"/>
      <c r="BB506" s="171"/>
      <c r="BD506" s="171"/>
      <c r="BF506" s="171"/>
      <c r="BG506" s="168"/>
      <c r="BH506" s="171"/>
    </row>
    <row r="507" spans="2:60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T507" s="171"/>
      <c r="AV507" s="171"/>
      <c r="AX507" s="171"/>
      <c r="AZ507" s="171"/>
      <c r="BB507" s="171"/>
      <c r="BD507" s="171"/>
      <c r="BF507" s="171"/>
      <c r="BG507" s="168"/>
      <c r="BH507" s="171"/>
    </row>
    <row r="508" spans="2:60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T508" s="171"/>
      <c r="AV508" s="171"/>
      <c r="AX508" s="171"/>
      <c r="AZ508" s="171"/>
      <c r="BB508" s="171"/>
      <c r="BD508" s="171"/>
      <c r="BF508" s="171"/>
      <c r="BG508" s="168"/>
      <c r="BH508" s="171"/>
    </row>
    <row r="509" spans="2:60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T509" s="171"/>
      <c r="AV509" s="171"/>
      <c r="AX509" s="171"/>
      <c r="AZ509" s="171"/>
      <c r="BB509" s="171"/>
      <c r="BD509" s="171"/>
      <c r="BF509" s="171"/>
      <c r="BG509" s="168"/>
      <c r="BH509" s="171"/>
    </row>
    <row r="510" spans="2:60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T510" s="171"/>
      <c r="AV510" s="171"/>
      <c r="AX510" s="171"/>
      <c r="AZ510" s="171"/>
      <c r="BB510" s="171"/>
      <c r="BD510" s="171"/>
      <c r="BF510" s="171"/>
      <c r="BG510" s="168"/>
      <c r="BH510" s="171"/>
    </row>
    <row r="511" spans="2:60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T511" s="171"/>
      <c r="AV511" s="171"/>
      <c r="AX511" s="171"/>
      <c r="AZ511" s="171"/>
      <c r="BB511" s="171"/>
      <c r="BD511" s="171"/>
      <c r="BF511" s="171"/>
      <c r="BG511" s="168"/>
      <c r="BH511" s="171"/>
    </row>
    <row r="512" spans="2:60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T512" s="171"/>
      <c r="AV512" s="171"/>
      <c r="AX512" s="171"/>
      <c r="AZ512" s="171"/>
      <c r="BB512" s="171"/>
      <c r="BD512" s="171"/>
      <c r="BF512" s="171"/>
      <c r="BG512" s="168"/>
      <c r="BH512" s="171"/>
    </row>
    <row r="513" spans="2:60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T513" s="171"/>
      <c r="AV513" s="171"/>
      <c r="AX513" s="171"/>
      <c r="AZ513" s="171"/>
      <c r="BB513" s="171"/>
      <c r="BD513" s="171"/>
      <c r="BF513" s="171"/>
      <c r="BG513" s="168"/>
      <c r="BH513" s="171"/>
    </row>
  </sheetData>
  <mergeCells count="126"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</mergeCells>
  <phoneticPr fontId="8" type="noConversion"/>
  <dataValidations disablePrompts="1" count="1">
    <dataValidation allowBlank="1" showInputMessage="1" showErrorMessage="1" sqref="X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123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285156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1" t="s">
        <v>617</v>
      </c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623</v>
      </c>
    </row>
    <row r="54" spans="1:30">
      <c r="A54" s="174">
        <v>653</v>
      </c>
      <c r="G54" s="432" t="s">
        <v>624</v>
      </c>
      <c r="H54" s="432"/>
      <c r="I54" s="432" t="s">
        <v>625</v>
      </c>
      <c r="J54" s="432"/>
      <c r="K54" s="208"/>
      <c r="M54" s="432" t="s">
        <v>626</v>
      </c>
      <c r="N54" s="432"/>
      <c r="O54" s="432" t="s">
        <v>627</v>
      </c>
      <c r="P54" s="432"/>
      <c r="Q54" s="433" t="s">
        <v>628</v>
      </c>
      <c r="R54" s="433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144" zoomScale="145" zoomScaleNormal="145" workbookViewId="0">
      <selection activeCell="D170" sqref="D170"/>
    </sheetView>
  </sheetViews>
  <sheetFormatPr defaultColWidth="9.140625"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3F7</vt:lpstr>
      <vt:lpstr>4F8</vt:lpstr>
      <vt:lpstr>5D7</vt:lpstr>
      <vt:lpstr>55D</vt:lpstr>
      <vt:lpstr>5DE</vt:lpstr>
      <vt:lpstr>5DE-A</vt:lpstr>
      <vt:lpstr>653</vt:lpstr>
      <vt:lpstr>666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2024-09-21T18:15:54Z</dcterms:modified>
  <cp:category/>
  <cp:contentStatus/>
</cp:coreProperties>
</file>