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Somewhere\Horarium\"/>
    </mc:Choice>
  </mc:AlternateContent>
  <xr:revisionPtr revIDLastSave="0" documentId="13_ncr:1_{DCA9DCD5-5139-42CC-BE86-989E9557F16D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B16" i="1"/>
  <c r="L16" i="1"/>
  <c r="L13" i="1"/>
  <c r="K13" i="1"/>
  <c r="G19" i="1"/>
  <c r="G18" i="1"/>
  <c r="G15" i="1"/>
  <c r="H15" i="1"/>
  <c r="I15" i="1"/>
  <c r="G14" i="1"/>
  <c r="I14" i="1" s="1"/>
  <c r="H14" i="1"/>
  <c r="H13" i="1"/>
  <c r="H18" i="1" s="1"/>
  <c r="J18" i="1" s="1"/>
  <c r="K18" i="1" s="1"/>
  <c r="G13" i="1"/>
  <c r="D10" i="1"/>
  <c r="G5" i="1"/>
  <c r="C6" i="1" s="1"/>
  <c r="F5" i="1"/>
  <c r="B6" i="1" s="1"/>
  <c r="L18" i="1" l="1"/>
  <c r="I18" i="1"/>
  <c r="B7" i="1"/>
  <c r="B5" i="1" s="1"/>
  <c r="I3" i="1" s="1"/>
  <c r="C7" i="1"/>
  <c r="C5" i="1" s="1"/>
  <c r="J3" i="1" s="1"/>
  <c r="I13" i="1"/>
  <c r="H19" i="1"/>
  <c r="I7" i="1" l="1"/>
  <c r="J19" i="1"/>
  <c r="K19" i="1" s="1"/>
  <c r="I19" i="1"/>
  <c r="L19" i="1" l="1"/>
</calcChain>
</file>

<file path=xl/sharedStrings.xml><?xml version="1.0" encoding="utf-8"?>
<sst xmlns="http://schemas.openxmlformats.org/spreadsheetml/2006/main" count="32" uniqueCount="24">
  <si>
    <t>Dev</t>
  </si>
  <si>
    <t>Yogesh</t>
  </si>
  <si>
    <t>Min</t>
  </si>
  <si>
    <t>Max</t>
  </si>
  <si>
    <t>Payout</t>
  </si>
  <si>
    <t>Harsh &amp; jagir</t>
  </si>
  <si>
    <t>Total</t>
  </si>
  <si>
    <t>harsh 15</t>
  </si>
  <si>
    <t>jagir 15</t>
  </si>
  <si>
    <t>jagir</t>
  </si>
  <si>
    <t>harsh</t>
  </si>
  <si>
    <t>dev</t>
  </si>
  <si>
    <t>yogi</t>
  </si>
  <si>
    <t>average</t>
  </si>
  <si>
    <t>total</t>
  </si>
  <si>
    <t>% of total</t>
  </si>
  <si>
    <t>Rs. of total</t>
  </si>
  <si>
    <t>Before</t>
  </si>
  <si>
    <t>After</t>
  </si>
  <si>
    <t>Difference</t>
  </si>
  <si>
    <t>total payable</t>
  </si>
  <si>
    <t>1st</t>
  </si>
  <si>
    <t>2nd</t>
  </si>
  <si>
    <t>Total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</si>
</sst>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2" applyNumberFormat="1" applyFont="1"/>
    <xf numFmtId="164" fontId="4" fillId="0" borderId="0" xfId="2" applyNumberFormat="1" applyFont="1"/>
    <xf numFmtId="43" fontId="3" fillId="0" borderId="0" xfId="0" applyNumberFormat="1" applyFont="1"/>
    <xf numFmtId="9" fontId="3" fillId="0" borderId="0" xfId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4" workbookViewId="0">
      <selection activeCell="N13" sqref="N13"/>
    </sheetView>
  </sheetViews>
  <sheetFormatPr defaultColWidth="13.7109375" defaultRowHeight="15" x14ac:dyDescent="0.25"/>
  <cols>
    <col min="1" max="1" width="12.28515625" bestFit="1" customWidth="1"/>
    <col min="2" max="2" width="13.140625" bestFit="1" customWidth="1"/>
    <col min="3" max="3" width="19.28515625" bestFit="1" customWidth="1"/>
    <col min="4" max="4" width="15.28515625" bestFit="1" customWidth="1"/>
    <col min="5" max="5" width="4.28515625" bestFit="1" customWidth="1"/>
    <col min="6" max="6" width="7" bestFit="1" customWidth="1"/>
    <col min="7" max="8" width="12.5703125" bestFit="1" customWidth="1"/>
    <col min="9" max="10" width="12" bestFit="1" customWidth="1"/>
    <col min="11" max="11" width="7.28515625" bestFit="1" customWidth="1"/>
    <col min="12" max="12" width="7" bestFit="1" customWidth="1"/>
    <col min="13" max="13" width="11.5703125" bestFit="1" customWidth="1"/>
  </cols>
  <sheetData>
    <row r="1" spans="1:14" x14ac:dyDescent="0.25">
      <c r="F1" s="9" t="s">
        <v>4</v>
      </c>
      <c r="G1" s="9"/>
      <c r="I1" s="9" t="s">
        <v>6</v>
      </c>
      <c r="J1" s="9"/>
    </row>
    <row r="2" spans="1:14" x14ac:dyDescent="0.25">
      <c r="B2" t="s">
        <v>2</v>
      </c>
      <c r="C2" t="s">
        <v>3</v>
      </c>
      <c r="F2" t="s">
        <v>2</v>
      </c>
      <c r="G2" t="s">
        <v>3</v>
      </c>
      <c r="I2" t="s">
        <v>2</v>
      </c>
      <c r="J2" t="s">
        <v>3</v>
      </c>
    </row>
    <row r="3" spans="1:14" x14ac:dyDescent="0.25">
      <c r="A3" s="2" t="s">
        <v>0</v>
      </c>
      <c r="B3">
        <v>80000</v>
      </c>
      <c r="C3">
        <v>125000</v>
      </c>
      <c r="I3">
        <f>SUM(B3:B5)</f>
        <v>160947.71241830065</v>
      </c>
      <c r="J3">
        <f>SUM(C3:C5)</f>
        <v>238202.61437908496</v>
      </c>
    </row>
    <row r="4" spans="1:14" x14ac:dyDescent="0.25">
      <c r="A4" s="2" t="s">
        <v>1</v>
      </c>
      <c r="B4">
        <v>45000</v>
      </c>
      <c r="C4">
        <v>60000</v>
      </c>
    </row>
    <row r="5" spans="1:14" x14ac:dyDescent="0.25">
      <c r="A5" s="2" t="s">
        <v>5</v>
      </c>
      <c r="B5" s="1">
        <f>SUM(B6:B7)</f>
        <v>35947.712418300653</v>
      </c>
      <c r="C5" s="1">
        <f>SUM(C6:C7)</f>
        <v>53202.614379084975</v>
      </c>
      <c r="F5">
        <f>SUM(B3:B4)</f>
        <v>125000</v>
      </c>
      <c r="G5">
        <f>SUM(C3:C4)</f>
        <v>185000</v>
      </c>
    </row>
    <row r="6" spans="1:14" x14ac:dyDescent="0.25">
      <c r="A6" s="2" t="s">
        <v>7</v>
      </c>
      <c r="B6" s="1">
        <f>(F$5)/(SUM($B$13:$B$14,$B$11))*$B$12</f>
        <v>22058.823529411766</v>
      </c>
      <c r="C6" s="1">
        <f>(G$5)/(SUM($B$13:$B$14,$B$11))*$B$12</f>
        <v>32647.058823529413</v>
      </c>
      <c r="I6" t="s">
        <v>13</v>
      </c>
    </row>
    <row r="7" spans="1:14" x14ac:dyDescent="0.25">
      <c r="A7" s="2" t="s">
        <v>8</v>
      </c>
      <c r="B7" s="1">
        <f>(F$5)/(SUM($B$13:$B$14,$B$12))*$B$11</f>
        <v>13888.888888888889</v>
      </c>
      <c r="C7" s="1">
        <f>(G$5)/(SUM($B$13:$B$14,$B$12))*$B$11</f>
        <v>20555.555555555558</v>
      </c>
      <c r="I7">
        <f>AVERAGE(I3:J3)</f>
        <v>199575.16339869279</v>
      </c>
    </row>
    <row r="10" spans="1:14" ht="23.25" x14ac:dyDescent="0.35">
      <c r="A10" s="5"/>
      <c r="B10" s="5" t="s">
        <v>15</v>
      </c>
      <c r="C10" s="5" t="s">
        <v>16</v>
      </c>
      <c r="D10">
        <f>SUM($B$13:$B$14,$B$11)/100</f>
        <v>8.5000000000000006E-3</v>
      </c>
      <c r="M10" s="4" t="s">
        <v>14</v>
      </c>
      <c r="N10" s="4"/>
    </row>
    <row r="11" spans="1:14" ht="23.25" x14ac:dyDescent="0.35">
      <c r="A11" s="5" t="s">
        <v>9</v>
      </c>
      <c r="B11" s="8">
        <v>0.1</v>
      </c>
      <c r="C11" s="5">
        <f>$C$16*B11</f>
        <v>80000</v>
      </c>
      <c r="M11" s="4">
        <v>600000</v>
      </c>
      <c r="N11" s="4"/>
    </row>
    <row r="12" spans="1:14" ht="21" x14ac:dyDescent="0.35">
      <c r="A12" s="5" t="s">
        <v>10</v>
      </c>
      <c r="B12" s="8">
        <v>0.15</v>
      </c>
      <c r="C12" s="5">
        <f>$C$16*B12</f>
        <v>120000</v>
      </c>
      <c r="G12" t="s">
        <v>17</v>
      </c>
      <c r="H12" t="s">
        <v>18</v>
      </c>
      <c r="I12" t="s">
        <v>19</v>
      </c>
    </row>
    <row r="13" spans="1:14" ht="21" x14ac:dyDescent="0.35">
      <c r="A13" s="5" t="s">
        <v>11</v>
      </c>
      <c r="B13" s="8">
        <v>0.5</v>
      </c>
      <c r="C13" s="5">
        <f>$C$16*B13</f>
        <v>400000</v>
      </c>
      <c r="E13" s="2" t="s">
        <v>21</v>
      </c>
      <c r="F13">
        <v>15000</v>
      </c>
      <c r="G13">
        <f>F13*0.35</f>
        <v>5250</v>
      </c>
      <c r="H13">
        <f>(F13-4260)*0.35</f>
        <v>3758.9999999999995</v>
      </c>
      <c r="I13">
        <f>G13-H13</f>
        <v>1491.0000000000005</v>
      </c>
      <c r="K13">
        <f>F13*0.05</f>
        <v>750</v>
      </c>
      <c r="L13">
        <f>(F13-4260)*0.05</f>
        <v>537</v>
      </c>
    </row>
    <row r="14" spans="1:14" ht="21" x14ac:dyDescent="0.35">
      <c r="A14" s="5" t="s">
        <v>12</v>
      </c>
      <c r="B14" s="8">
        <v>0.25</v>
      </c>
      <c r="C14" s="5">
        <f>$C$16*B14</f>
        <v>200000</v>
      </c>
      <c r="F14">
        <v>25000</v>
      </c>
      <c r="G14">
        <f>F14*0.35</f>
        <v>8750</v>
      </c>
      <c r="H14">
        <f>(F14-4260)*0.35</f>
        <v>7258.9999999999991</v>
      </c>
      <c r="I14">
        <f>G14-H14</f>
        <v>1491.0000000000009</v>
      </c>
    </row>
    <row r="15" spans="1:14" ht="21" x14ac:dyDescent="0.35">
      <c r="A15" s="3"/>
      <c r="B15" s="7"/>
      <c r="C15" s="3"/>
      <c r="F15">
        <v>35000</v>
      </c>
      <c r="G15">
        <f>F15*0.35</f>
        <v>12250</v>
      </c>
      <c r="H15">
        <f>(F15-4260)*0.35</f>
        <v>10759</v>
      </c>
      <c r="I15">
        <f>G15-H15</f>
        <v>1491</v>
      </c>
    </row>
    <row r="16" spans="1:14" ht="23.25" x14ac:dyDescent="0.35">
      <c r="A16" s="3"/>
      <c r="B16" s="8">
        <f>SUM(B11:B14)</f>
        <v>1</v>
      </c>
      <c r="C16" s="6">
        <v>800000</v>
      </c>
      <c r="L16">
        <f>F13*0.15</f>
        <v>2250</v>
      </c>
    </row>
    <row r="17" spans="1:12" ht="21" x14ac:dyDescent="0.35">
      <c r="A17" s="3"/>
      <c r="B17" s="3"/>
      <c r="C17" s="3"/>
      <c r="G17" t="s">
        <v>20</v>
      </c>
      <c r="H17" t="s">
        <v>20</v>
      </c>
      <c r="J17" t="s">
        <v>23</v>
      </c>
      <c r="K17" t="s">
        <v>1</v>
      </c>
      <c r="L17" t="s">
        <v>0</v>
      </c>
    </row>
    <row r="18" spans="1:12" ht="21" x14ac:dyDescent="0.35">
      <c r="A18" s="3"/>
      <c r="B18" s="3"/>
      <c r="C18" s="3"/>
      <c r="E18" s="2" t="s">
        <v>21</v>
      </c>
      <c r="F18">
        <v>18000</v>
      </c>
      <c r="G18">
        <f>G13+4260</f>
        <v>9510</v>
      </c>
      <c r="H18">
        <f>H13+4260</f>
        <v>8019</v>
      </c>
      <c r="I18">
        <f>G18-H18</f>
        <v>1491</v>
      </c>
      <c r="J18">
        <f>F18-H18</f>
        <v>9981</v>
      </c>
      <c r="K18">
        <f>J18*0.4</f>
        <v>3992.4</v>
      </c>
      <c r="L18">
        <f>J18-K18</f>
        <v>5988.6</v>
      </c>
    </row>
    <row r="19" spans="1:12" ht="21" x14ac:dyDescent="0.35">
      <c r="A19" s="3"/>
      <c r="B19" s="3"/>
      <c r="C19" s="3"/>
      <c r="E19" s="2" t="s">
        <v>22</v>
      </c>
      <c r="F19">
        <v>18000</v>
      </c>
      <c r="G19">
        <f>G13</f>
        <v>5250</v>
      </c>
      <c r="H19">
        <f>H13</f>
        <v>3758.9999999999995</v>
      </c>
      <c r="I19">
        <f>G19-H19</f>
        <v>1491.0000000000005</v>
      </c>
      <c r="J19">
        <f>F19-H19</f>
        <v>14241</v>
      </c>
      <c r="K19">
        <f>J19*0.4</f>
        <v>5696.4000000000005</v>
      </c>
      <c r="L19">
        <f>J19-K19</f>
        <v>8544.5999999999985</v>
      </c>
    </row>
  </sheetData>
  <mergeCells count="2">
    <mergeCell ref="F1:G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</dc:creator>
  <cp:lastModifiedBy>DMP</cp:lastModifiedBy>
  <dcterms:created xsi:type="dcterms:W3CDTF">2015-06-05T18:17:20Z</dcterms:created>
  <dcterms:modified xsi:type="dcterms:W3CDTF">2021-08-12T16:45:03Z</dcterms:modified>
</cp:coreProperties>
</file>