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D:\Python\SENG401\"/>
    </mc:Choice>
  </mc:AlternateContent>
  <xr:revisionPtr revIDLastSave="0" documentId="13_ncr:1_{9B6BFF01-2D72-4039-9EC7-503CFB519DE0}" xr6:coauthVersionLast="47" xr6:coauthVersionMax="47" xr10:uidLastSave="{00000000-0000-0000-0000-000000000000}"/>
  <bookViews>
    <workbookView xWindow="-120" yWindow="-120" windowWidth="29040" windowHeight="15840" xr2:uid="{C914D6E5-A76B-4FA4-9F43-BBE71923F825}"/>
  </bookViews>
  <sheets>
    <sheet name="results" sheetId="1" r:id="rId1"/>
    <sheet name="whitebox review" sheetId="2" r:id="rId2"/>
    <sheet name="blackbox review" sheetId="3" r:id="rId3"/>
    <sheet name="cypress stage" sheetId="4" r:id="rId4"/>
    <sheet name="test case review" sheetId="5" r:id="rId5"/>
    <sheet name="tests review"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6" l="1"/>
  <c r="H29" i="6"/>
  <c r="H26" i="6"/>
  <c r="O26" i="6"/>
  <c r="N26" i="6"/>
  <c r="M26" i="6"/>
  <c r="M25" i="6"/>
  <c r="L27" i="6"/>
  <c r="M27" i="6"/>
  <c r="N27" i="6"/>
  <c r="O27" i="6"/>
  <c r="L26" i="6"/>
  <c r="L25" i="6"/>
  <c r="N25" i="6"/>
  <c r="O25" i="6"/>
  <c r="L24" i="6"/>
  <c r="M24" i="6"/>
  <c r="N24" i="6"/>
  <c r="O24" i="6"/>
  <c r="L23" i="6"/>
  <c r="M23" i="6"/>
  <c r="N23" i="6"/>
  <c r="O23" i="6"/>
  <c r="O22" i="6"/>
  <c r="N22" i="6"/>
  <c r="M22" i="6"/>
  <c r="L22" i="6"/>
  <c r="K27" i="6"/>
  <c r="K26" i="6"/>
  <c r="K25" i="6"/>
  <c r="K24" i="6"/>
  <c r="K23" i="6"/>
  <c r="H30" i="6"/>
  <c r="H3" i="6"/>
  <c r="P22" i="6" s="1"/>
  <c r="H4" i="6"/>
  <c r="H5" i="6"/>
  <c r="H6" i="6"/>
  <c r="H7" i="6"/>
  <c r="H8" i="6"/>
  <c r="H9" i="6"/>
  <c r="H12" i="6"/>
  <c r="H14" i="6"/>
  <c r="H15" i="6"/>
  <c r="H16" i="6"/>
  <c r="H17" i="6"/>
  <c r="H18" i="6"/>
  <c r="H19" i="6"/>
  <c r="H20" i="6"/>
  <c r="H21" i="6"/>
  <c r="H22" i="6"/>
  <c r="H23" i="6"/>
  <c r="H24" i="6"/>
  <c r="H25" i="6"/>
  <c r="H27" i="6"/>
  <c r="H28" i="6"/>
  <c r="H31" i="6"/>
  <c r="H2" i="6"/>
  <c r="J2" i="4"/>
  <c r="I2" i="4"/>
  <c r="G2" i="4"/>
  <c r="J4" i="4"/>
  <c r="J5" i="4"/>
  <c r="J6" i="4"/>
  <c r="J7" i="4"/>
  <c r="J3" i="4"/>
  <c r="I4" i="4"/>
  <c r="I5" i="4"/>
  <c r="I6" i="4"/>
  <c r="I7" i="4"/>
  <c r="I3" i="4"/>
  <c r="G6" i="4"/>
  <c r="G5" i="4"/>
  <c r="G4" i="4"/>
  <c r="G3" i="4"/>
  <c r="G7" i="4"/>
  <c r="H13" i="6" l="1"/>
  <c r="H11" i="6"/>
  <c r="H10" i="6"/>
  <c r="P23" i="6" s="1"/>
  <c r="P24" i="6"/>
  <c r="P27" i="6"/>
  <c r="P26" i="6"/>
  <c r="P25" i="6"/>
</calcChain>
</file>

<file path=xl/sharedStrings.xml><?xml version="1.0" encoding="utf-8"?>
<sst xmlns="http://schemas.openxmlformats.org/spreadsheetml/2006/main" count="126" uniqueCount="105">
  <si>
    <t>Sprint</t>
  </si>
  <si>
    <t xml:space="preserve">Number of integration tests </t>
  </si>
  <si>
    <t>Number of cypress tests</t>
  </si>
  <si>
    <t>Total acceptance tests</t>
  </si>
  <si>
    <t>Diff integration tests from last sprint</t>
  </si>
  <si>
    <t>Diff cypress tests from last sprint</t>
  </si>
  <si>
    <t>Diff acceptance tests from last sprint</t>
  </si>
  <si>
    <t>Do the automated tests (unit and acceptance) pass?</t>
  </si>
  <si>
    <t>Why did you give the above answer?</t>
  </si>
  <si>
    <t>Rate the quality of the acceptance tests</t>
  </si>
  <si>
    <t>Comments about the tests</t>
  </si>
  <si>
    <t>Yes</t>
  </si>
  <si>
    <t>3- Excellent quality of unit tests</t>
  </si>
  <si>
    <t>Tests are readable and nicely laid out with descriptive names in a given, when, then format. The code coverage is very high.
There are naming problems in some of the tests we reviewed where the description of the test did not fully match what the test was doing.</t>
  </si>
  <si>
    <t>The use of Cypress meant that a large number of the acceptance criteria was covered. We gave it the max mark as most of the acceptance criteria was tested using Cypress.
Database and Security testing would need to be implemented but have not been done for this sprint. Other than that I think that the coverage and quality of the tests was very impressive.</t>
  </si>
  <si>
    <t>No</t>
  </si>
  <si>
    <t>High coverage, tests cover wide range of cases. Formatting is easy to follow, + consistent, and tests are written well.</t>
  </si>
  <si>
    <t>2- Good quality of unit tests</t>
  </si>
  <si>
    <t>Please note: Only Cypress tests don't pass. Unit and integration tests fully pass.
87% coverage on unit tests, unit tests have good structure (given,when,then). They are short and easy to understand.
Unit tests are meaningful and test componenet indapendantly.</t>
  </si>
  <si>
    <t>sprint_3.4</t>
  </si>
  <si>
    <t>sprint_4.1</t>
  </si>
  <si>
    <t>Stories committed</t>
  </si>
  <si>
    <t>Points committed</t>
  </si>
  <si>
    <t>Points delivered</t>
  </si>
  <si>
    <t>Stories failed</t>
  </si>
  <si>
    <t>U5 (AC1) - Add a profile picture to user
U10 (AC4) - Edit team details
U14 (AC4/5) - Teams location api
U15 (AC7) - User profile location api
U16 (AC1) - Sports interests
U17 - Filter user profiles by sport
U18 - Filter user profiles by city</t>
  </si>
  <si>
    <t>U22 (AC2-4) - Update password
U31 - Add activity location 
U14 (AC1/4) - Teams location api
U15 - User profile location api</t>
  </si>
  <si>
    <t xml:space="preserve">U22 (AC4) - Update password
U31 (AC3/4) - Add activity location
U33 (AC6) - Edit line-up for game
U5001 (AC9) - Invite opposition to activity
U35 (AC1/2) - View activity statistics
U34 (AC1-4) - Add activity statistics </t>
  </si>
  <si>
    <t>U39A (AC2) - Create competition
U39B (AC1/3-5) - View competition
U39C - Update competition</t>
  </si>
  <si>
    <t>UP1 (AC5/11-12/15-17) - I can create a public pickems for a competition with a timeline
UI1 (AC1-6) - UI core / UI fixes
U35 (AC2) - View activity statistics
U39A (AC2/4) - Create competition
U31 (AC1) - Add activity location
U33 (AC5) - Edit line-up for game
U39B (AC5) - View competition
U39C (AC1) - Update competition
U39D (AC2) - Search competition</t>
  </si>
  <si>
    <t>start_tag</t>
  </si>
  <si>
    <t>end_tag</t>
  </si>
  <si>
    <t>number of runs</t>
  </si>
  <si>
    <t>number of passes</t>
  </si>
  <si>
    <t>number of fails</t>
  </si>
  <si>
    <t>sprint_6.2</t>
  </si>
  <si>
    <t>sprint_7.3</t>
  </si>
  <si>
    <t>sprint_5.2</t>
  </si>
  <si>
    <t>sprint_2.1</t>
  </si>
  <si>
    <t>sprint</t>
  </si>
  <si>
    <t>job before final tag passed</t>
  </si>
  <si>
    <t>Failed Stories</t>
  </si>
  <si>
    <t>Test Cases to Review</t>
  </si>
  <si>
    <t>U25 - AC3
U30 - AC4
U22 - AC4
U27 - AC3
U23 - AC7</t>
  </si>
  <si>
    <t>U39A - AC4
U36 - AC4
U39B - AC2
U39C - AC1
U37 - AC3</t>
  </si>
  <si>
    <t>U5001 - AC10
U34 - AC4
U33 - AC6
U35 - AC1
U32 - AC4</t>
  </si>
  <si>
    <t>U31,U39A,U39B,U39C,UP1,UP3,UP4,UP5,UP6,UP7</t>
  </si>
  <si>
    <t>UP1 - AC1
U39D - AC5
UP2 - AC6
U31 - AC1
U35 - AC2</t>
  </si>
  <si>
    <t>UP3 - AC4
UP6 - AC2
U39B - AC4
U39D - % and _ 
U31 - AC4</t>
  </si>
  <si>
    <t>U1 - AC3
U8 - AC3
U10 - AC4
U15 - AC7
U16 - AC1</t>
  </si>
  <si>
    <t>number of cancels</t>
  </si>
  <si>
    <t>pass rate %</t>
  </si>
  <si>
    <t>fail rate %</t>
  </si>
  <si>
    <t>start of project</t>
  </si>
  <si>
    <t>Rate the quality of the unit tests (e.g.,  test one function or object at a time, test all possible execution flows, test domain boundaries, test is short, 
independent, don't assume objects to be in a certain state - crash on second run -, don't test getters/setters/constructors, don't test mocked code, 
not commented out, do not have try-catch blocks or conditional statements). Look at coverage metrics also, but not only.</t>
  </si>
  <si>
    <t>Tests are all independent, no commented out tests seen. Tests seem to cover good area of code, sitting at at least 
80% for all domains and packages. Naming convention slightly different in newer tests, such as with the
 FormationServiceTest, the naming convention doesn’t follow the same given_when_then convention 
that they used to follow.</t>
  </si>
  <si>
    <t xml:space="preserve">97% percent coverage, 88% line coverage when running unit tests with code coverage. 84.6 % coverage on 
sonarqube. When picking some tests, tests followed consistent naming conventions and seemed to test boundaries. </t>
  </si>
  <si>
    <t xml:space="preserve">Most stories have almost all acceptance tests covered. Integration tests are a little bit lacking in
 number of ACs covered, but Cyprus tests generally cover the acceptance cases in this case. 
2 out of 202 Cyprus test failed, which is a great outcome. </t>
  </si>
  <si>
    <t xml:space="preserve">Lots of acceptance criteria checked, nothing we can see here that we would change immediately. 
Their new DisplayFormation cypress test did not fully pass unfortunately. </t>
  </si>
  <si>
    <t>Integration tests are overall good and nicely broken down into many steps with high reusability 
however some tests could be improved by simulating erronous flows not just blue sky scenarios</t>
  </si>
  <si>
    <t xml:space="preserve">For create pickens feature only 2 the 23 acs tested using end to end and integration tests. 
Most were manually tested. Quality of tests provided were good however. </t>
  </si>
  <si>
    <t>ACs failed</t>
  </si>
  <si>
    <t>Acceptance Criteria</t>
  </si>
  <si>
    <t>Clarity</t>
  </si>
  <si>
    <t>Completeness</t>
  </si>
  <si>
    <t>Maintainability</t>
  </si>
  <si>
    <t>Traceability</t>
  </si>
  <si>
    <t>Effectiveness</t>
  </si>
  <si>
    <t>Total</t>
  </si>
  <si>
    <t>U8 - AC3</t>
  </si>
  <si>
    <t>U10 - AC4</t>
  </si>
  <si>
    <t>U16 - AC1</t>
  </si>
  <si>
    <t>U1 - AC3</t>
  </si>
  <si>
    <t>U30 - AC4</t>
  </si>
  <si>
    <t>U22 - AC4</t>
  </si>
  <si>
    <t>U27 - AC3</t>
  </si>
  <si>
    <t>U23 - AC7</t>
  </si>
  <si>
    <t>U25 - AC3</t>
  </si>
  <si>
    <t>U34 - AC4</t>
  </si>
  <si>
    <t>U35 - AC1</t>
  </si>
  <si>
    <t>U32 - AC4</t>
  </si>
  <si>
    <t>U5001 - AC10</t>
  </si>
  <si>
    <t>U36 - AC4</t>
  </si>
  <si>
    <t>U39B - AC2</t>
  </si>
  <si>
    <t>U39C - AC1</t>
  </si>
  <si>
    <t>U37 - AC3</t>
  </si>
  <si>
    <t>U39A - AC4</t>
  </si>
  <si>
    <t>U39D - AC5</t>
  </si>
  <si>
    <t>UP2 - AC6</t>
  </si>
  <si>
    <t>U35 - AC2</t>
  </si>
  <si>
    <t>UP1 - AC1</t>
  </si>
  <si>
    <t>UP6 - AC2</t>
  </si>
  <si>
    <t>U39B - AC4</t>
  </si>
  <si>
    <t xml:space="preserve">U39D - % and _ </t>
  </si>
  <si>
    <t>U15 - AC3</t>
  </si>
  <si>
    <t>U31 - AC3</t>
  </si>
  <si>
    <t>UP4 - AC2</t>
  </si>
  <si>
    <t>UP6 - AC1</t>
  </si>
  <si>
    <t>Average Clarity</t>
  </si>
  <si>
    <t>Average Completeness</t>
  </si>
  <si>
    <t>Average Maintainability</t>
  </si>
  <si>
    <t>Average Traceability</t>
  </si>
  <si>
    <t>Average Effectiveness</t>
  </si>
  <si>
    <t>Average Total</t>
  </si>
  <si>
    <t>U33 - AC6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</si>
</sst>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Arial"/>
      <charset val="1"/>
    </font>
    <font>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0" fillId="0" borderId="0" xfId="0" applyAlignment="1">
      <alignment vertical="top"/>
    </xf>
    <xf numFmtId="9" fontId="0" fillId="0" borderId="0" xfId="0" applyNumberFormat="1" applyAlignment="1">
      <alignment vertical="top"/>
    </xf>
    <xf numFmtId="0" fontId="0" fillId="0" borderId="0" xfId="0" applyAlignment="1">
      <alignment vertical="top" wrapText="1"/>
    </xf>
    <xf numFmtId="0" fontId="18" fillId="0" borderId="0" xfId="0" applyFont="1" applyAlignment="1">
      <alignment vertical="top"/>
    </xf>
    <xf numFmtId="2" fontId="0" fillId="0" borderId="0" xfId="0" applyNumberFormat="1"/>
    <xf numFmtId="0" fontId="19" fillId="0" borderId="0" xfId="0" applyFont="1" applyAlignment="1">
      <alignment wrapText="1"/>
    </xf>
    <xf numFmtId="0" fontId="19" fillId="0" borderId="0" xfId="0" applyFont="1" applyAlignment="1">
      <alignment vertical="top" wrapText="1"/>
    </xf>
    <xf numFmtId="0" fontId="19" fillId="0" borderId="0" xfId="0" applyFont="1" applyAlignment="1">
      <alignment vertical="top"/>
    </xf>
    <xf numFmtId="0" fontId="19" fillId="0" borderId="0" xfId="0" applyFont="1"/>
    <xf numFmtId="0" fontId="18" fillId="0" borderId="0" xfId="0" applyFont="1" applyAlignment="1">
      <alignment horizontal="left" vertical="top"/>
    </xf>
    <xf numFmtId="0" fontId="19" fillId="0" borderId="0" xfId="0" applyFont="1" applyAlignment="1">
      <alignment horizontal="left" vertical="top"/>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458E-18A0-4EB0-BE14-D931AB6A321A}">
  <dimension ref="A1:G7"/>
  <sheetViews>
    <sheetView tabSelected="1" workbookViewId="0">
      <selection activeCell="D21" sqref="D21"/>
    </sheetView>
  </sheetViews>
  <sheetFormatPr defaultRowHeight="15" x14ac:dyDescent="0.25"/>
  <cols>
    <col min="2" max="2" width="25.5703125" customWidth="1"/>
    <col min="3" max="3" width="23.85546875" customWidth="1"/>
    <col min="4" max="4" width="25.42578125" customWidth="1"/>
    <col min="5" max="5" width="33.7109375" customWidth="1"/>
    <col min="6" max="6" width="31.5703125" customWidth="1"/>
    <col min="7" max="7" width="35.28515625" customWidth="1"/>
  </cols>
  <sheetData>
    <row r="1" spans="1:7" x14ac:dyDescent="0.25">
      <c r="A1" t="s">
        <v>0</v>
      </c>
      <c r="B1" t="s">
        <v>1</v>
      </c>
      <c r="C1" t="s">
        <v>2</v>
      </c>
      <c r="D1" t="s">
        <v>3</v>
      </c>
      <c r="E1" t="s">
        <v>4</v>
      </c>
      <c r="F1" t="s">
        <v>5</v>
      </c>
      <c r="G1" t="s">
        <v>6</v>
      </c>
    </row>
    <row r="2" spans="1:7" x14ac:dyDescent="0.25">
      <c r="A2">
        <v>2</v>
      </c>
      <c r="B2">
        <v>0</v>
      </c>
      <c r="C2">
        <v>67</v>
      </c>
      <c r="D2">
        <v>67</v>
      </c>
      <c r="E2">
        <v>0</v>
      </c>
      <c r="F2">
        <v>67</v>
      </c>
      <c r="G2">
        <v>67</v>
      </c>
    </row>
    <row r="3" spans="1:7" x14ac:dyDescent="0.25">
      <c r="A3">
        <v>3</v>
      </c>
      <c r="B3">
        <v>22</v>
      </c>
      <c r="C3">
        <v>173</v>
      </c>
      <c r="D3">
        <v>195</v>
      </c>
      <c r="E3">
        <v>22</v>
      </c>
      <c r="F3">
        <v>106</v>
      </c>
      <c r="G3">
        <v>128</v>
      </c>
    </row>
    <row r="4" spans="1:7" x14ac:dyDescent="0.25">
      <c r="A4">
        <v>4</v>
      </c>
      <c r="B4">
        <v>66</v>
      </c>
      <c r="C4">
        <v>249</v>
      </c>
      <c r="D4">
        <v>315</v>
      </c>
      <c r="E4">
        <v>44</v>
      </c>
      <c r="F4">
        <v>76</v>
      </c>
      <c r="G4">
        <v>120</v>
      </c>
    </row>
    <row r="5" spans="1:7" x14ac:dyDescent="0.25">
      <c r="A5">
        <v>5</v>
      </c>
      <c r="B5">
        <v>63</v>
      </c>
      <c r="C5">
        <v>282</v>
      </c>
      <c r="D5">
        <v>345</v>
      </c>
      <c r="E5">
        <v>-3</v>
      </c>
      <c r="F5">
        <v>33</v>
      </c>
      <c r="G5">
        <v>30</v>
      </c>
    </row>
    <row r="6" spans="1:7" x14ac:dyDescent="0.25">
      <c r="A6">
        <v>6</v>
      </c>
      <c r="B6">
        <v>63</v>
      </c>
      <c r="C6">
        <v>293</v>
      </c>
      <c r="D6">
        <v>356</v>
      </c>
      <c r="E6">
        <v>0</v>
      </c>
      <c r="F6">
        <v>11</v>
      </c>
      <c r="G6">
        <v>11</v>
      </c>
    </row>
    <row r="7" spans="1:7" x14ac:dyDescent="0.25">
      <c r="A7">
        <v>7</v>
      </c>
      <c r="B7">
        <v>63</v>
      </c>
      <c r="C7">
        <v>301</v>
      </c>
      <c r="D7">
        <v>364</v>
      </c>
      <c r="E7">
        <v>0</v>
      </c>
      <c r="F7">
        <v>8</v>
      </c>
      <c r="G7">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CB6F2-2345-487A-BFAC-EDDE391EF70E}">
  <dimension ref="A1:F6"/>
  <sheetViews>
    <sheetView zoomScale="85" zoomScaleNormal="85" workbookViewId="0">
      <selection activeCell="D12" sqref="D12"/>
    </sheetView>
  </sheetViews>
  <sheetFormatPr defaultRowHeight="15" x14ac:dyDescent="0.25"/>
  <cols>
    <col min="1" max="1" width="9" customWidth="1"/>
    <col min="2" max="2" width="56.42578125" customWidth="1"/>
    <col min="3" max="3" width="134" customWidth="1"/>
    <col min="4" max="4" width="108.42578125" customWidth="1"/>
    <col min="5" max="5" width="100.7109375" customWidth="1"/>
    <col min="6" max="6" width="89.85546875" customWidth="1"/>
    <col min="7" max="7" width="87.85546875" customWidth="1"/>
    <col min="8" max="8" width="58.5703125" customWidth="1"/>
  </cols>
  <sheetData>
    <row r="1" spans="1:6" ht="72" x14ac:dyDescent="0.25">
      <c r="A1" s="1" t="s">
        <v>0</v>
      </c>
      <c r="B1" s="1" t="s">
        <v>7</v>
      </c>
      <c r="C1" s="7" t="s">
        <v>54</v>
      </c>
      <c r="D1" s="1" t="s">
        <v>8</v>
      </c>
      <c r="E1" s="10" t="s">
        <v>9</v>
      </c>
      <c r="F1" s="1" t="s">
        <v>10</v>
      </c>
    </row>
    <row r="2" spans="1:6" ht="57" x14ac:dyDescent="0.25">
      <c r="A2" s="2">
        <v>2</v>
      </c>
      <c r="B2" s="5" t="s">
        <v>11</v>
      </c>
      <c r="C2" s="5" t="s">
        <v>12</v>
      </c>
      <c r="D2" s="8" t="s">
        <v>13</v>
      </c>
      <c r="E2" s="11">
        <v>3</v>
      </c>
      <c r="F2" s="8" t="s">
        <v>14</v>
      </c>
    </row>
    <row r="3" spans="1:6" ht="71.25" x14ac:dyDescent="0.25">
      <c r="A3" s="2">
        <v>3</v>
      </c>
      <c r="B3" s="5" t="s">
        <v>15</v>
      </c>
      <c r="C3" s="5" t="s">
        <v>12</v>
      </c>
      <c r="D3" s="9" t="s">
        <v>16</v>
      </c>
      <c r="E3" s="11">
        <v>3</v>
      </c>
      <c r="F3" s="8" t="s">
        <v>57</v>
      </c>
    </row>
    <row r="4" spans="1:6" ht="71.25" x14ac:dyDescent="0.25">
      <c r="A4" s="2">
        <v>4</v>
      </c>
      <c r="B4" s="5" t="s">
        <v>11</v>
      </c>
      <c r="C4" s="5" t="s">
        <v>17</v>
      </c>
      <c r="D4" s="8" t="s">
        <v>55</v>
      </c>
      <c r="E4" s="11">
        <v>3</v>
      </c>
      <c r="F4" s="8" t="s">
        <v>58</v>
      </c>
    </row>
    <row r="5" spans="1:6" ht="71.25" x14ac:dyDescent="0.25">
      <c r="A5" s="2">
        <v>5</v>
      </c>
      <c r="B5" s="5" t="s">
        <v>15</v>
      </c>
      <c r="C5" s="5" t="s">
        <v>12</v>
      </c>
      <c r="D5" s="8" t="s">
        <v>18</v>
      </c>
      <c r="E5" s="11">
        <v>2</v>
      </c>
      <c r="F5" s="8" t="s">
        <v>59</v>
      </c>
    </row>
    <row r="6" spans="1:6" ht="42.75" x14ac:dyDescent="0.25">
      <c r="A6" s="2">
        <v>6</v>
      </c>
      <c r="B6" s="5" t="s">
        <v>11</v>
      </c>
      <c r="C6" s="5" t="s">
        <v>12</v>
      </c>
      <c r="D6" s="8" t="s">
        <v>56</v>
      </c>
      <c r="E6" s="12">
        <v>1</v>
      </c>
      <c r="F6" s="8"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6319B-0534-48F9-894C-6F3ED7E23DEA}">
  <dimension ref="A1:F7"/>
  <sheetViews>
    <sheetView workbookViewId="0">
      <selection activeCell="F6" sqref="F6"/>
    </sheetView>
  </sheetViews>
  <sheetFormatPr defaultRowHeight="15" x14ac:dyDescent="0.25"/>
  <cols>
    <col min="2" max="2" width="20.28515625" customWidth="1"/>
    <col min="3" max="4" width="22.28515625" customWidth="1"/>
    <col min="5" max="5" width="25.7109375" customWidth="1"/>
    <col min="6" max="6" width="48.42578125" customWidth="1"/>
  </cols>
  <sheetData>
    <row r="1" spans="1:6" x14ac:dyDescent="0.25">
      <c r="A1" t="s">
        <v>0</v>
      </c>
      <c r="B1" t="s">
        <v>21</v>
      </c>
      <c r="C1" t="s">
        <v>22</v>
      </c>
      <c r="D1" t="s">
        <v>23</v>
      </c>
      <c r="E1" t="s">
        <v>24</v>
      </c>
      <c r="F1" t="s">
        <v>61</v>
      </c>
    </row>
    <row r="2" spans="1:6" ht="105" x14ac:dyDescent="0.25">
      <c r="A2" s="2">
        <v>2</v>
      </c>
      <c r="B2" s="2">
        <v>11</v>
      </c>
      <c r="C2" s="2">
        <v>45</v>
      </c>
      <c r="D2" s="3">
        <v>0.28999999999999998</v>
      </c>
      <c r="E2" s="2">
        <v>7</v>
      </c>
      <c r="F2" s="4" t="s">
        <v>25</v>
      </c>
    </row>
    <row r="3" spans="1:6" ht="60" x14ac:dyDescent="0.25">
      <c r="A3" s="2">
        <v>3</v>
      </c>
      <c r="B3" s="2">
        <v>20</v>
      </c>
      <c r="C3" s="2">
        <v>66</v>
      </c>
      <c r="D3" s="3">
        <v>0.89</v>
      </c>
      <c r="E3" s="2">
        <v>4</v>
      </c>
      <c r="F3" s="4" t="s">
        <v>26</v>
      </c>
    </row>
    <row r="4" spans="1:6" ht="90" x14ac:dyDescent="0.25">
      <c r="A4" s="2">
        <v>4</v>
      </c>
      <c r="B4" s="2">
        <v>9</v>
      </c>
      <c r="C4" s="2">
        <v>33</v>
      </c>
      <c r="D4" s="3">
        <v>0.3</v>
      </c>
      <c r="E4" s="2">
        <v>6</v>
      </c>
      <c r="F4" s="4" t="s">
        <v>27</v>
      </c>
    </row>
    <row r="5" spans="1:6" ht="45" x14ac:dyDescent="0.25">
      <c r="A5" s="2">
        <v>5</v>
      </c>
      <c r="B5" s="2">
        <v>9</v>
      </c>
      <c r="C5" s="2">
        <v>30</v>
      </c>
      <c r="D5" s="3">
        <v>0.47</v>
      </c>
      <c r="E5" s="2">
        <v>3</v>
      </c>
      <c r="F5" s="4" t="s">
        <v>28</v>
      </c>
    </row>
    <row r="6" spans="1:6" ht="165" x14ac:dyDescent="0.25">
      <c r="A6" s="2">
        <v>6</v>
      </c>
      <c r="B6" s="2">
        <v>12</v>
      </c>
      <c r="C6" s="2">
        <v>55</v>
      </c>
      <c r="D6" s="3">
        <v>0.31</v>
      </c>
      <c r="E6" s="2">
        <v>9</v>
      </c>
      <c r="F6" s="4" t="s">
        <v>29</v>
      </c>
    </row>
    <row r="7" spans="1:6" x14ac:dyDescent="0.25">
      <c r="A7" s="2"/>
      <c r="B7" s="2"/>
      <c r="C7" s="2"/>
      <c r="D7" s="2"/>
      <c r="E7" s="2"/>
      <c r="F7"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F3AF-158B-47D8-A4B2-12EBACA85FBD}">
  <dimension ref="A1:J7"/>
  <sheetViews>
    <sheetView workbookViewId="0">
      <selection activeCell="I24" sqref="I24"/>
    </sheetView>
  </sheetViews>
  <sheetFormatPr defaultRowHeight="15" x14ac:dyDescent="0.25"/>
  <cols>
    <col min="2" max="2" width="16.28515625" customWidth="1"/>
    <col min="3" max="3" width="16.7109375" customWidth="1"/>
    <col min="4" max="4" width="17.5703125" customWidth="1"/>
    <col min="5" max="5" width="19.5703125" customWidth="1"/>
    <col min="6" max="6" width="23.85546875" customWidth="1"/>
    <col min="7" max="7" width="20.42578125" customWidth="1"/>
    <col min="8" max="8" width="27" customWidth="1"/>
    <col min="9" max="9" width="22.85546875" customWidth="1"/>
    <col min="10" max="10" width="21.5703125" customWidth="1"/>
  </cols>
  <sheetData>
    <row r="1" spans="1:10" x14ac:dyDescent="0.25">
      <c r="A1" t="s">
        <v>39</v>
      </c>
      <c r="B1" t="s">
        <v>30</v>
      </c>
      <c r="C1" t="s">
        <v>31</v>
      </c>
      <c r="D1" t="s">
        <v>32</v>
      </c>
      <c r="E1" t="s">
        <v>33</v>
      </c>
      <c r="F1" t="s">
        <v>34</v>
      </c>
      <c r="G1" t="s">
        <v>50</v>
      </c>
      <c r="H1" t="s">
        <v>40</v>
      </c>
      <c r="I1" t="s">
        <v>51</v>
      </c>
      <c r="J1" t="s">
        <v>52</v>
      </c>
    </row>
    <row r="2" spans="1:10" x14ac:dyDescent="0.25">
      <c r="A2">
        <v>2</v>
      </c>
      <c r="B2" t="s">
        <v>53</v>
      </c>
      <c r="C2" t="s">
        <v>38</v>
      </c>
      <c r="D2">
        <v>66</v>
      </c>
      <c r="E2">
        <v>24</v>
      </c>
      <c r="F2">
        <v>28</v>
      </c>
      <c r="G2">
        <f>D2-E2-F2</f>
        <v>14</v>
      </c>
      <c r="H2" t="b">
        <v>0</v>
      </c>
      <c r="I2" s="6">
        <f>E2/D2*100</f>
        <v>36.363636363636367</v>
      </c>
      <c r="J2" s="6">
        <f>F2/D2*100</f>
        <v>42.424242424242422</v>
      </c>
    </row>
    <row r="3" spans="1:10" x14ac:dyDescent="0.25">
      <c r="A3">
        <v>3</v>
      </c>
      <c r="B3" t="s">
        <v>38</v>
      </c>
      <c r="C3" t="s">
        <v>19</v>
      </c>
      <c r="D3">
        <v>69</v>
      </c>
      <c r="E3">
        <v>10</v>
      </c>
      <c r="F3">
        <v>53</v>
      </c>
      <c r="G3">
        <f>D3-E3-F3</f>
        <v>6</v>
      </c>
      <c r="H3" t="b">
        <v>0</v>
      </c>
      <c r="I3" s="6">
        <f>E3/D3 * 100</f>
        <v>14.492753623188406</v>
      </c>
      <c r="J3" s="6">
        <f>F3/D3 * 100</f>
        <v>76.811594202898547</v>
      </c>
    </row>
    <row r="4" spans="1:10" x14ac:dyDescent="0.25">
      <c r="A4">
        <v>4</v>
      </c>
      <c r="B4" t="s">
        <v>19</v>
      </c>
      <c r="C4" t="s">
        <v>20</v>
      </c>
      <c r="D4">
        <v>129</v>
      </c>
      <c r="E4">
        <v>69</v>
      </c>
      <c r="F4">
        <v>41</v>
      </c>
      <c r="G4">
        <f>D4-E4-F4</f>
        <v>19</v>
      </c>
      <c r="H4" t="b">
        <v>0</v>
      </c>
      <c r="I4" s="6">
        <f t="shared" ref="I4:I7" si="0">E4/D4 * 100</f>
        <v>53.488372093023251</v>
      </c>
      <c r="J4" s="6">
        <f t="shared" ref="J4:J7" si="1">F4/D4 * 100</f>
        <v>31.782945736434108</v>
      </c>
    </row>
    <row r="5" spans="1:10" x14ac:dyDescent="0.25">
      <c r="A5">
        <v>5</v>
      </c>
      <c r="B5" t="s">
        <v>20</v>
      </c>
      <c r="C5" t="s">
        <v>37</v>
      </c>
      <c r="D5">
        <v>80</v>
      </c>
      <c r="E5">
        <v>3</v>
      </c>
      <c r="F5">
        <v>73</v>
      </c>
      <c r="G5">
        <f>D5-E5-F5</f>
        <v>4</v>
      </c>
      <c r="H5" t="b">
        <v>0</v>
      </c>
      <c r="I5" s="6">
        <f t="shared" si="0"/>
        <v>3.75</v>
      </c>
      <c r="J5" s="6">
        <f t="shared" si="1"/>
        <v>91.25</v>
      </c>
    </row>
    <row r="6" spans="1:10" x14ac:dyDescent="0.25">
      <c r="A6">
        <v>6</v>
      </c>
      <c r="B6" t="s">
        <v>37</v>
      </c>
      <c r="C6" t="s">
        <v>35</v>
      </c>
      <c r="D6">
        <v>119</v>
      </c>
      <c r="E6">
        <v>4</v>
      </c>
      <c r="F6">
        <v>87</v>
      </c>
      <c r="G6">
        <f t="shared" ref="G6" si="2">D6-E6-F6</f>
        <v>28</v>
      </c>
      <c r="H6" t="b">
        <v>1</v>
      </c>
      <c r="I6" s="6">
        <f t="shared" si="0"/>
        <v>3.3613445378151261</v>
      </c>
      <c r="J6" s="6">
        <f t="shared" si="1"/>
        <v>73.109243697478988</v>
      </c>
    </row>
    <row r="7" spans="1:10" x14ac:dyDescent="0.25">
      <c r="A7">
        <v>7</v>
      </c>
      <c r="B7" t="s">
        <v>35</v>
      </c>
      <c r="C7" t="s">
        <v>36</v>
      </c>
      <c r="D7">
        <v>92</v>
      </c>
      <c r="E7">
        <v>48</v>
      </c>
      <c r="F7">
        <v>32</v>
      </c>
      <c r="G7">
        <f>D7-E7-F7</f>
        <v>12</v>
      </c>
      <c r="H7" t="b">
        <v>1</v>
      </c>
      <c r="I7" s="6">
        <f t="shared" si="0"/>
        <v>52.173913043478258</v>
      </c>
      <c r="J7" s="6">
        <f t="shared" si="1"/>
        <v>34.782608695652172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D5638-F1D8-47F0-ADB1-9AB1249260BA}">
  <dimension ref="A1:C7"/>
  <sheetViews>
    <sheetView zoomScale="85" zoomScaleNormal="85" workbookViewId="0">
      <selection activeCell="B9" sqref="B9"/>
    </sheetView>
  </sheetViews>
  <sheetFormatPr defaultRowHeight="15" x14ac:dyDescent="0.25"/>
  <cols>
    <col min="2" max="2" width="55.5703125" customWidth="1"/>
    <col min="3" max="3" width="28.140625" customWidth="1"/>
  </cols>
  <sheetData>
    <row r="1" spans="1:3" x14ac:dyDescent="0.25">
      <c r="A1" t="s">
        <v>0</v>
      </c>
      <c r="B1" t="s">
        <v>41</v>
      </c>
      <c r="C1" t="s">
        <v>42</v>
      </c>
    </row>
    <row r="2" spans="1:3" ht="105" x14ac:dyDescent="0.25">
      <c r="A2" s="2">
        <v>2</v>
      </c>
      <c r="B2" s="4" t="s">
        <v>25</v>
      </c>
      <c r="C2" s="4" t="s">
        <v>49</v>
      </c>
    </row>
    <row r="3" spans="1:3" ht="75" x14ac:dyDescent="0.25">
      <c r="A3" s="2">
        <v>3</v>
      </c>
      <c r="B3" s="4" t="s">
        <v>26</v>
      </c>
      <c r="C3" s="4" t="s">
        <v>43</v>
      </c>
    </row>
    <row r="4" spans="1:3" ht="90" x14ac:dyDescent="0.25">
      <c r="A4" s="2">
        <v>4</v>
      </c>
      <c r="B4" s="4" t="s">
        <v>27</v>
      </c>
      <c r="C4" s="4" t="s">
        <v>45</v>
      </c>
    </row>
    <row r="5" spans="1:3" ht="75" x14ac:dyDescent="0.25">
      <c r="A5" s="2">
        <v>5</v>
      </c>
      <c r="B5" s="4" t="s">
        <v>28</v>
      </c>
      <c r="C5" s="4" t="s">
        <v>44</v>
      </c>
    </row>
    <row r="6" spans="1:3" ht="150" x14ac:dyDescent="0.25">
      <c r="A6" s="2">
        <v>6</v>
      </c>
      <c r="B6" s="4" t="s">
        <v>29</v>
      </c>
      <c r="C6" s="4" t="s">
        <v>47</v>
      </c>
    </row>
    <row r="7" spans="1:3" ht="75" x14ac:dyDescent="0.25">
      <c r="A7" s="2">
        <v>7</v>
      </c>
      <c r="B7" s="5" t="s">
        <v>46</v>
      </c>
      <c r="C7" s="4"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4BF9-5236-4698-AE76-328C3AD9F02E}">
  <dimension ref="A1:P31"/>
  <sheetViews>
    <sheetView zoomScale="85" zoomScaleNormal="85" workbookViewId="0">
      <selection activeCell="O11" sqref="O11"/>
    </sheetView>
  </sheetViews>
  <sheetFormatPr defaultRowHeight="15" x14ac:dyDescent="0.25"/>
  <cols>
    <col min="2" max="2" width="21.85546875" customWidth="1"/>
    <col min="4" max="4" width="15.7109375" customWidth="1"/>
    <col min="5" max="5" width="16.140625" customWidth="1"/>
    <col min="6" max="6" width="13.140625" customWidth="1"/>
    <col min="7" max="7" width="13.85546875" customWidth="1"/>
    <col min="11" max="11" width="15.28515625" customWidth="1"/>
    <col min="12" max="12" width="23.42578125" customWidth="1"/>
    <col min="13" max="13" width="22.7109375" customWidth="1"/>
    <col min="14" max="14" width="20" customWidth="1"/>
    <col min="15" max="15" width="22.5703125" customWidth="1"/>
    <col min="16" max="16" width="17.5703125" customWidth="1"/>
  </cols>
  <sheetData>
    <row r="1" spans="1:15" x14ac:dyDescent="0.25">
      <c r="A1" t="s">
        <v>0</v>
      </c>
      <c r="B1" t="s">
        <v>62</v>
      </c>
      <c r="C1" t="s">
        <v>63</v>
      </c>
      <c r="D1" t="s">
        <v>64</v>
      </c>
      <c r="E1" t="s">
        <v>65</v>
      </c>
      <c r="F1" t="s">
        <v>66</v>
      </c>
      <c r="G1" t="s">
        <v>67</v>
      </c>
      <c r="H1" t="s">
        <v>68</v>
      </c>
    </row>
    <row r="2" spans="1:15" x14ac:dyDescent="0.25">
      <c r="A2">
        <v>2</v>
      </c>
      <c r="B2" s="4" t="s">
        <v>72</v>
      </c>
      <c r="C2">
        <v>4</v>
      </c>
      <c r="D2">
        <v>5</v>
      </c>
      <c r="E2">
        <v>4</v>
      </c>
      <c r="F2">
        <v>5</v>
      </c>
      <c r="G2">
        <v>5</v>
      </c>
      <c r="H2">
        <f t="shared" ref="H2:H31" si="0">SUM(C2:G2)</f>
        <v>23</v>
      </c>
      <c r="O2" s="13"/>
    </row>
    <row r="3" spans="1:15" x14ac:dyDescent="0.25">
      <c r="A3">
        <v>2</v>
      </c>
      <c r="B3" t="s">
        <v>69</v>
      </c>
      <c r="C3">
        <v>4</v>
      </c>
      <c r="D3">
        <v>4</v>
      </c>
      <c r="E3">
        <v>4</v>
      </c>
      <c r="F3">
        <v>4</v>
      </c>
      <c r="G3">
        <v>4</v>
      </c>
      <c r="H3">
        <f t="shared" si="0"/>
        <v>20</v>
      </c>
    </row>
    <row r="4" spans="1:15" x14ac:dyDescent="0.25">
      <c r="A4">
        <v>2</v>
      </c>
      <c r="B4" t="s">
        <v>70</v>
      </c>
      <c r="C4">
        <v>4</v>
      </c>
      <c r="D4">
        <v>5</v>
      </c>
      <c r="E4">
        <v>4</v>
      </c>
      <c r="F4">
        <v>4</v>
      </c>
      <c r="G4">
        <v>5</v>
      </c>
      <c r="H4">
        <f t="shared" si="0"/>
        <v>22</v>
      </c>
      <c r="O4" s="13"/>
    </row>
    <row r="5" spans="1:15" x14ac:dyDescent="0.25">
      <c r="A5">
        <v>2</v>
      </c>
      <c r="B5" t="s">
        <v>94</v>
      </c>
      <c r="C5">
        <v>4</v>
      </c>
      <c r="D5">
        <v>4</v>
      </c>
      <c r="E5">
        <v>4</v>
      </c>
      <c r="F5">
        <v>4</v>
      </c>
      <c r="G5">
        <v>4</v>
      </c>
      <c r="H5">
        <f t="shared" si="0"/>
        <v>20</v>
      </c>
    </row>
    <row r="6" spans="1:15" x14ac:dyDescent="0.25">
      <c r="A6">
        <v>2</v>
      </c>
      <c r="B6" t="s">
        <v>71</v>
      </c>
      <c r="C6">
        <v>5</v>
      </c>
      <c r="D6">
        <v>4</v>
      </c>
      <c r="E6">
        <v>4</v>
      </c>
      <c r="F6">
        <v>4</v>
      </c>
      <c r="G6">
        <v>4</v>
      </c>
      <c r="H6">
        <f t="shared" si="0"/>
        <v>21</v>
      </c>
      <c r="O6" s="13"/>
    </row>
    <row r="7" spans="1:15" x14ac:dyDescent="0.25">
      <c r="A7">
        <v>3</v>
      </c>
      <c r="B7" s="4" t="s">
        <v>77</v>
      </c>
      <c r="C7">
        <v>5</v>
      </c>
      <c r="D7">
        <v>5</v>
      </c>
      <c r="E7">
        <v>4</v>
      </c>
      <c r="F7">
        <v>5</v>
      </c>
      <c r="G7">
        <v>5</v>
      </c>
      <c r="H7">
        <f t="shared" si="0"/>
        <v>24</v>
      </c>
    </row>
    <row r="8" spans="1:15" x14ac:dyDescent="0.25">
      <c r="A8">
        <v>3</v>
      </c>
      <c r="B8" t="s">
        <v>73</v>
      </c>
      <c r="C8">
        <v>4</v>
      </c>
      <c r="D8">
        <v>5</v>
      </c>
      <c r="E8">
        <v>4</v>
      </c>
      <c r="F8">
        <v>4</v>
      </c>
      <c r="G8">
        <v>5</v>
      </c>
      <c r="H8">
        <f t="shared" si="0"/>
        <v>22</v>
      </c>
      <c r="O8" s="13"/>
    </row>
    <row r="9" spans="1:15" x14ac:dyDescent="0.25">
      <c r="A9">
        <v>3</v>
      </c>
      <c r="B9" t="s">
        <v>74</v>
      </c>
      <c r="C9">
        <v>4</v>
      </c>
      <c r="D9">
        <v>4</v>
      </c>
      <c r="E9">
        <v>4</v>
      </c>
      <c r="F9">
        <v>4</v>
      </c>
      <c r="G9">
        <v>4</v>
      </c>
      <c r="H9">
        <f t="shared" si="0"/>
        <v>20</v>
      </c>
    </row>
    <row r="10" spans="1:15" x14ac:dyDescent="0.25">
      <c r="A10">
        <v>3</v>
      </c>
      <c r="B10" t="s">
        <v>75</v>
      </c>
      <c r="C10">
        <v>4</v>
      </c>
      <c r="D10">
        <v>5</v>
      </c>
      <c r="E10">
        <v>4</v>
      </c>
      <c r="F10">
        <v>4</v>
      </c>
      <c r="G10">
        <v>3</v>
      </c>
      <c r="H10">
        <f t="shared" si="0"/>
        <v>20</v>
      </c>
      <c r="O10" s="13"/>
    </row>
    <row r="11" spans="1:15" x14ac:dyDescent="0.25">
      <c r="A11">
        <v>3</v>
      </c>
      <c r="B11" t="s">
        <v>76</v>
      </c>
      <c r="C11">
        <v>4</v>
      </c>
      <c r="D11">
        <v>4</v>
      </c>
      <c r="E11">
        <v>4</v>
      </c>
      <c r="F11">
        <v>5</v>
      </c>
      <c r="G11">
        <v>4</v>
      </c>
      <c r="H11">
        <f t="shared" si="0"/>
        <v>21</v>
      </c>
    </row>
    <row r="12" spans="1:15" x14ac:dyDescent="0.25">
      <c r="A12">
        <v>4</v>
      </c>
      <c r="B12" s="4" t="s">
        <v>81</v>
      </c>
      <c r="C12">
        <v>4</v>
      </c>
      <c r="D12">
        <v>4</v>
      </c>
      <c r="E12">
        <v>3</v>
      </c>
      <c r="F12">
        <v>4</v>
      </c>
      <c r="G12">
        <v>4</v>
      </c>
      <c r="H12">
        <f t="shared" si="0"/>
        <v>19</v>
      </c>
      <c r="O12" s="13"/>
    </row>
    <row r="13" spans="1:15" x14ac:dyDescent="0.25">
      <c r="A13">
        <v>4</v>
      </c>
      <c r="B13" t="s">
        <v>78</v>
      </c>
      <c r="C13">
        <v>5</v>
      </c>
      <c r="D13">
        <v>4</v>
      </c>
      <c r="E13">
        <v>4</v>
      </c>
      <c r="F13">
        <v>5</v>
      </c>
      <c r="G13">
        <v>4</v>
      </c>
      <c r="H13">
        <f t="shared" si="0"/>
        <v>22</v>
      </c>
    </row>
    <row r="14" spans="1:15" x14ac:dyDescent="0.25">
      <c r="A14">
        <v>4</v>
      </c>
      <c r="B14" t="s">
        <v>104</v>
      </c>
      <c r="C14">
        <v>4</v>
      </c>
      <c r="D14">
        <v>4</v>
      </c>
      <c r="E14">
        <v>4</v>
      </c>
      <c r="F14">
        <v>4</v>
      </c>
      <c r="G14">
        <v>4</v>
      </c>
      <c r="H14">
        <f t="shared" si="0"/>
        <v>20</v>
      </c>
    </row>
    <row r="15" spans="1:15" x14ac:dyDescent="0.25">
      <c r="A15">
        <v>4</v>
      </c>
      <c r="B15" t="s">
        <v>79</v>
      </c>
      <c r="C15">
        <v>5</v>
      </c>
      <c r="D15">
        <v>4</v>
      </c>
      <c r="E15">
        <v>4</v>
      </c>
      <c r="F15">
        <v>5</v>
      </c>
      <c r="G15">
        <v>4</v>
      </c>
      <c r="H15">
        <f t="shared" si="0"/>
        <v>22</v>
      </c>
    </row>
    <row r="16" spans="1:15" x14ac:dyDescent="0.25">
      <c r="A16">
        <v>4</v>
      </c>
      <c r="B16" t="s">
        <v>80</v>
      </c>
      <c r="C16">
        <v>4</v>
      </c>
      <c r="D16">
        <v>5</v>
      </c>
      <c r="E16">
        <v>4</v>
      </c>
      <c r="F16">
        <v>5</v>
      </c>
      <c r="G16">
        <v>5</v>
      </c>
      <c r="H16">
        <f t="shared" si="0"/>
        <v>23</v>
      </c>
    </row>
    <row r="17" spans="1:16" x14ac:dyDescent="0.25">
      <c r="A17">
        <v>5</v>
      </c>
      <c r="B17" s="4" t="s">
        <v>86</v>
      </c>
      <c r="C17">
        <v>4</v>
      </c>
      <c r="D17">
        <v>4</v>
      </c>
      <c r="E17">
        <v>4</v>
      </c>
      <c r="F17">
        <v>5</v>
      </c>
      <c r="G17">
        <v>4</v>
      </c>
      <c r="H17">
        <f t="shared" si="0"/>
        <v>21</v>
      </c>
    </row>
    <row r="18" spans="1:16" x14ac:dyDescent="0.25">
      <c r="A18">
        <v>5</v>
      </c>
      <c r="B18" t="s">
        <v>82</v>
      </c>
      <c r="C18">
        <v>4</v>
      </c>
      <c r="D18">
        <v>4</v>
      </c>
      <c r="E18">
        <v>4</v>
      </c>
      <c r="F18">
        <v>5</v>
      </c>
      <c r="G18">
        <v>3</v>
      </c>
      <c r="H18">
        <f t="shared" si="0"/>
        <v>20</v>
      </c>
    </row>
    <row r="19" spans="1:16" x14ac:dyDescent="0.25">
      <c r="A19">
        <v>5</v>
      </c>
      <c r="B19" t="s">
        <v>83</v>
      </c>
      <c r="C19">
        <v>4</v>
      </c>
      <c r="D19">
        <v>5</v>
      </c>
      <c r="E19">
        <v>4</v>
      </c>
      <c r="F19">
        <v>5</v>
      </c>
      <c r="G19">
        <v>5</v>
      </c>
      <c r="H19">
        <f t="shared" si="0"/>
        <v>23</v>
      </c>
    </row>
    <row r="20" spans="1:16" x14ac:dyDescent="0.25">
      <c r="A20">
        <v>5</v>
      </c>
      <c r="B20" t="s">
        <v>84</v>
      </c>
      <c r="C20">
        <v>4</v>
      </c>
      <c r="D20">
        <v>4</v>
      </c>
      <c r="E20">
        <v>4</v>
      </c>
      <c r="F20">
        <v>5</v>
      </c>
      <c r="G20">
        <v>4</v>
      </c>
      <c r="H20">
        <f t="shared" si="0"/>
        <v>21</v>
      </c>
    </row>
    <row r="21" spans="1:16" x14ac:dyDescent="0.25">
      <c r="A21">
        <v>5</v>
      </c>
      <c r="B21" t="s">
        <v>85</v>
      </c>
      <c r="C21">
        <v>4</v>
      </c>
      <c r="D21">
        <v>4</v>
      </c>
      <c r="E21">
        <v>4</v>
      </c>
      <c r="F21">
        <v>5</v>
      </c>
      <c r="G21">
        <v>4</v>
      </c>
      <c r="H21">
        <f t="shared" si="0"/>
        <v>21</v>
      </c>
      <c r="J21" t="s">
        <v>0</v>
      </c>
      <c r="K21" t="s">
        <v>98</v>
      </c>
      <c r="L21" t="s">
        <v>99</v>
      </c>
      <c r="M21" t="s">
        <v>100</v>
      </c>
      <c r="N21" t="s">
        <v>101</v>
      </c>
      <c r="O21" t="s">
        <v>102</v>
      </c>
      <c r="P21" t="s">
        <v>103</v>
      </c>
    </row>
    <row r="22" spans="1:16" x14ac:dyDescent="0.25">
      <c r="A22">
        <v>6</v>
      </c>
      <c r="B22" s="4" t="s">
        <v>90</v>
      </c>
      <c r="C22">
        <v>4</v>
      </c>
      <c r="D22">
        <v>5</v>
      </c>
      <c r="E22">
        <v>4</v>
      </c>
      <c r="F22">
        <v>4</v>
      </c>
      <c r="G22">
        <v>4</v>
      </c>
      <c r="H22">
        <f t="shared" si="0"/>
        <v>21</v>
      </c>
      <c r="J22">
        <v>2</v>
      </c>
      <c r="K22">
        <f t="shared" ref="K22:P22" si="1">SUM(C2:C6)/5</f>
        <v>4.2</v>
      </c>
      <c r="L22">
        <f t="shared" si="1"/>
        <v>4.4000000000000004</v>
      </c>
      <c r="M22">
        <f t="shared" si="1"/>
        <v>4</v>
      </c>
      <c r="N22">
        <f t="shared" si="1"/>
        <v>4.2</v>
      </c>
      <c r="O22">
        <f t="shared" si="1"/>
        <v>4.4000000000000004</v>
      </c>
      <c r="P22">
        <f t="shared" si="1"/>
        <v>21.2</v>
      </c>
    </row>
    <row r="23" spans="1:16" x14ac:dyDescent="0.25">
      <c r="A23">
        <v>6</v>
      </c>
      <c r="B23" t="s">
        <v>87</v>
      </c>
      <c r="C23">
        <v>4</v>
      </c>
      <c r="D23">
        <v>4</v>
      </c>
      <c r="E23">
        <v>4</v>
      </c>
      <c r="F23">
        <v>5</v>
      </c>
      <c r="G23">
        <v>4</v>
      </c>
      <c r="H23">
        <f t="shared" si="0"/>
        <v>21</v>
      </c>
      <c r="J23">
        <v>3</v>
      </c>
      <c r="K23">
        <f>SUM(C7:C11)/5</f>
        <v>4.2</v>
      </c>
      <c r="L23">
        <f>SUM(D7:D11)/5</f>
        <v>4.5999999999999996</v>
      </c>
      <c r="M23">
        <f>SUM(E7:E11)/5</f>
        <v>4</v>
      </c>
      <c r="N23">
        <f>SUM(F7:F11)/5</f>
        <v>4.4000000000000004</v>
      </c>
      <c r="O23">
        <f>SUM(G7:G11)/5</f>
        <v>4.2</v>
      </c>
      <c r="P23">
        <f t="shared" ref="P23" si="2">SUM(H7:H11)/5</f>
        <v>21.4</v>
      </c>
    </row>
    <row r="24" spans="1:16" x14ac:dyDescent="0.25">
      <c r="A24">
        <v>6</v>
      </c>
      <c r="B24" t="s">
        <v>88</v>
      </c>
      <c r="C24">
        <v>4</v>
      </c>
      <c r="D24">
        <v>4</v>
      </c>
      <c r="E24">
        <v>4</v>
      </c>
      <c r="F24">
        <v>5</v>
      </c>
      <c r="G24">
        <v>4</v>
      </c>
      <c r="H24">
        <f t="shared" si="0"/>
        <v>21</v>
      </c>
      <c r="J24">
        <v>4</v>
      </c>
      <c r="K24">
        <f>SUM(C12:C16)/5</f>
        <v>4.4000000000000004</v>
      </c>
      <c r="L24">
        <f>SUM(D12:D16)/5</f>
        <v>4.2</v>
      </c>
      <c r="M24">
        <f>SUM(E12:E16)/5</f>
        <v>3.8</v>
      </c>
      <c r="N24">
        <f>SUM(F12:F16)/5</f>
        <v>4.5999999999999996</v>
      </c>
      <c r="O24">
        <f>SUM(G12:G16)/5</f>
        <v>4.2</v>
      </c>
      <c r="P24">
        <f t="shared" ref="P24" si="3">SUM(H12:H16)/5</f>
        <v>21.2</v>
      </c>
    </row>
    <row r="25" spans="1:16" x14ac:dyDescent="0.25">
      <c r="A25">
        <v>6</v>
      </c>
      <c r="B25" t="s">
        <v>95</v>
      </c>
      <c r="C25">
        <v>4</v>
      </c>
      <c r="D25">
        <v>4</v>
      </c>
      <c r="E25">
        <v>4</v>
      </c>
      <c r="F25">
        <v>4</v>
      </c>
      <c r="G25">
        <v>4</v>
      </c>
      <c r="H25">
        <f t="shared" si="0"/>
        <v>20</v>
      </c>
      <c r="J25">
        <v>5</v>
      </c>
      <c r="K25">
        <f>SUM(C17:C21)/5</f>
        <v>4</v>
      </c>
      <c r="L25">
        <f>SUM(D17:D21)/5</f>
        <v>4.2</v>
      </c>
      <c r="M25">
        <f>SUM(E17:E21)/5</f>
        <v>4</v>
      </c>
      <c r="N25">
        <f>SUM(F17:F21)/5</f>
        <v>5</v>
      </c>
      <c r="O25">
        <f>SUM(G17:G21)/5</f>
        <v>4</v>
      </c>
      <c r="P25">
        <f t="shared" ref="P25" si="4">SUM(H17:H21)/5</f>
        <v>21.2</v>
      </c>
    </row>
    <row r="26" spans="1:16" x14ac:dyDescent="0.25">
      <c r="A26">
        <v>6</v>
      </c>
      <c r="B26" t="s">
        <v>89</v>
      </c>
      <c r="C26">
        <v>4</v>
      </c>
      <c r="D26">
        <v>5</v>
      </c>
      <c r="E26">
        <v>4</v>
      </c>
      <c r="F26">
        <v>5</v>
      </c>
      <c r="G26">
        <v>4</v>
      </c>
      <c r="H26">
        <f t="shared" si="0"/>
        <v>22</v>
      </c>
      <c r="J26">
        <v>6</v>
      </c>
      <c r="K26">
        <f>SUM(C22:C26)/5</f>
        <v>4</v>
      </c>
      <c r="L26">
        <f>SUM(D22:D26)/5</f>
        <v>4.4000000000000004</v>
      </c>
      <c r="M26">
        <f>SUM(E22:E26)/5</f>
        <v>4</v>
      </c>
      <c r="N26">
        <f>SUM(F22:F26)/5</f>
        <v>4.5999999999999996</v>
      </c>
      <c r="O26">
        <f>SUM(G22:G26)/5</f>
        <v>4</v>
      </c>
      <c r="P26">
        <f t="shared" ref="P26" si="5">SUM(H22:H26)/5</f>
        <v>21</v>
      </c>
    </row>
    <row r="27" spans="1:16" x14ac:dyDescent="0.25">
      <c r="A27">
        <v>7</v>
      </c>
      <c r="B27" s="4" t="s">
        <v>96</v>
      </c>
      <c r="C27">
        <v>4</v>
      </c>
      <c r="D27">
        <v>3</v>
      </c>
      <c r="E27">
        <v>4</v>
      </c>
      <c r="F27">
        <v>5</v>
      </c>
      <c r="G27">
        <v>3</v>
      </c>
      <c r="H27">
        <f t="shared" si="0"/>
        <v>19</v>
      </c>
      <c r="J27">
        <v>7</v>
      </c>
      <c r="K27">
        <f t="shared" ref="K27:P27" si="6">SUM(C27:C31)/5</f>
        <v>4</v>
      </c>
      <c r="L27">
        <f t="shared" si="6"/>
        <v>3.6</v>
      </c>
      <c r="M27">
        <f t="shared" si="6"/>
        <v>3.6</v>
      </c>
      <c r="N27">
        <f t="shared" si="6"/>
        <v>4.8</v>
      </c>
      <c r="O27">
        <f t="shared" si="6"/>
        <v>3.4</v>
      </c>
      <c r="P27">
        <f t="shared" si="6"/>
        <v>19.399999999999999</v>
      </c>
    </row>
    <row r="28" spans="1:16" x14ac:dyDescent="0.25">
      <c r="A28">
        <v>7</v>
      </c>
      <c r="B28" t="s">
        <v>91</v>
      </c>
      <c r="C28">
        <v>4</v>
      </c>
      <c r="D28">
        <v>3</v>
      </c>
      <c r="E28">
        <v>3</v>
      </c>
      <c r="F28">
        <v>4</v>
      </c>
      <c r="G28">
        <v>3</v>
      </c>
      <c r="H28">
        <f t="shared" si="0"/>
        <v>17</v>
      </c>
    </row>
    <row r="29" spans="1:16" x14ac:dyDescent="0.25">
      <c r="A29">
        <v>7</v>
      </c>
      <c r="B29" t="s">
        <v>92</v>
      </c>
      <c r="C29">
        <v>4</v>
      </c>
      <c r="D29">
        <v>4</v>
      </c>
      <c r="E29">
        <v>4</v>
      </c>
      <c r="F29">
        <v>5</v>
      </c>
      <c r="G29">
        <v>4</v>
      </c>
      <c r="H29">
        <f t="shared" si="0"/>
        <v>21</v>
      </c>
    </row>
    <row r="30" spans="1:16" x14ac:dyDescent="0.25">
      <c r="A30">
        <v>7</v>
      </c>
      <c r="B30" t="s">
        <v>93</v>
      </c>
      <c r="C30">
        <v>4</v>
      </c>
      <c r="D30">
        <v>5</v>
      </c>
      <c r="E30">
        <v>4</v>
      </c>
      <c r="F30">
        <v>5</v>
      </c>
      <c r="G30">
        <v>4</v>
      </c>
      <c r="H30">
        <f t="shared" si="0"/>
        <v>22</v>
      </c>
    </row>
    <row r="31" spans="1:16" x14ac:dyDescent="0.25">
      <c r="A31">
        <v>7</v>
      </c>
      <c r="B31" t="s">
        <v>97</v>
      </c>
      <c r="C31">
        <v>4</v>
      </c>
      <c r="D31">
        <v>3</v>
      </c>
      <c r="E31">
        <v>3</v>
      </c>
      <c r="F31">
        <v>5</v>
      </c>
      <c r="G31">
        <v>3</v>
      </c>
      <c r="H31">
        <f t="shared" si="0"/>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CAFDC53F5C8C41B301D69219DF8C91" ma:contentTypeVersion="9" ma:contentTypeDescription="Create a new document." ma:contentTypeScope="" ma:versionID="daeaf97d526aa89213e5264df3c29c4c">
  <xsd:schema xmlns:xsd="http://www.w3.org/2001/XMLSchema" xmlns:xs="http://www.w3.org/2001/XMLSchema" xmlns:p="http://schemas.microsoft.com/office/2006/metadata/properties" xmlns:ns3="1003b91e-1c3e-45b4-9aed-84ccaf7a58df" xmlns:ns4="1d340827-1f93-4130-a5dd-d7fe0d651f04" targetNamespace="http://schemas.microsoft.com/office/2006/metadata/properties" ma:root="true" ma:fieldsID="03b00f54355f2ad6975babc6727b7a7f" ns3:_="" ns4:_="">
    <xsd:import namespace="1003b91e-1c3e-45b4-9aed-84ccaf7a58df"/>
    <xsd:import namespace="1d340827-1f93-4130-a5dd-d7fe0d651f0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03b91e-1c3e-45b4-9aed-84ccaf7a58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40827-1f93-4130-a5dd-d7fe0d651f0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0C9851-E4DD-4505-82D2-4880734378B1}">
  <ds:schemaRefs>
    <ds:schemaRef ds:uri="http://www.w3.org/XML/1998/namespac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1d340827-1f93-4130-a5dd-d7fe0d651f04"/>
    <ds:schemaRef ds:uri="1003b91e-1c3e-45b4-9aed-84ccaf7a58df"/>
  </ds:schemaRefs>
</ds:datastoreItem>
</file>

<file path=customXml/itemProps2.xml><?xml version="1.0" encoding="utf-8"?>
<ds:datastoreItem xmlns:ds="http://schemas.openxmlformats.org/officeDocument/2006/customXml" ds:itemID="{63DF1662-3210-4B37-A367-19239496E090}">
  <ds:schemaRefs>
    <ds:schemaRef ds:uri="http://schemas.microsoft.com/sharepoint/v3/contenttype/forms"/>
  </ds:schemaRefs>
</ds:datastoreItem>
</file>

<file path=customXml/itemProps3.xml><?xml version="1.0" encoding="utf-8"?>
<ds:datastoreItem xmlns:ds="http://schemas.openxmlformats.org/officeDocument/2006/customXml" ds:itemID="{D55B9AAF-FB5C-4482-A83E-FDB77B46BC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03b91e-1c3e-45b4-9aed-84ccaf7a58df"/>
    <ds:schemaRef ds:uri="1d340827-1f93-4130-a5dd-d7fe0d651f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results</vt:lpstr>
      <vt:lpstr>whitebox review</vt:lpstr>
      <vt:lpstr>blackbox review</vt:lpstr>
      <vt:lpstr>cypress stage</vt:lpstr>
      <vt:lpstr>test case review</vt:lpstr>
      <vt:lpstr>tests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cha</dc:creator>
  <cp:lastModifiedBy>Daniel Cha</cp:lastModifiedBy>
  <dcterms:created xsi:type="dcterms:W3CDTF">2024-05-18T04:24:33Z</dcterms:created>
  <dcterms:modified xsi:type="dcterms:W3CDTF">2024-05-21T13:00:51Z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0x01010044CAFDC53F5C8C41B301D69219DF8C91</vt:lpwstr>
  </property>
</Properties>
</file>