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drawings/drawing2.xml" ContentType="application/vnd.openxmlformats-officedocument.drawingml.chartshapes+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hidePivotFieldList="1"/>
  <mc:AlternateContent xmlns:mc="http://schemas.openxmlformats.org/markup-compatibility/2006">
    <mc:Choice Requires="x15">
      <x15ac:absPath xmlns:x15ac="http://schemas.microsoft.com/office/spreadsheetml/2010/11/ac" url="/Users/vishnuvardhanakula/Desktop/Mini Projects /"/>
    </mc:Choice>
  </mc:AlternateContent>
  <xr:revisionPtr revIDLastSave="0" documentId="13_ncr:1_{36BB9B44-21A1-A743-BACF-E48F800724FC}" xr6:coauthVersionLast="47" xr6:coauthVersionMax="47" xr10:uidLastSave="{00000000-0000-0000-0000-000000000000}"/>
  <bookViews>
    <workbookView xWindow="0" yWindow="0" windowWidth="28800" windowHeight="18000" activeTab="1" xr2:uid="{346724B3-1C49-40AE-AA36-C77CF5D6DD09}"/>
  </bookViews>
  <sheets>
    <sheet name="Questions &amp; KPIs" sheetId="2" r:id="rId1"/>
    <sheet name="Data" sheetId="1" r:id="rId2"/>
    <sheet name="Dashboard" sheetId="3" r:id="rId3"/>
    <sheet name="Pivots" sheetId="5" r:id="rId4"/>
    <sheet name="Pivot" sheetId="8" r:id="rId5"/>
  </sheets>
  <definedNames>
    <definedName name="_xlchart.v5.0" hidden="1">Pivot!$L$43:$M$43</definedName>
    <definedName name="_xlchart.v5.1" hidden="1">Pivot!$L$44:$M$101</definedName>
    <definedName name="_xlchart.v5.10" hidden="1">Pivot!$G$43:$H$43</definedName>
    <definedName name="_xlchart.v5.11" hidden="1">Pivot!$G$44:$H$101</definedName>
    <definedName name="_xlchart.v5.12" hidden="1">Pivot!$I$42</definedName>
    <definedName name="_xlchart.v5.13" hidden="1">Pivot!$I$43</definedName>
    <definedName name="_xlchart.v5.14" hidden="1">Pivot!$I$44:$I$101</definedName>
    <definedName name="_xlchart.v5.15" hidden="1">Pivot!$G$43:$H$43</definedName>
    <definedName name="_xlchart.v5.16" hidden="1">Pivot!$G$44:$H$101</definedName>
    <definedName name="_xlchart.v5.17" hidden="1">Pivot!$I$42</definedName>
    <definedName name="_xlchart.v5.18" hidden="1">Pivot!$I$43</definedName>
    <definedName name="_xlchart.v5.19" hidden="1">Pivot!$I$44:$I$101</definedName>
    <definedName name="_xlchart.v5.2" hidden="1">Pivot!$N$42</definedName>
    <definedName name="_xlchart.v5.20" hidden="1">Pivot!$G$43:$H$43</definedName>
    <definedName name="_xlchart.v5.21" hidden="1">Pivot!$G$44:$H$101</definedName>
    <definedName name="_xlchart.v5.22" hidden="1">Pivot!$I$42</definedName>
    <definedName name="_xlchart.v5.23" hidden="1">Pivot!$I$43</definedName>
    <definedName name="_xlchart.v5.24" hidden="1">Pivot!$I$44:$I$101</definedName>
    <definedName name="_xlchart.v5.3" hidden="1">Pivot!$N$43</definedName>
    <definedName name="_xlchart.v5.4" hidden="1">Pivot!$N$44:$N$101</definedName>
    <definedName name="_xlchart.v5.5" hidden="1">Pivot!$G$43:$H$43</definedName>
    <definedName name="_xlchart.v5.6" hidden="1">Pivot!$G$44:$H$101</definedName>
    <definedName name="_xlchart.v5.7" hidden="1">Pivot!$I$42</definedName>
    <definedName name="_xlchart.v5.8" hidden="1">Pivot!$I$43</definedName>
    <definedName name="_xlchart.v5.9" hidden="1">Pivot!$I$44:$I$101</definedName>
    <definedName name="Slicer_Gender_Value">#N/A</definedName>
    <definedName name="Slicer_Order_Mode">#N/A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8" l="1"/>
  <c r="J4" i="8"/>
  <c r="K4" i="8"/>
  <c r="L4" i="8"/>
  <c r="I4" i="8"/>
  <c r="J5" i="8"/>
  <c r="K5" i="8"/>
  <c r="L5" i="8"/>
  <c r="I6" i="8"/>
  <c r="J6" i="8"/>
  <c r="K6" i="8"/>
  <c r="L6" i="8"/>
  <c r="I7" i="8"/>
  <c r="J7" i="8"/>
  <c r="K7" i="8"/>
  <c r="L7" i="8"/>
  <c r="I8" i="8"/>
  <c r="J8" i="8"/>
  <c r="K8" i="8"/>
  <c r="L8" i="8"/>
  <c r="I9" i="8"/>
  <c r="J9" i="8"/>
  <c r="K9" i="8"/>
  <c r="L9" i="8"/>
  <c r="H6" i="8"/>
  <c r="H7" i="8"/>
  <c r="H8" i="8"/>
  <c r="H9" i="8"/>
  <c r="H5" i="8"/>
  <c r="K4" i="5"/>
  <c r="J4" i="5"/>
  <c r="I4" i="5"/>
  <c r="H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<sst xmlns="http://schemas.openxmlformats.org/spreadsheetml/2006/main" count="14873" uniqueCount="2544">
  <si>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</si>
  <si>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</si>
  <si>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</si>
  <si>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</si>
  <si>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</si>
  <si>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</si>
  <si>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</si>
  <si>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</si>
  <si>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</si>
  <si>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</si>
  <si>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</si>
  <si>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</si>
  <si>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</si>
  <si>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</si>
  <si>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</si>
  <si>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</si>
  <si>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</si>
  <si>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</si>
  <si>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</si>
  <si>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</si>
  <si>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</si>
  <si>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</si>
  <si>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</si>
  <si>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</si>
  <si>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</si>
  <si>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</si>
  <si>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</si>
  <si>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</si>
  <si>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</si>
  <si>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</si>
  <si>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</si>
  <si>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</si>
  <si>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</si>
  <si>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</si>
  <si>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</si>
  <si>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</si>
  <si>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</si>
  <si>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</si>
  <si>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</si>
  <si>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</si>
  <si>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</si>
  <si>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</si>
  <si>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</si>
  <si>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</si>
  <si>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</si>
  <si>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</si>
  <si>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</si>
  <si>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</si>
  <si>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</si>
  <si>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</si>
  <si>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</si>
  <si>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</si>
  <si>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</si>
  <si>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</si>
  <si>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</si>
  <si>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</si>
  <si>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</si>
  <si>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</si>
  <si>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</si>
  <si>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</si>
  <si>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</si>
  <si>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</si>
  <si>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</si>
  <si>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</si>
  <si>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</si>
  <si>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</si>
  <si>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</si>
  <si>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</si>
  <si>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</si>
  <si>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</si>
  <si>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</si>
  <si>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</si>
  <si>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</si>
  <si>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</si>
  <si>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</si>
  <si>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</si>
  <si>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</si>
  <si>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</si>
  <si>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</si>
  <si>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</si>
  <si>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</si>
  <si>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</si>
  <si>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</si>
  <si>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</si>
  <si>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</si>
  <si>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</si>
  <si>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</si>
  <si>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</si>
  <si>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</si>
  <si>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</si>
  <si>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</si>
  <si>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</si>
  <si>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</si>
  <si>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</si>
  <si>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</si>
  <si>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</si>
  <si>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</si>
  <si>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</si>
  <si>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</si>
  <si>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</si>
  <si>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</si>
  <si>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</si>
  <si>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</si>
  <si>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</si>
  <si>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</si>
  <si>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</si>
  <si>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</si>
  <si>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</si>
  <si>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</si>
  <si>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</si>
  <si>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</si>
  <si>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</si>
  <si>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</si>
  <si>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</si>
  <si>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</si>
  <si>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</si>
  <si>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</si>
  <si>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</si>
  <si>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</si>
  <si>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</si>
  <si>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</si>
  <si>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</si>
  <si>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</si>
  <si>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</si>
  <si>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</si>
  <si>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</si>
  <si>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</si>
  <si>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</si>
  <si>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</si>
  <si>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</si>
  <si>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</si>
  <si>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</si>
  <si>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</si>
  <si>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</si>
  <si>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</si>
  <si>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</si>
  <si>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</si>
  <si>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</si>
  <si>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</si>
  <si>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</si>
  <si>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</si>
  <si>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</si>
  <si>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</si>
  <si>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</si>
  <si>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</si>
  <si>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</si>
  <si>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</si>
  <si>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</si>
  <si>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</si>
  <si>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</si>
  <si>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</si>
  <si>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</si>
  <si>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</si>
  <si>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</si>
  <si>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</si>
  <si>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</si>
  <si>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</si>
  <si>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</si>
  <si>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</si>
  <si>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</si>
  <si>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</si>
  <si>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</si>
  <si>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</si>
  <si>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</si>
  <si>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</si>
  <si>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</si>
  <si>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</si>
  <si>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</si>
  <si>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</si>
  <si>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</si>
  <si>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</si>
  <si>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</si>
  <si>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</si>
  <si>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</si>
  <si>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</si>
  <si>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</si>
  <si>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</si>
  <si>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</si>
  <si>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</si>
  <si>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</si>
  <si>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</si>
  <si>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</si>
  <si>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</si>
  <si>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</si>
  <si>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</si>
  <si>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</si>
  <si>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</si>
  <si>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</si>
  <si>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</si>
  <si>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</si>
  <si>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</si>
  <si>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</si>
  <si>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</si>
  <si>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</si>
  <si>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</si>
  <si>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</si>
  <si>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</si>
  <si>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</si>
  <si>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</si>
  <si>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</si>
  <si>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</si>
  <si>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</si>
  <si>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</si>
  <si>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</si>
  <si>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</si>
  <si>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</si>
  <si>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</si>
  <si>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</si>
  <si>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</si>
  <si>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</si>
  <si>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</si>
  <si>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</si>
  <si>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</si>
  <si>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</si>
  <si>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</si>
  <si>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</si>
  <si>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</si>
  <si>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</si>
  <si>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</si>
  <si>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</si>
  <si>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</si>
  <si>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</si>
  <si>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</si>
  <si>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</si>
  <si>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</si>
  <si>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</si>
  <si>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</si>
  <si>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</si>
  <si>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</si>
  <si>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</si>
  <si>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</si>
  <si>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</si>
  <si>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</si>
  <si>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</si>
  <si>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</si>
  <si>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</si>
  <si>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</si>
  <si>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</si>
  <si>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</si>
  <si>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</si>
  <si>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</si>
  <si>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</si>
  <si>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</si>
  <si>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</si>
  <si>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</si>
  <si>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</si>
  <si>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</si>
  <si>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</si>
  <si>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</si>
  <si>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</si>
  <si>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</si>
  <si>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</si>
  <si>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</si>
  <si>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</si>
  <si>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</si>
  <si>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</si>
  <si>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</si>
  <si>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</si>
  <si>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</si>
  <si>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</si>
  <si>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</si>
  <si>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</si>
  <si>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</si>
  <si>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</si>
  <si>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</si>
  <si>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</si>
  <si>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</si>
  <si>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</si>
  <si>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</si>
  <si>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</si>
  <si>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</si>
  <si>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</si>
  <si>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</si>
  <si>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</si>
  <si>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</si>
  <si>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</si>
  <si>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</si>
  <si>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</si>
  <si>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</si>
  <si>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</si>
  <si>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</si>
  <si>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</si>
  <si>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</si>
  <si>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</si>
  <si>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</si>
  <si>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</si>
  <si>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</si>
  <si>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</si>
  <si>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</si>
  <si>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</si>
  <si>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</si>
  <si>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</si>
  <si>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</si>
  <si>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</si>
  <si>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</si>
  <si>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</si>
  <si>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</si>
  <si>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</si>
  <si>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</si>
  <si>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</si>
  <si>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</si>
  <si>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</si>
  <si>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</si>
  <si>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</si>
  <si>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</si>
  <si>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</si>
  <si>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</si>
  <si>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</si>
  <si>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</si>
  <si>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</si>
  <si>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</si>
  <si>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</si>
  <si>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</si>
  <si>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</si>
  <si>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</si>
  <si>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</si>
  <si>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</si>
  <si>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</si>
  <si>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</si>
  <si>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</si>
  <si>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</si>
  <si>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</si>
  <si>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</si>
  <si>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</si>
  <si>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</si>
  <si>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</si>
  <si>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</si>
  <si>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</si>
  <si>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</si>
  <si>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</si>
  <si>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</si>
  <si>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</si>
  <si>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</si>
  <si>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</si>
  <si>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</si>
  <si>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</si>
  <si>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</si>
  <si>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</si>
  <si>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</si>
  <si>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</si>
  <si>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</si>
  <si>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</si>
  <si>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</si>
  <si>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</si>
  <si>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</si>
  <si>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</si>
  <si>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</si>
  <si>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</si>
  <si>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</si>
  <si>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</si>
  <si>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</si>
  <si>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</si>
  <si>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</si>
  <si>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</si>
  <si>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</si>
  <si>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</si>
  <si>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</si>
  <si>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</si>
  <si>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</si>
  <si>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</si>
  <si>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</si>
  <si>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</si>
  <si>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</si>
  <si>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</si>
  <si>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</si>
  <si>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</si>
  <si>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</si>
  <si>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</si>
  <si>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</si>
  <si>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</si>
  <si>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</si>
  <si>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</si>
  <si>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</si>
  <si>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</si>
  <si>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</si>
  <si>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</si>
  <si>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</si>
  <si>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</si>
  <si>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</si>
  <si>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</si>
  <si>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</si>
  <si>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</si>
  <si>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</si>
  <si>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</si>
  <si>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</si>
  <si>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</si>
  <si>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</si>
  <si>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</si>
  <si>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</si>
  <si>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</si>
  <si>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</si>
  <si>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</si>
  <si>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</si>
  <si>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</si>
  <si>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</si>
  <si>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</si>
  <si>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</si>
  <si>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</si>
  <si>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</si>
  <si>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</si>
  <si>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</si>
  <si>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</si>
  <si>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</si>
  <si>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</si>
  <si>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</si>
  <si>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</si>
  <si>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</si>
  <si>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</si>
  <si>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</si>
  <si>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</si>
  <si>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</si>
  <si>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</si>
  <si>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</si>
  <si>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</si>
  <si>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</si>
  <si>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</si>
  <si>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</si>
  <si>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</si>
  <si>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</si>
  <si>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</si>
  <si>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</si>
  <si>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</si>
  <si>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</si>
  <si>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</si>
  <si>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</si>
  <si>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</si>
  <si>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</si>
  <si>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</si>
  <si>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</si>
  <si>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</si>
  <si>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</si>
  <si>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</si>
  <si>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</si>
  <si>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</si>
  <si>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</si>
  <si>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</si>
  <si>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</si>
  <si>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</si>
  <si>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</si>
  <si>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</si>
  <si>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</si>
  <si>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</si>
  <si>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</si>
  <si>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</si>
  <si>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</si>
  <si>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</si>
  <si>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</si>
  <si>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</si>
  <si>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</si>
  <si>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</si>
  <si>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</si>
  <si>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</si>
  <si>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</si>
  <si>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</si>
  <si>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</si>
  <si>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</si>
  <si>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</si>
  <si>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</si>
  <si>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</si>
  <si>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</si>
  <si>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</si>
  <si>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</si>
  <si>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</si>
  <si>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</si>
  <si>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</si>
  <si>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</si>
  <si>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</si>
  <si>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</si>
  <si>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</si>
  <si>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</si>
  <si>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</si>
  <si>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</si>
  <si>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</si>
  <si>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</si>
  <si>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</si>
  <si>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</si>
  <si>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</si>
  <si>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</si>
  <si>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</si>
  <si>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</si>
  <si>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</si>
  <si>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</si>
  <si>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</si>
  <si>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</si>
  <si>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</si>
  <si>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</si>
  <si>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</si>
  <si>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</si>
  <si>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</si>
  <si>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</si>
  <si>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</si>
  <si>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</si>
  <si>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</si>
  <si>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</si>
  <si>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</si>
  <si>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</si>
  <si>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</si>
  <si>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</si>
  <si>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</si>
  <si>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</si>
  <si>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</si>
  <si>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</si>
  <si>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</si>
  <si>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</si>
  <si>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</si>
  <si>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</si>
  <si>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</si>
  <si>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</si>
  <si>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</si>
  <si>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</si>
  <si>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</si>
  <si>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</si>
  <si>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</si>
  <si>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</si>
  <si>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</si>
  <si>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</si>
  <si>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</si>
  <si>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</si>
  <si>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</si>
  <si>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</si>
  <si>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</si>
  <si>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</si>
  <si>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</si>
  <si>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</si>
  <si>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</si>
  <si>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</si>
  <si>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</si>
  <si>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</si>
  <si>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</si>
  <si>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</si>
  <si>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</si>
  <si>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</si>
  <si>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</si>
  <si>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</si>
  <si>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</si>
  <si>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</si>
  <si>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</si>
  <si>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</si>
  <si>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</si>
  <si>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</si>
  <si>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</si>
  <si>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</si>
  <si>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</si>
  <si>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</si>
  <si>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</si>
  <si>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</si>
  <si>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</si>
  <si>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</si>
  <si>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</si>
  <si>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</si>
  <si>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</si>
  <si>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</si>
  <si>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</si>
  <si>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</si>
  <si>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</si>
  <si>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</si>
  <si>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</si>
  <si>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</si>
  <si>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</si>
  <si>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</si>
  <si>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</si>
  <si>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</si>
  <si>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</si>
  <si>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</si>
  <si>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</si>
  <si>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</si>
  <si>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</si>
  <si>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</si>
  <si>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</si>
  <si>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</si>
  <si>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</si>
  <si>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</si>
  <si>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</si>
  <si>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</si>
  <si>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</si>
  <si>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</si>
  <si>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</si>
  <si>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</si>
  <si>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</si>
  <si>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</si>
  <si>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</si>
  <si>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</si>
  <si>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</si>
  <si>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</si>
  <si>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</si>
  <si>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</si>
  <si>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</si>
  <si>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</si>
  <si>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</si>
  <si>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</si>
  <si>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</si>
  <si>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</si>
  <si>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</si>
  <si>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</si>
  <si>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</si>
  <si>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</si>
  <si>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</si>
  <si>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</si>
  <si>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</si>
  <si>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</si>
  <si>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</si>
  <si>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</si>
  <si>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</si>
  <si>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</si>
  <si>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</si>
  <si>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</si>
  <si>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</si>
  <si>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</si>
  <si>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</si>
  <si>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</si>
  <si>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</si>
  <si>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</si>
  <si>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</si>
  <si>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</si>
  <si>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</si>
  <si>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</si>
  <si>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</si>
  <si>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</si>
  <si>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</si>
  <si>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</si>
  <si>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</si>
  <si>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</si>
  <si>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</si>
  <si>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</si>
  <si>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</si>
  <si>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</si>
  <si>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</si>
  <si>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</si>
  <si>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</si>
  <si>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</si>
  <si>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</si>
  <si>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</si>
  <si>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</si>
  <si>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</si>
  <si>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</si>
  <si>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</si>
  <si>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</si>
  <si>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</si>
  <si>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</si>
  <si>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</si>
  <si>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</si>
  <si>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</si>
  <si>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</si>
  <si>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</si>
  <si>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</si>
  <si>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</si>
  <si>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</si>
  <si>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</si>
  <si>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</si>
  <si>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</si>
  <si>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</si>
  <si>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</si>
  <si>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</si>
  <si>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</si>
  <si>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</si>
  <si>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</si>
  <si>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</si>
  <si>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</si>
  <si>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</si>
  <si>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</si>
  <si>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</si>
  <si>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</si>
  <si>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</si>
  <si>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</si>
  <si>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</si>
  <si>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</si>
  <si>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</si>
  <si>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</si>
  <si>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</si>
  <si>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</si>
  <si>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</si>
  <si>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</si>
  <si>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</si>
  <si>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</si>
  <si>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</si>
  <si>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</si>
  <si>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</si>
  <si>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</si>
  <si>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</si>
  <si>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</si>
  <si>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</si>
  <si>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</si>
  <si>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</si>
  <si>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</si>
  <si>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</si>
  <si>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</si>
  <si>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</si>
  <si>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</si>
  <si>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</si>
  <si>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</si>
  <si>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</si>
  <si>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</si>
  <si>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</si>
  <si>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</si>
  <si>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</si>
  <si>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</si>
  <si>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</si>
  <si>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</si>
  <si>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</si>
  <si>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</si>
  <si>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</si>
  <si>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</si>
  <si>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</si>
  <si>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</si>
  <si>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</si>
  <si>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</si>
  <si>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</si>
  <si>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</si>
  <si>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</si>
  <si>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</si>
  <si>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</si>
  <si>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</si>
  <si>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</si>
  <si>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</si>
  <si>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</si>
  <si>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</si>
  <si>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</si>
  <si>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</si>
  <si>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</si>
  <si>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</si>
  <si>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</si>
  <si>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</si>
  <si>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</si>
  <si>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</si>
  <si>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</si>
  <si>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</si>
  <si>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</si>
  <si>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</si>
  <si>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</si>
  <si>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</si>
  <si>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</si>
  <si>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</si>
  <si>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</si>
  <si>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</si>
  <si>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</si>
  <si>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</si>
  <si>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</si>
  <si>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</si>
  <si>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</si>
  <si>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</si>
  <si>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</si>
  <si>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</si>
  <si>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</si>
  <si>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</si>
  <si>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</si>
  <si>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</si>
  <si>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</si>
  <si>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</si>
  <si>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</si>
  <si>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</si>
  <si>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</si>
  <si>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</si>
  <si>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</si>
  <si>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</si>
  <si>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</si>
  <si>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</si>
  <si>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</si>
  <si>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</si>
  <si>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</si>
  <si>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</si>
  <si>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</si>
  <si>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</si>
  <si>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</si>
  <si>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</si>
  <si>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</si>
  <si>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</si>
  <si>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</si>
  <si>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</si>
  <si>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</si>
  <si>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</si>
  <si>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</si>
  <si>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</si>
  <si>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</si>
  <si>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</si>
  <si>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</si>
  <si>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</si>
  <si>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</si>
  <si>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</si>
  <si>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</si>
  <si>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</si>
  <si>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</si>
  <si>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</si>
  <si>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</si>
  <si>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</si>
  <si>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</si>
  <si>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</si>
  <si>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</si>
  <si>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</si>
  <si>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</si>
  <si>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</si>
  <si>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</si>
  <si>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</si>
  <si>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</si>
  <si>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</si>
  <si>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</si>
  <si>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</si>
  <si>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</si>
  <si>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</si>
  <si>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</si>
  <si>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</si>
  <si>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</si>
  <si>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</si>
  <si>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</si>
  <si>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</si>
  <si>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</si>
  <si>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</si>
  <si>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</si>
  <si>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</si>
  <si>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</si>
  <si>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</si>
  <si>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</si>
  <si>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</si>
  <si>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</si>
  <si>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</si>
  <si>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</si>
  <si>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</si>
  <si>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</si>
  <si>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</si>
  <si>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</si>
  <si>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</si>
  <si>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</si>
  <si>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</si>
  <si>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</si>
  <si>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</si>
  <si>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</si>
  <si>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</si>
  <si>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</si>
  <si>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</si>
  <si>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</si>
  <si>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</si>
  <si>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</si>
  <si>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</si>
  <si>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</si>
  <si>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</si>
  <si>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</si>
  <si>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</si>
  <si>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</si>
  <si>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</si>
  <si>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</si>
  <si>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</si>
  <si>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</si>
  <si>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</si>
  <si>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</si>
  <si>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</si>
  <si>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</si>
  <si>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</si>
  <si>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</si>
  <si>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</si>
  <si>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</si>
  <si>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</si>
  <si>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</si>
  <si>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</si>
  <si>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</si>
  <si>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</si>
  <si>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</si>
  <si>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</si>
  <si>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</si>
  <si>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</si>
  <si>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</si>
  <si>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</si>
  <si>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</si>
  <si>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</si>
  <si>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</si>
  <si>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</si>
  <si>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</si>
  <si>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</si>
  <si>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</si>
  <si>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</si>
  <si>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</si>
  <si>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</si>
  <si>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</si>
  <si>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</si>
  <si>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</si>
  <si>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</si>
  <si>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</si>
  <si>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</si>
  <si>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</si>
  <si>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</si>
  <si>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</si>
  <si>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</si>
  <si>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</si>
  <si>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</si>
  <si>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</si>
  <si>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</si>
  <si>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</si>
  <si>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</si>
  <si>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</si>
  <si>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</si>
  <si>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</si>
  <si>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</si>
  <si>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</si>
  <si>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</si>
  <si>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</si>
  <si>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</si>
  <si>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</si>
  <si>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</si>
  <si>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</si>
  <si>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</si>
  <si>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</si>
  <si>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</si>
  <si>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</si>
  <si>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</si>
  <si>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</si>
  <si>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</si>
  <si>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</si>
  <si>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</si>
  <si>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</si>
  <si>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</si>
  <si>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</si>
  <si>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</si>
  <si>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</si>
  <si>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</si>
  <si>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</si>
  <si>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</si>
  <si>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</si>
  <si>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</si>
  <si>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</si>
  <si>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</si>
  <si>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</si>
  <si>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</si>
  <si>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</si>
  <si>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</si>
  <si>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</si>
  <si>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</si>
  <si>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</si>
  <si>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</si>
  <si>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</si>
  <si>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</si>
  <si>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</si>
  <si>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</si>
  <si>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</si>
  <si>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</si>
  <si>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</si>
  <si>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</si>
  <si>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</si>
  <si>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</si>
  <si>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</si>
  <si>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</si>
  <si>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</si>
  <si>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</si>
  <si>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</si>
  <si>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</si>
  <si>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</si>
  <si>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</si>
  <si>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</si>
  <si>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</si>
  <si>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</si>
  <si>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</si>
  <si>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</si>
  <si>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</si>
  <si>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</si>
  <si>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</si>
  <si>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</si>
  <si>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</si>
  <si>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</si>
  <si>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</si>
  <si>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</si>
  <si>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</si>
  <si>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</si>
  <si>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</si>
  <si>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</si>
  <si>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</si>
  <si>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</si>
  <si>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</si>
  <si>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</si>
  <si>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</si>
  <si>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</si>
  <si>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</si>
  <si>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</si>
  <si>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</si>
  <si>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</si>
  <si>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</si>
  <si>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</si>
  <si>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</si>
  <si>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</si>
  <si>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</si>
  <si>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</si>
  <si>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</si>
  <si>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</si>
  <si>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</si>
  <si>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</si>
  <si>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</si>
  <si>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</si>
  <si>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</si>
  <si>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</si>
  <si>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</si>
  <si>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</si>
  <si>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</si>
  <si>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</si>
  <si>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</si>
  <si>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</si>
  <si>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</si>
  <si>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</si>
  <si>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</si>
  <si>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</si>
  <si>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</si>
  <si>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</si>
  <si>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</si>
  <si>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</si>
  <si>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</si>
  <si>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</si>
  <si>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</si>
  <si>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</si>
  <si>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</si>
  <si>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</si>
  <si>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</si>
  <si>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</si>
  <si>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</si>
  <si>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</si>
  <si>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</si>
  <si>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</si>
  <si>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</si>
  <si>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</si>
  <si>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</si>
  <si>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</si>
  <si>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</si>
  <si>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</si>
  <si>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</si>
  <si>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</si>
  <si>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</si>
  <si>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</si>
  <si>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</si>
  <si>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</si>
  <si>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</si>
  <si>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</si>
  <si>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</si>
  <si>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</si>
  <si>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</si>
  <si>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</si>
  <si>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</si>
  <si>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</si>
  <si>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</si>
  <si>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</si>
  <si>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</si>
  <si>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</si>
  <si>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</si>
  <si>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</si>
  <si>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</si>
  <si>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</si>
  <si>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</si>
  <si>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</si>
  <si>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</si>
  <si>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</si>
  <si>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</si>
  <si>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</si>
  <si>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</si>
  <si>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</si>
  <si>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</si>
  <si>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</si>
  <si>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</si>
  <si>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</si>
  <si>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</si>
  <si>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</si>
  <si>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</si>
  <si>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</si>
  <si>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</si>
  <si>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</si>
  <si>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</si>
  <si>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</si>
  <si>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</si>
  <si>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</si>
  <si>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</si>
  <si>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</si>
  <si>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</si>
  <si>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</si>
  <si>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</si>
  <si>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</si>
  <si>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</si>
  <si>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</si>
  <si>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</si>
  <si>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</si>
  <si>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</si>
  <si>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</si>
  <si>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</si>
  <si>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</si>
  <si>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</si>
  <si>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</si>
  <si>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</si>
  <si>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</si>
  <si>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</si>
  <si>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</si>
  <si>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</si>
  <si>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</si>
  <si>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</si>
  <si>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</si>
  <si>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</si>
  <si>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</si>
  <si>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</si>
  <si>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</si>
  <si>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</si>
  <si>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</si>
  <si>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</si>
  <si>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</si>
  <si>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</si>
  <si>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</si>
  <si>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</si>
  <si>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</si>
  <si>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</si>
  <si>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</si>
  <si>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</si>
  <si>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</si>
  <si>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</si>
  <si>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</si>
  <si>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</si>
  <si>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</si>
  <si>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</si>
  <si>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</si>
  <si>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</si>
  <si>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</si>
  <si>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</si>
  <si>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</si>
  <si>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</si>
  <si>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</si>
  <si>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</si>
  <si>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</si>
  <si>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</si>
  <si>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</si>
  <si>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</si>
  <si>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</si>
  <si>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</si>
  <si>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</si>
  <si>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</si>
  <si>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</si>
  <si>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</si>
  <si>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</si>
  <si>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</si>
  <si>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</si>
  <si>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</si>
  <si>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</si>
  <si>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</si>
  <si>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</si>
  <si>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</si>
  <si>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</si>
  <si>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</si>
  <si>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</si>
  <si>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</si>
  <si>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</si>
  <si>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</si>
  <si>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</si>
  <si>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</si>
  <si>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</si>
  <si>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</si>
  <si>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</si>
  <si>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</si>
  <si>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</si>
  <si>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</si>
  <si>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</si>
  <si>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</si>
  <si>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</si>
  <si>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</si>
  <si>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</si>
  <si>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</si>
  <si>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</si>
  <si>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</si>
  <si>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</si>
  <si>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</si>
  <si>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</si>
  <si>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</si>
  <si>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</si>
  <si>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</si>
  <si>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</si>
  <si>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</si>
  <si>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</si>
  <si>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</si>
  <si>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</si>
  <si>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</si>
  <si>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</si>
  <si>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</si>
  <si>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</si>
  <si>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</si>
  <si>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</si>
  <si>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</si>
  <si>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</si>
  <si>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</si>
  <si>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</si>
  <si>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</si>
  <si>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</si>
  <si>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</si>
  <si>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</si>
  <si>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</si>
  <si>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</si>
  <si>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</si>
  <si>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</si>
  <si>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</si>
  <si>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</si>
  <si>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</si>
  <si>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</si>
  <si>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</si>
  <si>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</si>
  <si>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</si>
  <si>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</si>
  <si>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</si>
  <si>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</si>
  <si>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</si>
  <si>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</si>
  <si>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</si>
  <si>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</si>
  <si>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</si>
  <si>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</si>
  <si>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</si>
  <si>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</si>
  <si>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</si>
  <si>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</si>
  <si>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</si>
  <si>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</si>
  <si>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</si>
  <si>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</si>
  <si>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</si>
  <si>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</si>
  <si>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</si>
  <si>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</si>
  <si>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</si>
  <si>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</si>
  <si>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</si>
  <si>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</si>
  <si>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</si>
  <si>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</si>
  <si>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</si>
  <si>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</si>
  <si>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</si>
  <si>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</si>
  <si>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</si>
  <si>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</si>
  <si>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</si>
  <si>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</si>
  <si>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</si>
  <si>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</si>
  <si>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</si>
  <si>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</si>
  <si>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</si>
  <si>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</si>
  <si>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</si>
  <si>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</si>
  <si>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</si>
  <si>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</si>
  <si>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</si>
  <si>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</si>
  <si>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</si>
  <si>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</si>
  <si>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</si>
  <si>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</si>
  <si>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</si>
  <si>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</si>
  <si>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</si>
  <si>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</si>
  <si>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</si>
  <si>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</si>
  <si>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</si>
  <si>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</si>
  <si>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</si>
  <si>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</si>
  <si>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</si>
  <si>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</si>
  <si>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</si>
  <si>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</si>
  <si>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</si>
  <si>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</si>
  <si>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</si>
  <si>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</si>
  <si>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</si>
  <si>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</si>
  <si>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</si>
  <si>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</si>
  <si>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</si>
  <si>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</si>
  <si>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</si>
  <si>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</si>
  <si>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</si>
  <si>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</si>
  <si>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</si>
  <si>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</si>
  <si>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</si>
  <si>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</si>
  <si>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</si>
  <si>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</si>
  <si>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</si>
  <si>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</si>
  <si>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</si>
  <si>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</si>
  <si>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</si>
  <si>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</si>
  <si>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</si>
  <si>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</si>
  <si>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</si>
  <si>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</si>
  <si>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</si>
  <si>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</si>
  <si>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</si>
  <si>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</si>
  <si>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</si>
  <si>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</si>
  <si>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</si>
  <si>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</si>
  <si>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</si>
  <si>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</si>
  <si>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</si>
  <si>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</si>
  <si>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</si>
  <si>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</si>
  <si>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</si>
  <si>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</si>
  <si>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</si>
  <si>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</si>
  <si>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</si>
  <si>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</si>
  <si>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</si>
  <si>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</si>
  <si>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</si>
  <si>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</si>
  <si>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</si>
  <si>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</si>
  <si>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</si>
  <si>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</si>
  <si>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</si>
  <si>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</si>
  <si>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</si>
  <si>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</si>
  <si>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</si>
  <si>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</si>
  <si>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</si>
  <si>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</si>
  <si>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</si>
  <si>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</si>
  <si>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</si>
  <si>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</si>
  <si>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</si>
  <si>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</si>
  <si>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</si>
  <si>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</si>
  <si>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</si>
  <si>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</si>
  <si>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</si>
  <si>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</si>
  <si>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</si>
  <si>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</si>
  <si>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</si>
  <si>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</si>
  <si>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</si>
  <si>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</si>
  <si>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</si>
  <si>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</si>
  <si>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</si>
  <si>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</si>
  <si>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</si>
  <si>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</si>
  <si>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</si>
  <si>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</si>
  <si>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</si>
  <si>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</si>
  <si>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</si>
  <si>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</si>
  <si>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</si>
  <si>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</si>
  <si>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</si>
  <si>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</si>
  <si>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</si>
  <si>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</si>
  <si>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</si>
  <si>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</si>
  <si>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</si>
  <si>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</si>
  <si>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</si>
  <si>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</si>
  <si>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</si>
  <si>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</si>
  <si>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</si>
  <si>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</si>
  <si>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</si>
  <si>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</si>
  <si>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</si>
  <si>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</si>
  <si>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</si>
  <si>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</si>
  <si>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</si>
  <si>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</si>
  <si>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</si>
  <si>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</si>
  <si>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</si>
  <si>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</si>
  <si>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</si>
  <si>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</si>
  <si>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</si>
  <si>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</si>
  <si>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</si>
  <si>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</si>
  <si>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</si>
  <si>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</si>
  <si>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</si>
  <si>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</si>
  <si>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</si>
  <si>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</si>
  <si>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</si>
  <si>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</si>
  <si>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</si>
  <si>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</si>
  <si>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</si>
  <si>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</si>
  <si>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</si>
  <si>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</si>
  <si>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</si>
  <si>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</si>
  <si>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</si>
  <si>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</si>
  <si>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</si>
  <si>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</si>
  <si>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</si>
  <si>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</si>
  <si>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</si>
  <si>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</si>
  <si>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</si>
  <si>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</si>
  <si>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</si>
  <si>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</si>
  <si>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</si>
  <si>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</si>
  <si>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</si>
  <si>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</si>
  <si>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</si>
  <si>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</si>
  <si>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</si>
  <si>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</si>
  <si>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</si>
  <si>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</si>
  <si>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</si>
  <si>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</si>
  <si>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</si>
  <si>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</si>
  <si>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</si>
  <si>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</si>
  <si>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</si>
  <si>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</si>
  <si>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</si>
  <si>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</si>
  <si>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</si>
  <si>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</si>
  <si>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</si>
  <si>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</si>
  <si>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</si>
  <si>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</si>
  <si>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</si>
  <si>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</si>
  <si>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</si>
  <si>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</si>
  <si>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</si>
  <si>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</si>
  <si>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</si>
  <si>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</si>
  <si>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</si>
  <si>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</si>
  <si>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</si>
  <si>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</si>
  <si>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</si>
  <si>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</si>
  <si>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</si>
  <si>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</si>
  <si>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</si>
  <si>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</si>
  <si>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</si>
  <si>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</si>
  <si>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</si>
  <si>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</si>
  <si>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</si>
  <si>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</si>
  <si>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</si>
  <si>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</si>
  <si>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</si>
  <si>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</si>
  <si>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</si>
  <si>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</si>
  <si>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</si>
  <si>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</si>
  <si>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</si>
  <si>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</si>
  <si>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</si>
  <si>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</si>
  <si>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</si>
  <si>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</si>
  <si>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</si>
  <si>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</si>
  <si>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</si>
  <si>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</si>
  <si>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</si>
  <si>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</si>
  <si>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</si>
  <si>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</si>
  <si>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</si>
  <si>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</si>
  <si>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</si>
  <si>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</si>
  <si>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</si>
  <si>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</si>
  <si>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</si>
  <si>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</si>
  <si>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</si>
  <si>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</si>
  <si>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</si>
  <si>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</si>
  <si>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</si>
  <si>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</si>
  <si>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</si>
  <si>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</si>
  <si>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</si>
  <si>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</si>
  <si>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</si>
  <si>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</si>
  <si>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</si>
  <si>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</si>
  <si>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</si>
  <si>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</si>
  <si>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</si>
  <si>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</si>
  <si>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</si>
  <si>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</si>
  <si>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</si>
  <si>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</si>
  <si>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</si>
  <si>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</si>
  <si>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</si>
  <si>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</si>
  <si>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</si>
  <si>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</si>
  <si>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</si>
  <si>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</si>
  <si>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</si>
  <si>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</si>
  <si>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</si>
  <si>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</si>
  <si>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</si>
  <si>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</si>
  <si>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</si>
  <si>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</si>
  <si>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</si>
  <si>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</si>
  <si>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</si>
  <si>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</si>
  <si>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</si>
  <si>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</si>
  <si>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</si>
  <si>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</si>
  <si>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</si>
  <si>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</si>
  <si>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</si>
  <si>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</si>
  <si>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</si>
  <si>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</si>
  <si>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</si>
  <si>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</si>
  <si>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</si>
  <si>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</si>
  <si>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</si>
  <si>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</si>
  <si>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</si>
  <si>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</si>
  <si>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</si>
  <si>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</si>
  <si>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</si>
  <si>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</si>
  <si>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</si>
  <si>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</si>
  <si>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</si>
  <si>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</si>
  <si>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</si>
  <si>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</si>
  <si>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</si>
  <si>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</si>
  <si>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</si>
  <si>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</si>
  <si>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</si>
  <si>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</si>
  <si>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</si>
  <si>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</si>
  <si>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</si>
  <si>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</si>
  <si>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</si>
  <si>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</si>
  <si>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</si>
  <si>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</si>
  <si>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</si>
  <si>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</si>
  <si>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</si>
  <si>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</si>
  <si>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</si>
  <si>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</si>
  <si>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</si>
  <si>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</si>
  <si>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</si>
  <si>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</si>
  <si>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</si>
  <si>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</si>
  <si>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</si>
  <si>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</si>
  <si>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</si>
  <si>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</si>
  <si>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</si>
  <si>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</si>
  <si>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</si>
  <si>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</si>
  <si>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</si>
  <si>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</si>
  <si>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</si>
  <si>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</si>
  <si>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</si>
  <si>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</si>
  <si>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</si>
  <si>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</si>
  <si>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</si>
  <si>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</si>
  <si>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</si>
  <si>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</si>
  <si>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</si>
  <si>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</si>
  <si>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</si>
  <si>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</si>
  <si>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</si>
  <si>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</si>
  <si>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</si>
  <si>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</si>
  <si>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</si>
  <si>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</si>
  <si>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</si>
  <si>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</si>
  <si>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</si>
  <si>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</si>
  <si>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</si>
  <si>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</si>
  <si>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</si>
  <si>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</si>
  <si>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</si>
  <si>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</si>
  <si>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</si>
  <si>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</si>
  <si>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</si>
  <si>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</si>
  <si>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</si>
  <si>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</si>
  <si>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</si>
  <si>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</si>
  <si>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</si>
  <si>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</si>
  <si>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</si>
  <si>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</si>
  <si>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</si>
  <si>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</si>
  <si>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</si>
  <si>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</si>
  <si>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</si>
  <si>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</si>
  <si>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</si>
  <si>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</si>
  <si>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</si>
  <si>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</si>
  <si>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</si>
  <si>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</si>
  <si>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</si>
  <si>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</si>
  <si>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</si>
  <si>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</si>
  <si>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</si>
  <si>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</si>
  <si>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</si>
  <si>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</si>
  <si>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</si>
  <si>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</si>
  <si>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</si>
  <si>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</si>
  <si>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</si>
  <si>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</si>
  <si>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</si>
  <si>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</si>
  <si>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</si>
  <si>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</si>
  <si>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</si>
  <si>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</si>
  <si>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</si>
  <si>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</si>
  <si>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</si>
  <si>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</si>
  <si>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</si>
  <si>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</si>
  <si>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</si>
  <si>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</si>
  <si>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</si>
  <si>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</si>
  <si>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</si>
  <si>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</si>
  <si>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</si>
  <si>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</si>
  <si>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</si>
  <si>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</si>
  <si>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</si>
  <si>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</si>
  <si>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</si>
  <si>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</si>
  <si>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</si>
  <si>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</si>
  <si>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</si>
  <si>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</si>
  <si>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</si>
  <si>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</si>
  <si>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</si>
  <si>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</si>
  <si>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</si>
  <si>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</si>
  <si>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</si>
  <si>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</si>
  <si>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</si>
  <si>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</si>
  <si>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</si>
  <si>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</si>
  <si>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</si>
  <si>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</si>
  <si>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</si>
  <si>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</si>
  <si>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</si>
  <si>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</si>
  <si>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</si>
  <si>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</si>
  <si>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</si>
  <si>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</si>
  <si>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</si>
  <si>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</si>
  <si>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</si>
  <si>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</si>
  <si>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</si>
  <si>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</si>
  <si>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</si>
  <si>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</si>
  <si>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</si>
  <si>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</si>
  <si>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</si>
  <si>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</si>
  <si>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</si>
  <si>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</si>
  <si>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</si>
  <si>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</si>
  <si>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</si>
  <si>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</si>
  <si>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</si>
  <si>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</si>
  <si>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</si>
  <si>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</si>
  <si>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</si>
  <si>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</si>
  <si>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</si>
  <si>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</si>
  <si>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</si>
  <si>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</si>
  <si>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</si>
  <si>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</si>
  <si>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</si>
  <si>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</si>
  <si>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</si>
  <si>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</si>
  <si>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</si>
  <si>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</si>
  <si>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</si>
  <si>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</si>
  <si>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</si>
  <si>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</si>
  <si>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</si>
  <si>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</si>
  <si>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</si>
  <si>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</si>
  <si>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</si>
  <si>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</si>
  <si>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</si>
  <si>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</si>
  <si>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</si>
  <si>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</si>
  <si>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</si>
  <si>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</si>
  <si>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</si>
  <si>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</si>
  <si>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</si>
  <si>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</si>
  <si>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</si>
  <si>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</si>
  <si>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</si>
  <si>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</si>
  <si>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</si>
  <si>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</si>
  <si>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</si>
  <si>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</si>
  <si>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</si>
  <si>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</si>
  <si>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</si>
  <si>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</si>
  <si>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</si>
  <si>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</si>
  <si>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</si>
  <si>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</si>
  <si>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</si>
  <si>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</si>
  <si>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</si>
  <si>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</si>
  <si>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</si>
  <si>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</si>
  <si>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</si>
  <si>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</si>
  <si>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</si>
  <si>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</si>
  <si>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</si>
  <si>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</si>
  <si>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</si>
  <si>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</si>
  <si>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</si>
  <si>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</si>
  <si>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</si>
  <si>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</si>
  <si>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</si>
  <si>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</si>
  <si>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</si>
  <si>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</si>
  <si>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</si>
  <si>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</si>
  <si>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</si>
  <si>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</si>
  <si>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</si>
  <si>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</si>
  <si>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</si>
  <si>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</si>
  <si>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</si>
  <si>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</si>
  <si>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</si>
  <si>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</si>
  <si>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</si>
  <si>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</si>
  <si>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</si>
  <si>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</si>
  <si>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</si>
  <si>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</si>
  <si>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</si>
  <si>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</si>
  <si>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</si>
  <si>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</si>
  <si>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</si>
  <si>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</si>
  <si>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</si>
  <si>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</si>
  <si>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</si>
  <si>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</si>
  <si>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</si>
  <si>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</si>
  <si>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</si>
  <si>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</si>
  <si>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</si>
  <si>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</si>
  <si>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</si>
  <si>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</si>
  <si>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</si>
  <si>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</si>
  <si>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</si>
  <si>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</si>
  <si>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</si>
  <si>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</si>
  <si>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</si>
  <si>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</si>
  <si>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</si>
  <si>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</si>
  <si>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</si>
  <si>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</si>
  <si>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</si>
  <si>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</si>
  <si>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</si>
  <si>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</si>
  <si>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</si>
  <si>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</si>
  <si>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</si>
  <si>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</si>
  <si>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</si>
  <si>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</si>
  <si>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</si>
  <si>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</si>
  <si>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</si>
  <si>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</si>
  <si>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</si>
  <si>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</si>
  <si>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</si>
  <si>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</si>
  <si>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</si>
  <si>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</si>
  <si>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</si>
  <si>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</si>
  <si>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</si>
  <si>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</si>
  <si>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</si>
  <si>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</si>
  <si>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</si>
  <si>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</si>
  <si>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</si>
  <si>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</si>
  <si>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</si>
  <si>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</si>
  <si>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</si>
  <si>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</si>
  <si>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</si>
  <si>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</si>
  <si>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</si>
  <si>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</si>
  <si>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</si>
  <si>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</si>
  <si>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</si>
  <si>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</si>
  <si>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</si>
  <si>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</si>
  <si>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</si>
  <si>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</si>
  <si>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</si>
  <si>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</si>
  <si>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</si>
  <si>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</si>
  <si>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</si>
  <si>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</si>
  <si>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</si>
  <si>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</si>
  <si>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</si>
  <si>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</si>
  <si>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</si>
  <si>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</si>
  <si>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</si>
  <si>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</si>
  <si>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</si>
  <si>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</si>
  <si>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</si>
  <si>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</si>
  <si>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</si>
  <si>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</si>
  <si>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</si>
  <si>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</si>
  <si>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</si>
  <si>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</si>
  <si>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</si>
  <si>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</si>
  <si>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</si>
  <si>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</si>
  <si>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</si>
  <si>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</si>
  <si>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</si>
  <si>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</si>
  <si>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</si>
  <si>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</si>
  <si>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</si>
  <si>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</si>
  <si>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</si>
  <si>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</si>
  <si>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</si>
  <si>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</si>
  <si>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</si>
  <si>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</si>
  <si>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</si>
  <si>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</si>
  <si>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</si>
  <si>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</si>
  <si>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</si>
  <si>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</si>
  <si>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</si>
  <si>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</si>
  <si>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</si>
  <si>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</si>
  <si>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</si>
  <si>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</si>
  <si>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</si>
  <si>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</si>
  <si>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</si>
  <si>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</si>
  <si>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</si>
  <si>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</si>
  <si>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</si>
  <si>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</si>
  <si>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</si>
  <si>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</si>
  <si>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</si>
  <si>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</si>
  <si>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</si>
  <si>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</si>
  <si>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</si>
  <si>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</si>
  <si>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</si>
  <si>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</si>
  <si>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</si>
  <si>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</si>
  <si>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</si>
  <si>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</si>
  <si>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</si>
  <si>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</si>
  <si>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</si>
  <si>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</si>
  <si>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</si>
  <si>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</si>
  <si>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</si>
  <si>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</si>
  <si>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</si>
  <si>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</si>
  <si>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</si>
  <si>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</si>
  <si>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</si>
  <si>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</si>
  <si>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</si>
  <si>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</si>
  <si>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</si>
  <si>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</si>
  <si>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</si>
  <si>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</si>
  <si>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</si>
  <si>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</si>
  <si>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</si>
  <si>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</si>
  <si>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</si>
  <si>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</si>
  <si>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</si>
  <si>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</si>
  <si>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</si>
  <si>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</si>
  <si>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</si>
  <si>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</si>
  <si>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</si>
  <si>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</si>
  <si>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</si>
  <si>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</si>
  <si>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</si>
  <si>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</si>
  <si>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</si>
  <si>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</si>
  <si>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</si>
  <si>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</si>
  <si>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</si>
  <si>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</si>
  <si>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</si>
  <si>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</si>
  <si>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</si>
  <si>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</si>
  <si>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</si>
  <si>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</si>
  <si>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</si>
  <si>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</si>
  <si>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</si>
  <si>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</si>
  <si>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</si>
  <si>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</si>
  <si>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</si>
  <si>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</si>
  <si>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</si>
  <si>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</si>
  <si>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</si>
  <si>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</si>
  <si>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</si>
  <si>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</si>
  <si>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</si>
  <si>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</si>
  <si>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</si>
  <si>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</si>
  <si>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</si>
  <si>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</si>
  <si>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</si>
  <si>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</si>
  <si>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</si>
  <si>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</si>
  <si>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</si>
  <si>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</si>
  <si>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</si>
  <si>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</si>
  <si>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</si>
  <si>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</si>
  <si>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</si>
  <si>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</si>
  <si>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</si>
  <si>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</si>
  <si>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</si>
  <si>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</si>
  <si>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</si>
  <si>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</si>
  <si>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</si>
  <si>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</si>
  <si>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</si>
  <si>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</si>
  <si>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</si>
  <si>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</si>
  <si>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</si>
  <si>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</si>
  <si>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</si>
  <si>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</si>
  <si>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</si>
  <si>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</si>
  <si>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</si>
  <si>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</si>
  <si>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</si>
  <si>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</si>
  <si>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</si>
  <si>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</si>
  <si>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</si>
  <si>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</si>
  <si>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</si>
  <si>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</si>
  <si>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</si>
  <si>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</si>
  <si>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</si>
  <si>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</si>
  <si>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</si>
  <si>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</si>
  <si>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</si>
  <si>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</si>
  <si>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</si>
  <si>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</si>
  <si>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</si>
  <si>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</si>
  <si>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</si>
  <si>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</si>
  <si>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</si>
  <si>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</si>
  <si>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</si>
  <si>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</si>
  <si>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</si>
  <si>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</si>
  <si>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</si>
  <si>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</si>
  <si>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</si>
  <si>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</si>
  <si>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</si>
  <si>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</si>
  <si>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</si>
  <si>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</si>
  <si>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</si>
  <si>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</si>
  <si>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</si>
  <si>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</si>
  <si>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</si>
  <si>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</si>
  <si>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</si>
  <si>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</si>
  <si>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</si>
  <si>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</si>
  <si>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</si>
  <si>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</si>
  <si>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</si>
  <si>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</si>
  <si>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</si>
  <si>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</si>
  <si>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</si>
  <si>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</si>
  <si>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</si>
  <si>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</si>
  <si>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</si>
  <si>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</si>
  <si>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</si>
  <si>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</si>
  <si>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</si>
  <si>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</si>
  <si>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</si>
  <si>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</si>
  <si>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</si>
  <si>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</si>
  <si>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</si>
  <si>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</si>
  <si>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</si>
  <si>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</si>
  <si>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</si>
  <si>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</si>
  <si>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</si>
  <si>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</si>
  <si>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</si>
  <si>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</si>
  <si>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</si>
  <si>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</si>
  <si>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</si>
  <si>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</si>
  <si>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</si>
  <si>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</si>
  <si>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</si>
  <si>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</si>
  <si>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</si>
  <si>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</si>
  <si>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</si>
  <si>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</si>
  <si>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</si>
  <si>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</si>
  <si>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</si>
  <si>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</si>
  <si>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</si>
  <si>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</si>
  <si>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</si>
  <si>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</si>
  <si>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</si>
  <si>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</si>
  <si>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</si>
  <si>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</si>
  <si>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</si>
  <si>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</si>
  <si>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</si>
  <si>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</si>
  <si>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</si>
  <si>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</si>
  <si>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</si>
  <si>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</si>
  <si>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</si>
  <si>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</si>
  <si>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</si>
  <si>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</si>
  <si>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</si>
  <si>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</si>
  <si>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</si>
  <si>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</si>
  <si>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</si>
  <si>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</si>
  <si>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</si>
  <si>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</si>
  <si>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</si>
  <si>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</si>
  <si>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</si>
  <si>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</si>
  <si>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</si>
  <si>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</si>
  <si>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</si>
  <si>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</si>
  <si>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</si>
  <si>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</si>
  <si>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</si>
  <si>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</si>
  <si>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</si>
  <si>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</si>
  <si>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</si>
  <si>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</si>
  <si>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</si>
  <si>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</si>
  <si>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</si>
  <si>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</si>
  <si>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</si>
  <si>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</si>
  <si>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</si>
  <si>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</si>
  <si>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</si>
  <si>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</si>
  <si>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</si>
  <si>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</si>
  <si>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</si>
  <si>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</si>
  <si>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</si>
  <si>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</si>
  <si>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</si>
  <si>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</si>
  <si>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</si>
  <si>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</si>
  <si>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</si>
  <si>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</si>
  <si>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</si>
  <si>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</si>
  <si>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</si>
  <si>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</si>
  <si>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</si>
  <si>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</si>
  <si>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</si>
  <si>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</si>
  <si>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</si>
  <si>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</si>
  <si>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</si>
  <si>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</si>
  <si>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</si>
  <si>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</si>
  <si>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</si>
  <si>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</si>
  <si>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</si>
  <si>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</si>
  <si>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</si>
  <si>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</si>
  <si>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</si>
  <si>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</si>
  <si>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</si>
  <si>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</si>
  <si>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</si>
  <si>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</si>
  <si>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</si>
  <si>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</si>
  <si>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</si>
  <si>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</si>
  <si>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</si>
  <si>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</si>
  <si>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</si>
  <si>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</si>
  <si>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</si>
  <si>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</si>
  <si>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</si>
  <si>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</si>
  <si>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</si>
  <si>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</si>
  <si>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</si>
  <si>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</si>
  <si>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</si>
  <si>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</si>
  <si>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</si>
  <si>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</si>
  <si>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</si>
  <si>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</si>
  <si>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</si>
  <si>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</si>
  <si>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</si>
  <si>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</si>
  <si>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</si>
  <si>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</si>
  <si>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</si>
  <si>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</si>
  <si>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</si>
  <si>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</si>
  <si>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</si>
  <si>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</si>
  <si>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</si>
  <si>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</si>
  <si>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</si>
  <si>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</si>
  <si>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</si>
  <si>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</si>
  <si>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</si>
  <si>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</si>
  <si>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</si>
  <si>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</si>
  <si>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</si>
  <si>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</si>
  <si>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</si>
  <si>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</si>
  <si>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</si>
  <si>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</si>
  <si>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</si>
  <si>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</si>
  <si>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</si>
  <si>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</si>
  <si>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</si>
  <si>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</si>
  <si>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</si>
  <si>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</si>
  <si>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</si>
  <si>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</si>
  <si>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</si>
  <si>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</si>
  <si>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</si>
  <si>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</si>
  <si>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</si>
  <si>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</si>
  <si>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</si>
  <si>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</si>
  <si>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</si>
  <si>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</si>
  <si>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</si>
  <si>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</si>
  <si>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</si>
  <si>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</si>
  <si>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</si>
  <si>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</si>
  <si>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</si>
  <si>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</si>
  <si>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</si>
  <si>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</si>
  <si>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</si>
  <si>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</si>
  <si>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</si>
  <si>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</si>
  <si>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</si>
  <si>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</si>
  <si>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</si>
  <si>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</si>
  <si>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</si>
  <si>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</si>
  <si>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</si>
  <si>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</si>
  <si>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</si>
  <si>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</si>
  <si>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</si>
  <si>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</si>
  <si>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</si>
  <si>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</si>
  <si>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</si>
  <si>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</si>
  <si>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</si>
  <si>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</si>
  <si>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</si>
  <si>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</si>
  <si>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</si>
  <si>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</si>
  <si>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</si>
  <si>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</si>
  <si>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</si>
  <si>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</si>
  <si>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</si>
  <si>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</si>
  <si>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</si>
  <si>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</si>
  <si>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</si>
  <si>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</si>
  <si>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</si>
  <si>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</si>
  <si>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</si>
  <si>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</si>
  <si>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</si>
  <si>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</si>
  <si>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</si>
  <si>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</si>
  <si>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</si>
  <si>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</si>
  <si>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</si>
  <si>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</si>
  <si>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</si>
  <si>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</si>
  <si>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</si>
  <si>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</si>
  <si>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</si>
  <si>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</si>
  <si>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</si>
  <si>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</si>
  <si>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</si>
  <si>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</si>
  <si>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</si>
  <si>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</si>
  <si>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</si>
  <si>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</si>
  <si>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</si>
  <si>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</si>
  <si>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</si>
  <si>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</si>
  <si>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</si>
  <si>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</si>
  <si>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</si>
  <si>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</si>
  <si>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</si>
  <si>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</si>
  <si>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</si>
  <si>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</si>
  <si>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</si>
  <si>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</si>
  <si>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</si>
  <si>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</si>
  <si>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</si>
  <si>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</si>
  <si>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</si>
  <si>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</si>
  <si>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</si>
  <si>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</si>
  <si>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</si>
  <si>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</si>
  <si>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</si>
  <si>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</si>
  <si>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</si>
  <si>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</si>
  <si>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</si>
  <si>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</si>
  <si>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</si>
  <si>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</si>
  <si>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</si>
  <si>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</si>
  <si>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</si>
  <si>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</si>
  <si>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</si>
  <si>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</si>
  <si>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</si>
  <si>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</si>
  <si>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</si>
  <si>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</si>
  <si>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</si>
  <si>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</si>
  <si>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</si>
  <si>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</si>
  <si>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</si>
  <si>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</si>
  <si>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</si>
  <si>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</si>
  <si>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</si>
  <si>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</si>
  <si>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</si>
  <si>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</si>
  <si>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</si>
  <si>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</si>
  <si>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</si>
  <si>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</si>
  <si>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</si>
  <si>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</si>
  <si>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</si>
  <si>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</si>
  <si>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</si>
  <si>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</si>
  <si>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</si>
  <si>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</si>
  <si>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</si>
  <si>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</si>
  <si>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</si>
  <si>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</si>
  <si>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</si>
  <si>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</si>
  <si>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</si>
  <si>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</si>
  <si>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</si>
  <si>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</si>
  <si>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</si>
  <si>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</si>
  <si>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</si>
  <si>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</si>
  <si>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</si>
  <si>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</si>
  <si>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</si>
  <si>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</si>
  <si>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</si>
  <si>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</si>
  <si>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</si>
  <si>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</si>
  <si>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</si>
  <si>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</si>
  <si>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</si>
  <si>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</si>
  <si>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</si>
  <si>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</si>
  <si>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</si>
  <si>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</si>
  <si>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</si>
  <si>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</si>
  <si>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</si>
  <si>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</si>
  <si>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</si>
  <si>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</si>
  <si>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</si>
  <si>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</si>
  <si>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</si>
  <si>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</si>
  <si>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</si>
  <si>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Row Labels</t>
  </si>
  <si>
    <t>Grand Total</t>
  </si>
  <si>
    <t>Count of TX ID</t>
  </si>
  <si>
    <t>Sum of Quantity</t>
  </si>
  <si>
    <t>Sum of Amount</t>
  </si>
  <si>
    <t>Average of Rating C</t>
  </si>
  <si>
    <t>Average of Days to Deliver</t>
  </si>
  <si>
    <t>Values for Display</t>
  </si>
  <si>
    <t xml:space="preserve">Orders </t>
  </si>
  <si>
    <t>Qty</t>
  </si>
  <si>
    <t>Avg. Days</t>
  </si>
  <si>
    <t>Unknown</t>
  </si>
  <si>
    <t>Male</t>
  </si>
  <si>
    <t>Female</t>
  </si>
  <si>
    <t>Other</t>
  </si>
  <si>
    <t>Column Labels</t>
  </si>
  <si>
    <t>For Matrix</t>
  </si>
  <si>
    <t>6 TO 10</t>
  </si>
  <si>
    <t>More than 10</t>
  </si>
  <si>
    <t>Shipment Duration Analysis</t>
  </si>
  <si>
    <t>Customer Satisfaction Analysis</t>
  </si>
  <si>
    <t>Jan</t>
  </si>
  <si>
    <t>Feb</t>
  </si>
  <si>
    <t>Mar</t>
  </si>
  <si>
    <t>For Trends</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</si>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</sst>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4" x14ac:knownFonts="1">
    <font>
      <sz val="11"/>
      <color theme="1"/>
      <name val="Aptos Narrow"/>
      <family val="2"/>
      <scheme val="minor"/>
    </font>
    <font>
      <b/>
      <sz val="11"/>
      <color theme="1"/>
      <name val="Aptos Narrow"/>
      <family val="2"/>
      <scheme val="minor"/>
    </font>
    <font>
      <b/>
      <sz val="11"/>
      <color theme="1"/>
      <name val="Aptos Narrow"/>
      <scheme val="minor"/>
    </font>
    <font>
      <sz val="11"/>
      <color theme="1"/>
      <name val="Aptos Narrow"/>
      <scheme val="minor"/>
    </font>
  </fonts>
  <fills count="6">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theme="4" tint="0.79998168889431442"/>
      </patternFill>
    </fill>
  </fills>
  <borders count="4">
    <border>
      <left/>
      <right/>
      <top/>
      <bottom/>
      <diagonal/>
    </border>
    <border>
      <left/>
      <right/>
      <top/>
      <bottom style="thin">
        <color theme="4" tint="0.39997558519241921"/>
      </bottom>
      <diagonal/>
    </border>
    <border>
      <left style="thick">
        <color theme="0"/>
      </left>
      <right style="thick">
        <color theme="0"/>
      </right>
      <top style="thick">
        <color theme="0"/>
      </top>
      <bottom style="thick">
        <color theme="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15" fontId="0" fillId="0" borderId="0" xfId="0" applyNumberFormat="1"/>
    <xf numFmtId="0" fontId="0" fillId="0" borderId="0" xfId="0" applyAlignment="1">
      <alignment horizontal="left" indent="1"/>
    </xf>
    <xf numFmtId="0" fontId="1" fillId="4" borderId="0" xfId="0" applyFont="1" applyFill="1"/>
    <xf numFmtId="0" fontId="0" fillId="0" borderId="0" xfId="0" pivotButton="1"/>
    <xf numFmtId="0" fontId="0" fillId="0" borderId="0" xfId="0" applyAlignment="1">
      <alignment horizontal="left"/>
    </xf>
    <xf numFmtId="0" fontId="1" fillId="5" borderId="1" xfId="0" applyFont="1" applyFill="1" applyBorder="1"/>
    <xf numFmtId="0" fontId="1" fillId="0" borderId="0" xfId="0" applyFont="1"/>
    <xf numFmtId="164" fontId="0" fillId="0" borderId="0" xfId="0" applyNumberFormat="1"/>
    <xf numFmtId="10" fontId="0" fillId="0" borderId="0" xfId="0" applyNumberFormat="1"/>
    <xf numFmtId="0" fontId="2" fillId="0" borderId="0" xfId="0" applyFont="1"/>
    <xf numFmtId="0" fontId="0" fillId="0" borderId="2" xfId="0" applyBorder="1"/>
    <xf numFmtId="165" fontId="3" fillId="0" borderId="2" xfId="0" applyNumberFormat="1" applyFont="1" applyBorder="1" applyAlignment="1">
      <alignment horizontal="center" vertical="center"/>
    </xf>
    <xf numFmtId="0" fontId="1" fillId="0" borderId="1" xfId="0" applyFont="1" applyBorder="1"/>
    <xf numFmtId="0" fontId="2" fillId="0" borderId="0" xfId="0" applyFont="1" applyAlignment="1">
      <alignment horizontal="center"/>
    </xf>
    <xf numFmtId="0" fontId="0" fillId="0" borderId="0" xfId="0" applyNumberFormat="1"/>
    <xf numFmtId="0" fontId="0" fillId="2" borderId="3" xfId="0" applyFill="1" applyBorder="1"/>
    <xf numFmtId="0" fontId="0" fillId="3" borderId="3" xfId="0" applyFill="1" applyBorder="1"/>
  </cellXfs>
  <cellStyles count="1">
    <cellStyle name="Normal" xfId="0" builtinId="0"/>
  </cellStyles>
  <dxfs count="9">
    <dxf>
      <border diagonalUp="0" diagonalDown="0">
        <left style="thin">
          <color indexed="64"/>
        </left>
        <right style="thin">
          <color indexed="64"/>
        </right>
        <top/>
        <bottom/>
        <vertical style="thin">
          <color indexed="64"/>
        </vertical>
        <horizontal style="thin">
          <color indexed="64"/>
        </horizontal>
      </border>
    </dxf>
    <dxf>
      <border>
        <bottom style="thin">
          <color indexed="64"/>
        </bottom>
      </border>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colors>
    <mruColors>
      <color rgb="FFFF0000"/>
      <color rgb="FFFDCE6D"/>
      <color rgb="FFD2FFAC"/>
      <color rgb="FFB25441"/>
      <color rgb="FFB46D47"/>
      <color rgb="FFECD5FE"/>
      <color rgb="FFC0FCDC"/>
      <color rgb="FFFFB3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Project.xlsx]Pivots!PivotTrend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Last</a:t>
            </a:r>
            <a:r>
              <a:rPr lang="en-US" b="1" baseline="0"/>
              <a:t> 13 Week Trends - Qty &amp; Amount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70C0"/>
            </a:solidFill>
            <a:round/>
          </a:ln>
          <a:effectLst/>
        </c:spPr>
        <c:marker>
          <c:symbol val="circle"/>
          <c:size val="5"/>
          <c:spPr>
            <a:solidFill>
              <a:srgbClr val="0070C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circle"/>
          <c:size val="5"/>
          <c:spPr>
            <a:solidFill>
              <a:srgbClr val="FFC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c:f>
              <c:strCache>
                <c:ptCount val="1"/>
                <c:pt idx="0">
                  <c:v>Sum of Quantity</c:v>
                </c:pt>
              </c:strCache>
            </c:strRef>
          </c:tx>
          <c:spPr>
            <a:ln w="28575" cap="rnd">
              <a:solidFill>
                <a:srgbClr val="0070C0"/>
              </a:solidFill>
              <a:round/>
            </a:ln>
            <a:effectLst/>
          </c:spPr>
          <c:marker>
            <c:symbol val="circle"/>
            <c:size val="5"/>
            <c:spPr>
              <a:solidFill>
                <a:srgbClr val="0070C0"/>
              </a:solidFill>
              <a:ln w="9525">
                <a:solidFill>
                  <a:schemeClr val="accent1"/>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76F6-2545-9C56-2BE93B301A3A}"/>
            </c:ext>
          </c:extLst>
        </c:ser>
        <c:dLbls>
          <c:showLegendKey val="0"/>
          <c:showVal val="0"/>
          <c:showCatName val="0"/>
          <c:showSerName val="0"/>
          <c:showPercent val="0"/>
          <c:showBubbleSize val="0"/>
        </c:dLbls>
        <c:marker val="1"/>
        <c:smooth val="0"/>
        <c:axId val="1950568688"/>
        <c:axId val="1878954336"/>
      </c:lineChart>
      <c:lineChart>
        <c:grouping val="standard"/>
        <c:varyColors val="0"/>
        <c:ser>
          <c:idx val="1"/>
          <c:order val="1"/>
          <c:tx>
            <c:strRef>
              <c:f>Pivots!$C$9</c:f>
              <c:strCache>
                <c:ptCount val="1"/>
                <c:pt idx="0">
                  <c:v>Sum of Amount</c:v>
                </c:pt>
              </c:strCache>
            </c:strRef>
          </c:tx>
          <c:spPr>
            <a:ln w="28575" cap="rnd">
              <a:solidFill>
                <a:srgbClr val="FFC000"/>
              </a:solidFill>
              <a:round/>
            </a:ln>
            <a:effectLst/>
          </c:spPr>
          <c:marker>
            <c:symbol val="circle"/>
            <c:size val="5"/>
            <c:spPr>
              <a:solidFill>
                <a:srgbClr val="FFC000"/>
              </a:solidFill>
              <a:ln w="9525">
                <a:solidFill>
                  <a:schemeClr val="accent2"/>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Pivots!$C$10:$C$23</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76F6-2545-9C56-2BE93B301A3A}"/>
            </c:ext>
          </c:extLst>
        </c:ser>
        <c:dLbls>
          <c:showLegendKey val="0"/>
          <c:showVal val="0"/>
          <c:showCatName val="0"/>
          <c:showSerName val="0"/>
          <c:showPercent val="0"/>
          <c:showBubbleSize val="0"/>
        </c:dLbls>
        <c:marker val="1"/>
        <c:smooth val="0"/>
        <c:axId val="1878509056"/>
        <c:axId val="1972908128"/>
      </c:lineChart>
      <c:catAx>
        <c:axId val="195056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954336"/>
        <c:crosses val="autoZero"/>
        <c:auto val="1"/>
        <c:lblAlgn val="ctr"/>
        <c:lblOffset val="100"/>
        <c:noMultiLvlLbl val="0"/>
      </c:catAx>
      <c:valAx>
        <c:axId val="187895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568688"/>
        <c:crosses val="autoZero"/>
        <c:crossBetween val="between"/>
      </c:valAx>
      <c:valAx>
        <c:axId val="1972908128"/>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509056"/>
        <c:crosses val="max"/>
        <c:crossBetween val="between"/>
      </c:valAx>
      <c:catAx>
        <c:axId val="1878509056"/>
        <c:scaling>
          <c:orientation val="minMax"/>
        </c:scaling>
        <c:delete val="1"/>
        <c:axPos val="b"/>
        <c:numFmt formatCode="General" sourceLinked="1"/>
        <c:majorTickMark val="out"/>
        <c:minorTickMark val="none"/>
        <c:tickLblPos val="nextTo"/>
        <c:crossAx val="1972908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Project.xlsx]Pivot!PivotDuration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34925">
            <a:solidFill>
              <a:schemeClr val="bg1">
                <a:alpha val="99000"/>
              </a:schemeClr>
            </a:solidFill>
          </a:ln>
          <a:effectLst>
            <a:glow>
              <a:schemeClr val="accent1"/>
            </a:glow>
            <a:softEdge rad="8682"/>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34925">
            <a:solidFill>
              <a:schemeClr val="bg1">
                <a:alpha val="99000"/>
              </a:schemeClr>
            </a:solidFill>
          </a:ln>
          <a:effectLst>
            <a:glow>
              <a:schemeClr val="accent1"/>
            </a:glow>
            <a:softEdge rad="8682"/>
          </a:effectLst>
        </c:spPr>
        <c:dLbl>
          <c:idx val="0"/>
          <c:layout>
            <c:manualLayout>
              <c:x val="0"/>
              <c:y val="3.78787878787878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34925">
            <a:solidFill>
              <a:schemeClr val="bg1">
                <a:alpha val="99000"/>
              </a:schemeClr>
            </a:solidFill>
          </a:ln>
          <a:effectLst>
            <a:glow>
              <a:schemeClr val="accent1"/>
            </a:glow>
            <a:softEdge rad="8682"/>
          </a:effectLst>
        </c:spPr>
        <c:dLbl>
          <c:idx val="0"/>
          <c:layout>
            <c:manualLayout>
              <c:x val="0"/>
              <c:y val="-3.15656565656565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34925">
            <a:solidFill>
              <a:schemeClr val="bg1">
                <a:alpha val="99000"/>
              </a:schemeClr>
            </a:solidFill>
          </a:ln>
          <a:effectLst>
            <a:glow>
              <a:schemeClr val="accent1"/>
            </a:glow>
            <a:softEdge rad="8682"/>
          </a:effectLst>
        </c:spPr>
        <c:dLbl>
          <c:idx val="0"/>
          <c:layout>
            <c:manualLayout>
              <c:x val="-1.7868539520028061E-16"/>
              <c:y val="3.7878787878787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34925">
            <a:solidFill>
              <a:schemeClr val="bg1">
                <a:alpha val="99000"/>
              </a:schemeClr>
            </a:solidFill>
          </a:ln>
          <a:effectLst>
            <a:glow>
              <a:schemeClr val="accent1"/>
            </a:glow>
            <a:softEdge rad="8682"/>
          </a:effectLst>
        </c:spPr>
        <c:dLbl>
          <c:idx val="0"/>
          <c:layout>
            <c:manualLayout>
              <c:x val="-2.4366471734892786E-3"/>
              <c:y val="3.15656565656565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Pivot!$B$17</c:f>
              <c:strCache>
                <c:ptCount val="1"/>
                <c:pt idx="0">
                  <c:v>Total</c:v>
                </c:pt>
              </c:strCache>
            </c:strRef>
          </c:tx>
          <c:spPr>
            <a:solidFill>
              <a:schemeClr val="accent4"/>
            </a:solidFill>
            <a:ln w="34925">
              <a:solidFill>
                <a:schemeClr val="bg1">
                  <a:alpha val="99000"/>
                </a:schemeClr>
              </a:solidFill>
            </a:ln>
            <a:effectLst>
              <a:glow>
                <a:schemeClr val="accent1"/>
              </a:glow>
              <a:softEdge rad="8682"/>
            </a:effectLst>
          </c:spPr>
          <c:invertIfNegative val="0"/>
          <c:dPt>
            <c:idx val="1"/>
            <c:invertIfNegative val="0"/>
            <c:bubble3D val="0"/>
            <c:spPr>
              <a:solidFill>
                <a:schemeClr val="accent4"/>
              </a:solidFill>
              <a:ln w="34925">
                <a:solidFill>
                  <a:schemeClr val="bg1">
                    <a:alpha val="99000"/>
                  </a:schemeClr>
                </a:solidFill>
              </a:ln>
              <a:effectLst>
                <a:glow>
                  <a:schemeClr val="accent1"/>
                </a:glow>
                <a:softEdge rad="8682"/>
              </a:effectLst>
            </c:spPr>
            <c:extLst>
              <c:ext xmlns:c16="http://schemas.microsoft.com/office/drawing/2014/chart" uri="{C3380CC4-5D6E-409C-BE32-E72D297353CC}">
                <c16:uniqueId val="{00000001-F06D-B14A-B280-88D490F638BE}"/>
              </c:ext>
            </c:extLst>
          </c:dPt>
          <c:dPt>
            <c:idx val="3"/>
            <c:invertIfNegative val="0"/>
            <c:bubble3D val="0"/>
            <c:spPr>
              <a:solidFill>
                <a:schemeClr val="accent4"/>
              </a:solidFill>
              <a:ln w="34925">
                <a:solidFill>
                  <a:schemeClr val="bg1">
                    <a:alpha val="99000"/>
                  </a:schemeClr>
                </a:solidFill>
              </a:ln>
              <a:effectLst>
                <a:glow>
                  <a:schemeClr val="accent1"/>
                </a:glow>
                <a:softEdge rad="8682"/>
              </a:effectLst>
            </c:spPr>
            <c:extLst>
              <c:ext xmlns:c16="http://schemas.microsoft.com/office/drawing/2014/chart" uri="{C3380CC4-5D6E-409C-BE32-E72D297353CC}">
                <c16:uniqueId val="{00000002-F06D-B14A-B280-88D490F638BE}"/>
              </c:ext>
            </c:extLst>
          </c:dPt>
          <c:dPt>
            <c:idx val="4"/>
            <c:invertIfNegative val="0"/>
            <c:bubble3D val="0"/>
            <c:spPr>
              <a:solidFill>
                <a:schemeClr val="accent4"/>
              </a:solidFill>
              <a:ln w="34925">
                <a:solidFill>
                  <a:schemeClr val="bg1">
                    <a:alpha val="99000"/>
                  </a:schemeClr>
                </a:solidFill>
              </a:ln>
              <a:effectLst>
                <a:glow>
                  <a:schemeClr val="accent1"/>
                </a:glow>
                <a:softEdge rad="8682"/>
              </a:effectLst>
            </c:spPr>
            <c:extLst>
              <c:ext xmlns:c16="http://schemas.microsoft.com/office/drawing/2014/chart" uri="{C3380CC4-5D6E-409C-BE32-E72D297353CC}">
                <c16:uniqueId val="{00000004-F06D-B14A-B280-88D490F638BE}"/>
              </c:ext>
            </c:extLst>
          </c:dPt>
          <c:dPt>
            <c:idx val="6"/>
            <c:invertIfNegative val="0"/>
            <c:bubble3D val="0"/>
            <c:spPr>
              <a:solidFill>
                <a:schemeClr val="accent4"/>
              </a:solidFill>
              <a:ln w="34925">
                <a:solidFill>
                  <a:schemeClr val="bg1">
                    <a:alpha val="99000"/>
                  </a:schemeClr>
                </a:solidFill>
              </a:ln>
              <a:effectLst>
                <a:glow>
                  <a:schemeClr val="accent1"/>
                </a:glow>
                <a:softEdge rad="8682"/>
              </a:effectLst>
            </c:spPr>
            <c:extLst>
              <c:ext xmlns:c16="http://schemas.microsoft.com/office/drawing/2014/chart" uri="{C3380CC4-5D6E-409C-BE32-E72D297353CC}">
                <c16:uniqueId val="{00000003-F06D-B14A-B280-88D490F638BE}"/>
              </c:ext>
            </c:extLst>
          </c:dPt>
          <c:dLbls>
            <c:dLbl>
              <c:idx val="1"/>
              <c:layout>
                <c:manualLayout>
                  <c:x val="0"/>
                  <c:y val="3.78787878787878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6D-B14A-B280-88D490F638BE}"/>
                </c:ext>
              </c:extLst>
            </c:dLbl>
            <c:dLbl>
              <c:idx val="3"/>
              <c:layout>
                <c:manualLayout>
                  <c:x val="0"/>
                  <c:y val="-3.15656565656565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6D-B14A-B280-88D490F638BE}"/>
                </c:ext>
              </c:extLst>
            </c:dLbl>
            <c:dLbl>
              <c:idx val="4"/>
              <c:layout>
                <c:manualLayout>
                  <c:x val="-2.4366471734892786E-3"/>
                  <c:y val="3.15656565656565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6D-B14A-B280-88D490F638BE}"/>
                </c:ext>
              </c:extLst>
            </c:dLbl>
            <c:dLbl>
              <c:idx val="6"/>
              <c:layout>
                <c:manualLayout>
                  <c:x val="-1.7868539520028061E-16"/>
                  <c:y val="3.7878787878787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6D-B14A-B280-88D490F638B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Pivot!$A$18:$A$25</c:f>
              <c:strCache>
                <c:ptCount val="7"/>
                <c:pt idx="0">
                  <c:v>1</c:v>
                </c:pt>
                <c:pt idx="1">
                  <c:v>2</c:v>
                </c:pt>
                <c:pt idx="2">
                  <c:v>3</c:v>
                </c:pt>
                <c:pt idx="3">
                  <c:v>4</c:v>
                </c:pt>
                <c:pt idx="4">
                  <c:v>5</c:v>
                </c:pt>
                <c:pt idx="5">
                  <c:v>6 TO 10</c:v>
                </c:pt>
                <c:pt idx="6">
                  <c:v>More than 10</c:v>
                </c:pt>
              </c:strCache>
            </c:strRef>
          </c:cat>
          <c:val>
            <c:numRef>
              <c:f>Pivot!$B$18:$B$25</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F06D-B14A-B280-88D490F638BE}"/>
            </c:ext>
          </c:extLst>
        </c:ser>
        <c:dLbls>
          <c:showLegendKey val="0"/>
          <c:showVal val="0"/>
          <c:showCatName val="0"/>
          <c:showSerName val="0"/>
          <c:showPercent val="0"/>
          <c:showBubbleSize val="0"/>
        </c:dLbls>
        <c:gapWidth val="0"/>
        <c:overlap val="3"/>
        <c:axId val="573532991"/>
        <c:axId val="2079438015"/>
      </c:barChart>
      <c:catAx>
        <c:axId val="57353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438015"/>
        <c:crosses val="autoZero"/>
        <c:auto val="1"/>
        <c:lblAlgn val="ctr"/>
        <c:lblOffset val="100"/>
        <c:noMultiLvlLbl val="0"/>
      </c:catAx>
      <c:valAx>
        <c:axId val="207943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53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solidFill>
      <a:round/>
    </a:ln>
    <a:effectLst/>
  </c:spPr>
  <c:txPr>
    <a:bodyPr anchor="b"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Project.xlsx]Pivot!PivotProduct</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Which Products are popular? </a:t>
            </a:r>
            <a:r>
              <a:rPr lang="en-US" sz="1200" b="0"/>
              <a:t>Breakdown by Gender</a:t>
            </a:r>
          </a:p>
        </c:rich>
      </c:tx>
      <c:layout>
        <c:manualLayout>
          <c:xMode val="edge"/>
          <c:yMode val="edge"/>
          <c:x val="3.7692307692307685E-2"/>
          <c:y val="1.64319248826291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Pivot!$H$17:$H$18</c:f>
              <c:strCache>
                <c:ptCount val="1"/>
                <c:pt idx="0">
                  <c:v>Female</c:v>
                </c:pt>
              </c:strCache>
            </c:strRef>
          </c:tx>
          <c:spPr>
            <a:solidFill>
              <a:srgbClr val="FF0000"/>
            </a:solidFill>
            <a:ln>
              <a:noFill/>
            </a:ln>
            <a:effectLst>
              <a:softEdge rad="0"/>
            </a:effectLst>
          </c:spPr>
          <c:invertIfNegative val="0"/>
          <c:cat>
            <c:strRef>
              <c:f>Pivot!$G$19:$G$39</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Pivot!$H$19:$H$39</c:f>
              <c:numCache>
                <c:formatCode>General</c:formatCode>
                <c:ptCount val="20"/>
                <c:pt idx="0">
                  <c:v>26</c:v>
                </c:pt>
                <c:pt idx="1">
                  <c:v>43</c:v>
                </c:pt>
                <c:pt idx="2">
                  <c:v>75</c:v>
                </c:pt>
                <c:pt idx="3">
                  <c:v>99</c:v>
                </c:pt>
                <c:pt idx="4">
                  <c:v>179</c:v>
                </c:pt>
                <c:pt idx="5">
                  <c:v>127</c:v>
                </c:pt>
                <c:pt idx="6">
                  <c:v>146</c:v>
                </c:pt>
                <c:pt idx="7">
                  <c:v>234</c:v>
                </c:pt>
                <c:pt idx="8">
                  <c:v>189</c:v>
                </c:pt>
                <c:pt idx="9">
                  <c:v>153</c:v>
                </c:pt>
                <c:pt idx="10">
                  <c:v>296</c:v>
                </c:pt>
                <c:pt idx="11">
                  <c:v>264</c:v>
                </c:pt>
                <c:pt idx="12">
                  <c:v>431</c:v>
                </c:pt>
                <c:pt idx="13">
                  <c:v>445</c:v>
                </c:pt>
                <c:pt idx="14">
                  <c:v>428</c:v>
                </c:pt>
                <c:pt idx="15">
                  <c:v>482</c:v>
                </c:pt>
                <c:pt idx="16">
                  <c:v>568</c:v>
                </c:pt>
                <c:pt idx="17">
                  <c:v>627</c:v>
                </c:pt>
                <c:pt idx="18">
                  <c:v>716</c:v>
                </c:pt>
                <c:pt idx="19">
                  <c:v>744</c:v>
                </c:pt>
              </c:numCache>
            </c:numRef>
          </c:val>
          <c:extLst>
            <c:ext xmlns:c16="http://schemas.microsoft.com/office/drawing/2014/chart" uri="{C3380CC4-5D6E-409C-BE32-E72D297353CC}">
              <c16:uniqueId val="{00000000-4DEA-BD4F-9DE6-06B1DC6CEAD5}"/>
            </c:ext>
          </c:extLst>
        </c:ser>
        <c:ser>
          <c:idx val="1"/>
          <c:order val="1"/>
          <c:tx>
            <c:strRef>
              <c:f>Pivot!$I$17:$I$18</c:f>
              <c:strCache>
                <c:ptCount val="1"/>
                <c:pt idx="0">
                  <c:v>Male</c:v>
                </c:pt>
              </c:strCache>
            </c:strRef>
          </c:tx>
          <c:spPr>
            <a:solidFill>
              <a:srgbClr val="FFC000"/>
            </a:solidFill>
            <a:ln>
              <a:noFill/>
            </a:ln>
            <a:effectLst/>
          </c:spPr>
          <c:invertIfNegative val="0"/>
          <c:cat>
            <c:strRef>
              <c:f>Pivot!$G$19:$G$39</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Pivot!$I$19:$I$39</c:f>
              <c:numCache>
                <c:formatCode>General</c:formatCode>
                <c:ptCount val="20"/>
                <c:pt idx="0">
                  <c:v>35</c:v>
                </c:pt>
                <c:pt idx="1">
                  <c:v>90</c:v>
                </c:pt>
                <c:pt idx="2">
                  <c:v>103</c:v>
                </c:pt>
                <c:pt idx="3">
                  <c:v>69</c:v>
                </c:pt>
                <c:pt idx="4">
                  <c:v>76</c:v>
                </c:pt>
                <c:pt idx="5">
                  <c:v>118</c:v>
                </c:pt>
                <c:pt idx="6">
                  <c:v>94</c:v>
                </c:pt>
                <c:pt idx="7">
                  <c:v>93</c:v>
                </c:pt>
                <c:pt idx="8">
                  <c:v>168</c:v>
                </c:pt>
                <c:pt idx="9">
                  <c:v>246</c:v>
                </c:pt>
                <c:pt idx="10">
                  <c:v>275</c:v>
                </c:pt>
                <c:pt idx="11">
                  <c:v>318</c:v>
                </c:pt>
                <c:pt idx="12">
                  <c:v>187</c:v>
                </c:pt>
                <c:pt idx="13">
                  <c:v>202</c:v>
                </c:pt>
                <c:pt idx="14">
                  <c:v>293</c:v>
                </c:pt>
                <c:pt idx="15">
                  <c:v>295</c:v>
                </c:pt>
                <c:pt idx="16">
                  <c:v>306</c:v>
                </c:pt>
                <c:pt idx="17">
                  <c:v>393</c:v>
                </c:pt>
                <c:pt idx="18">
                  <c:v>598</c:v>
                </c:pt>
                <c:pt idx="19">
                  <c:v>713</c:v>
                </c:pt>
              </c:numCache>
            </c:numRef>
          </c:val>
          <c:extLst>
            <c:ext xmlns:c16="http://schemas.microsoft.com/office/drawing/2014/chart" uri="{C3380CC4-5D6E-409C-BE32-E72D297353CC}">
              <c16:uniqueId val="{00000001-4DEA-BD4F-9DE6-06B1DC6CEAD5}"/>
            </c:ext>
          </c:extLst>
        </c:ser>
        <c:ser>
          <c:idx val="2"/>
          <c:order val="2"/>
          <c:tx>
            <c:strRef>
              <c:f>Pivot!$J$17:$J$18</c:f>
              <c:strCache>
                <c:ptCount val="1"/>
                <c:pt idx="0">
                  <c:v>Other</c:v>
                </c:pt>
              </c:strCache>
            </c:strRef>
          </c:tx>
          <c:spPr>
            <a:solidFill>
              <a:srgbClr val="00B050"/>
            </a:solidFill>
            <a:ln>
              <a:noFill/>
            </a:ln>
            <a:effectLst/>
          </c:spPr>
          <c:invertIfNegative val="0"/>
          <c:cat>
            <c:strRef>
              <c:f>Pivot!$G$19:$G$39</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Pivot!$J$19:$J$39</c:f>
              <c:numCache>
                <c:formatCode>General</c:formatCode>
                <c:ptCount val="20"/>
                <c:pt idx="0">
                  <c:v>4</c:v>
                </c:pt>
                <c:pt idx="1">
                  <c:v>8</c:v>
                </c:pt>
                <c:pt idx="2">
                  <c:v>4</c:v>
                </c:pt>
                <c:pt idx="3">
                  <c:v>3</c:v>
                </c:pt>
                <c:pt idx="4">
                  <c:v>3</c:v>
                </c:pt>
                <c:pt idx="5">
                  <c:v>13</c:v>
                </c:pt>
                <c:pt idx="6">
                  <c:v>4</c:v>
                </c:pt>
                <c:pt idx="7">
                  <c:v>19</c:v>
                </c:pt>
                <c:pt idx="8">
                  <c:v>10</c:v>
                </c:pt>
                <c:pt idx="9">
                  <c:v>30</c:v>
                </c:pt>
                <c:pt idx="10">
                  <c:v>9</c:v>
                </c:pt>
                <c:pt idx="11">
                  <c:v>15</c:v>
                </c:pt>
                <c:pt idx="12">
                  <c:v>14</c:v>
                </c:pt>
                <c:pt idx="13">
                  <c:v>14</c:v>
                </c:pt>
                <c:pt idx="15">
                  <c:v>8</c:v>
                </c:pt>
                <c:pt idx="16">
                  <c:v>22</c:v>
                </c:pt>
                <c:pt idx="17">
                  <c:v>29</c:v>
                </c:pt>
                <c:pt idx="18">
                  <c:v>18</c:v>
                </c:pt>
                <c:pt idx="19">
                  <c:v>90</c:v>
                </c:pt>
              </c:numCache>
            </c:numRef>
          </c:val>
          <c:extLst>
            <c:ext xmlns:c16="http://schemas.microsoft.com/office/drawing/2014/chart" uri="{C3380CC4-5D6E-409C-BE32-E72D297353CC}">
              <c16:uniqueId val="{00000002-4DEA-BD4F-9DE6-06B1DC6CEAD5}"/>
            </c:ext>
          </c:extLst>
        </c:ser>
        <c:ser>
          <c:idx val="3"/>
          <c:order val="3"/>
          <c:tx>
            <c:strRef>
              <c:f>Pivot!$K$17:$K$18</c:f>
              <c:strCache>
                <c:ptCount val="1"/>
                <c:pt idx="0">
                  <c:v>Unknown</c:v>
                </c:pt>
              </c:strCache>
            </c:strRef>
          </c:tx>
          <c:spPr>
            <a:solidFill>
              <a:srgbClr val="00B0F0"/>
            </a:solidFill>
            <a:ln>
              <a:noFill/>
            </a:ln>
            <a:effectLst/>
          </c:spPr>
          <c:invertIfNegative val="0"/>
          <c:cat>
            <c:strRef>
              <c:f>Pivot!$G$19:$G$39</c:f>
              <c:strCache>
                <c:ptCount val="20"/>
                <c:pt idx="0">
                  <c:v>Jewelry</c:v>
                </c:pt>
                <c:pt idx="1">
                  <c:v>Baseball Caps</c:v>
                </c:pt>
                <c:pt idx="2">
                  <c:v>Tote Bags</c:v>
                </c:pt>
                <c:pt idx="3">
                  <c:v>Sunglasses</c:v>
                </c:pt>
                <c:pt idx="4">
                  <c:v>Maxi Dresses</c:v>
                </c:pt>
                <c:pt idx="5">
                  <c:v>Pajama Sets</c:v>
                </c:pt>
                <c:pt idx="6">
                  <c:v>Workout Tops</c:v>
                </c:pt>
                <c:pt idx="7">
                  <c:v>Casual Dresses</c:v>
                </c:pt>
                <c:pt idx="8">
                  <c:v>Leggings</c:v>
                </c:pt>
                <c:pt idx="9">
                  <c:v>Crop Tops</c:v>
                </c:pt>
                <c:pt idx="10">
                  <c:v>Sandals</c:v>
                </c:pt>
                <c:pt idx="11">
                  <c:v>Hoodies &amp; Sweatshirts</c:v>
                </c:pt>
                <c:pt idx="12">
                  <c:v>Graphic Tees</c:v>
                </c:pt>
                <c:pt idx="13">
                  <c:v>Sundresses</c:v>
                </c:pt>
                <c:pt idx="14">
                  <c:v>Shorts</c:v>
                </c:pt>
                <c:pt idx="15">
                  <c:v>Bikinis</c:v>
                </c:pt>
                <c:pt idx="16">
                  <c:v>Tank Tops</c:v>
                </c:pt>
                <c:pt idx="17">
                  <c:v>Sneakers</c:v>
                </c:pt>
                <c:pt idx="18">
                  <c:v>Jeans</c:v>
                </c:pt>
                <c:pt idx="19">
                  <c:v>T-Shirts</c:v>
                </c:pt>
              </c:strCache>
            </c:strRef>
          </c:cat>
          <c:val>
            <c:numRef>
              <c:f>Pivot!$K$19:$K$39</c:f>
              <c:numCache>
                <c:formatCode>General</c:formatCode>
                <c:ptCount val="20"/>
                <c:pt idx="1">
                  <c:v>6</c:v>
                </c:pt>
                <c:pt idx="2">
                  <c:v>6</c:v>
                </c:pt>
                <c:pt idx="3">
                  <c:v>24</c:v>
                </c:pt>
                <c:pt idx="5">
                  <c:v>12</c:v>
                </c:pt>
                <c:pt idx="6">
                  <c:v>28</c:v>
                </c:pt>
                <c:pt idx="7">
                  <c:v>24</c:v>
                </c:pt>
                <c:pt idx="8">
                  <c:v>31</c:v>
                </c:pt>
                <c:pt idx="9">
                  <c:v>8</c:v>
                </c:pt>
                <c:pt idx="10">
                  <c:v>23</c:v>
                </c:pt>
                <c:pt idx="11">
                  <c:v>9</c:v>
                </c:pt>
                <c:pt idx="12">
                  <c:v>15</c:v>
                </c:pt>
                <c:pt idx="13">
                  <c:v>39</c:v>
                </c:pt>
                <c:pt idx="14">
                  <c:v>24</c:v>
                </c:pt>
                <c:pt idx="15">
                  <c:v>22</c:v>
                </c:pt>
                <c:pt idx="16">
                  <c:v>16</c:v>
                </c:pt>
                <c:pt idx="17">
                  <c:v>137</c:v>
                </c:pt>
                <c:pt idx="18">
                  <c:v>214</c:v>
                </c:pt>
                <c:pt idx="19">
                  <c:v>98</c:v>
                </c:pt>
              </c:numCache>
            </c:numRef>
          </c:val>
          <c:extLst>
            <c:ext xmlns:c16="http://schemas.microsoft.com/office/drawing/2014/chart" uri="{C3380CC4-5D6E-409C-BE32-E72D297353CC}">
              <c16:uniqueId val="{00000003-4DEA-BD4F-9DE6-06B1DC6CEAD5}"/>
            </c:ext>
          </c:extLst>
        </c:ser>
        <c:dLbls>
          <c:showLegendKey val="0"/>
          <c:showVal val="0"/>
          <c:showCatName val="0"/>
          <c:showSerName val="0"/>
          <c:showPercent val="0"/>
          <c:showBubbleSize val="0"/>
        </c:dLbls>
        <c:gapWidth val="150"/>
        <c:overlap val="100"/>
        <c:axId val="63654911"/>
        <c:axId val="1175315648"/>
      </c:barChart>
      <c:catAx>
        <c:axId val="63654911"/>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315648"/>
        <c:crosses val="autoZero"/>
        <c:auto val="1"/>
        <c:lblAlgn val="ctr"/>
        <c:lblOffset val="100"/>
        <c:noMultiLvlLbl val="0"/>
      </c:catAx>
      <c:valAx>
        <c:axId val="1175315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54911"/>
        <c:crosses val="autoZero"/>
        <c:crossBetween val="between"/>
      </c:valAx>
      <c:spPr>
        <a:noFill/>
        <a:ln>
          <a:noFill/>
        </a:ln>
        <a:effectLst>
          <a:glow>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Project.xlsx]Pivot!PivotGender</c:name>
    <c:fmtId val="21"/>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FF0000"/>
          </a:solidFill>
          <a:ln w="19050">
            <a:solidFill>
              <a:schemeClr val="lt1"/>
            </a:solidFill>
          </a:ln>
          <a:effectLst/>
        </c:spPr>
        <c:dLbl>
          <c:idx val="0"/>
          <c:layout>
            <c:manualLayout>
              <c:x val="0.19455252918287938"/>
              <c:y val="0.10493827160493827"/>
            </c:manualLayout>
          </c:layout>
          <c:spPr>
            <a:noFill/>
            <a:ln>
              <a:noFill/>
            </a:ln>
            <a:effectLst/>
          </c:spPr>
          <c:txPr>
            <a:bodyPr rot="0" spcFirstLastPara="1" vertOverflow="ellipsis" vert="horz" wrap="square" lIns="38100" tIns="19050" rIns="38100" bIns="19050" anchor="b"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FFC000"/>
          </a:solidFill>
          <a:ln w="19050">
            <a:solidFill>
              <a:schemeClr val="lt1"/>
            </a:solidFill>
          </a:ln>
          <a:effectLst/>
        </c:spPr>
        <c:dLbl>
          <c:idx val="0"/>
          <c:layout>
            <c:manualLayout>
              <c:x val="-0.20609000183116646"/>
              <c:y val="0.25545931758530172"/>
            </c:manualLayout>
          </c:layout>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rgbClr val="92D050"/>
          </a:solidFill>
          <a:ln w="19050">
            <a:solidFill>
              <a:schemeClr val="lt1"/>
            </a:solidFill>
          </a:ln>
          <a:effectLst/>
        </c:spPr>
        <c:dLbl>
          <c:idx val="0"/>
          <c:layout>
            <c:manualLayout>
              <c:x val="-0.24513618677042801"/>
              <c:y val="-9.2592592592592587E-2"/>
            </c:manualLayout>
          </c:layout>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rgbClr val="00B0F0"/>
          </a:solidFill>
          <a:ln w="19050">
            <a:solidFill>
              <a:schemeClr val="lt1"/>
            </a:solidFill>
          </a:ln>
          <a:effectLst/>
        </c:spPr>
        <c:dLbl>
          <c:idx val="0"/>
          <c:layout>
            <c:manualLayout>
              <c:x val="0.38708921288265907"/>
              <c:y val="-0.14676458067262668"/>
            </c:manualLayout>
          </c:layout>
          <c:spPr>
            <a:noFill/>
            <a:ln>
              <a:noFill/>
            </a:ln>
            <a:effectLst/>
          </c:spPr>
          <c:txPr>
            <a:bodyPr rot="0" spcFirstLastPara="1" vertOverflow="ellipsis" vert="horz" wrap="square" lIns="38100" tIns="19050" rIns="38100" bIns="19050" anchor="b"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9686746987951806"/>
                  <c:h val="0.28396551724137925"/>
                </c:manualLayout>
              </c15:layout>
            </c:ext>
          </c:extLst>
        </c:dLbl>
      </c:pivotFmt>
    </c:pivotFmts>
    <c:plotArea>
      <c:layout/>
      <c:doughnutChart>
        <c:varyColors val="1"/>
        <c:ser>
          <c:idx val="0"/>
          <c:order val="0"/>
          <c:tx>
            <c:strRef>
              <c:f>Pivot!$O$17</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53EE-5243-9D73-1018AB0E087E}"/>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53EE-5243-9D73-1018AB0E087E}"/>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53EE-5243-9D73-1018AB0E087E}"/>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53EE-5243-9D73-1018AB0E087E}"/>
              </c:ext>
            </c:extLst>
          </c:dPt>
          <c:dLbls>
            <c:dLbl>
              <c:idx val="0"/>
              <c:layout>
                <c:manualLayout>
                  <c:x val="0.19455252918287938"/>
                  <c:y val="0.10493827160493827"/>
                </c:manualLayout>
              </c:layout>
              <c:spPr>
                <a:noFill/>
                <a:ln>
                  <a:noFill/>
                </a:ln>
                <a:effectLst/>
              </c:spPr>
              <c:txPr>
                <a:bodyPr rot="0" spcFirstLastPara="1" vertOverflow="ellipsis" vert="horz" wrap="square" lIns="38100" tIns="19050" rIns="38100" bIns="19050" anchor="b"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53EE-5243-9D73-1018AB0E087E}"/>
                </c:ext>
              </c:extLst>
            </c:dLbl>
            <c:dLbl>
              <c:idx val="1"/>
              <c:layout>
                <c:manualLayout>
                  <c:x val="-0.20609000183116646"/>
                  <c:y val="0.2554593175853017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3EE-5243-9D73-1018AB0E087E}"/>
                </c:ext>
              </c:extLst>
            </c:dLbl>
            <c:dLbl>
              <c:idx val="2"/>
              <c:layout>
                <c:manualLayout>
                  <c:x val="-0.24513618677042801"/>
                  <c:y val="-9.259259259259258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3EE-5243-9D73-1018AB0E087E}"/>
                </c:ext>
              </c:extLst>
            </c:dLbl>
            <c:dLbl>
              <c:idx val="3"/>
              <c:layout>
                <c:manualLayout>
                  <c:x val="0.38708921288265907"/>
                  <c:y val="-0.14676458067262668"/>
                </c:manualLayout>
              </c:layout>
              <c:spPr>
                <a:noFill/>
                <a:ln>
                  <a:noFill/>
                </a:ln>
                <a:effectLst/>
              </c:spPr>
              <c:txPr>
                <a:bodyPr rot="0" spcFirstLastPara="1" vertOverflow="ellipsis" vert="horz" wrap="square" lIns="38100" tIns="19050" rIns="38100" bIns="19050" anchor="b"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9686746987951806"/>
                      <c:h val="0.28396551724137925"/>
                    </c:manualLayout>
                  </c15:layout>
                </c:ext>
                <c:ext xmlns:c16="http://schemas.microsoft.com/office/drawing/2014/chart" uri="{C3380CC4-5D6E-409C-BE32-E72D297353CC}">
                  <c16:uniqueId val="{00000007-53EE-5243-9D73-1018AB0E087E}"/>
                </c:ext>
              </c:extLst>
            </c:dLbl>
            <c:spPr>
              <a:noFill/>
              <a:ln>
                <a:noFill/>
              </a:ln>
              <a:effectLst/>
            </c:spPr>
            <c:txPr>
              <a:bodyPr rot="0" spcFirstLastPara="1" vertOverflow="ellipsis" vert="horz" wrap="square" lIns="38100" tIns="19050" rIns="38100" bIns="1905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c15:spPr>
              </c:ext>
            </c:extLst>
          </c:dLbls>
          <c:cat>
            <c:strRef>
              <c:f>Pivot!$N$18:$N$22</c:f>
              <c:strCache>
                <c:ptCount val="4"/>
                <c:pt idx="0">
                  <c:v>Female</c:v>
                </c:pt>
                <c:pt idx="1">
                  <c:v>Male</c:v>
                </c:pt>
                <c:pt idx="2">
                  <c:v>Other</c:v>
                </c:pt>
                <c:pt idx="3">
                  <c:v>Unknown</c:v>
                </c:pt>
              </c:strCache>
            </c:strRef>
          </c:cat>
          <c:val>
            <c:numRef>
              <c:f>Pivot!$O$18:$O$22</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53EE-5243-9D73-1018AB0E087E}"/>
            </c:ext>
          </c:extLst>
        </c:ser>
        <c:dLbls>
          <c:showLegendKey val="0"/>
          <c:showVal val="0"/>
          <c:showCatName val="0"/>
          <c:showSerName val="0"/>
          <c:showPercent val="0"/>
          <c:showBubbleSize val="0"/>
          <c:showLeaderLines val="0"/>
        </c:dLbls>
        <c:firstSliceAng val="0"/>
        <c:holeSize val="75"/>
      </c:doughnutChart>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long we take to ship?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Pivots!$B$28</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Pivots!$A$29:$A$44</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Pivots!$B$29:$B$44</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3B25-CD47-9A00-BE1CE5CD5483}"/>
            </c:ext>
          </c:extLst>
        </c:ser>
        <c:dLbls>
          <c:showLegendKey val="0"/>
          <c:showVal val="0"/>
          <c:showCatName val="0"/>
          <c:showSerName val="0"/>
          <c:showPercent val="0"/>
          <c:showBubbleSize val="0"/>
        </c:dLbls>
        <c:gapWidth val="7"/>
        <c:overlap val="-27"/>
        <c:axId val="86797344"/>
        <c:axId val="2007090751"/>
      </c:barChart>
      <c:catAx>
        <c:axId val="8679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090751"/>
        <c:crosses val="autoZero"/>
        <c:auto val="1"/>
        <c:lblAlgn val="ctr"/>
        <c:lblOffset val="100"/>
        <c:noMultiLvlLbl val="0"/>
      </c:catAx>
      <c:valAx>
        <c:axId val="200709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9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Project.xlsx]Pivots!PivotRatings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 satisfied are our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Pivots!$E$28:$E$29</c:f>
              <c:strCache>
                <c:ptCount val="1"/>
                <c:pt idx="0">
                  <c:v>1</c:v>
                </c:pt>
              </c:strCache>
            </c:strRef>
          </c:tx>
          <c:spPr>
            <a:solidFill>
              <a:schemeClr val="accent1"/>
            </a:solidFill>
            <a:ln>
              <a:noFill/>
            </a:ln>
            <a:effectLst/>
          </c:spPr>
          <c:invertIfNegative val="0"/>
          <c:cat>
            <c:strRef>
              <c:f>Pivots!$D$30:$D$33</c:f>
              <c:strCache>
                <c:ptCount val="3"/>
                <c:pt idx="0">
                  <c:v>Jan</c:v>
                </c:pt>
                <c:pt idx="1">
                  <c:v>Feb</c:v>
                </c:pt>
                <c:pt idx="2">
                  <c:v>Mar</c:v>
                </c:pt>
              </c:strCache>
            </c:strRef>
          </c:cat>
          <c:val>
            <c:numRef>
              <c:f>Pivots!$E$30:$E$33</c:f>
              <c:numCache>
                <c:formatCode>General</c:formatCode>
                <c:ptCount val="3"/>
                <c:pt idx="0">
                  <c:v>7</c:v>
                </c:pt>
                <c:pt idx="1">
                  <c:v>8</c:v>
                </c:pt>
                <c:pt idx="2">
                  <c:v>6</c:v>
                </c:pt>
              </c:numCache>
            </c:numRef>
          </c:val>
          <c:extLst>
            <c:ext xmlns:c16="http://schemas.microsoft.com/office/drawing/2014/chart" uri="{C3380CC4-5D6E-409C-BE32-E72D297353CC}">
              <c16:uniqueId val="{00000000-3B9D-694C-9506-5EFBE743C3B7}"/>
            </c:ext>
          </c:extLst>
        </c:ser>
        <c:ser>
          <c:idx val="1"/>
          <c:order val="1"/>
          <c:tx>
            <c:strRef>
              <c:f>Pivots!$F$28:$F$29</c:f>
              <c:strCache>
                <c:ptCount val="1"/>
                <c:pt idx="0">
                  <c:v>2</c:v>
                </c:pt>
              </c:strCache>
            </c:strRef>
          </c:tx>
          <c:spPr>
            <a:solidFill>
              <a:schemeClr val="accent2"/>
            </a:solidFill>
            <a:ln>
              <a:noFill/>
            </a:ln>
            <a:effectLst/>
          </c:spPr>
          <c:invertIfNegative val="0"/>
          <c:cat>
            <c:strRef>
              <c:f>Pivots!$D$30:$D$33</c:f>
              <c:strCache>
                <c:ptCount val="3"/>
                <c:pt idx="0">
                  <c:v>Jan</c:v>
                </c:pt>
                <c:pt idx="1">
                  <c:v>Feb</c:v>
                </c:pt>
                <c:pt idx="2">
                  <c:v>Mar</c:v>
                </c:pt>
              </c:strCache>
            </c:strRef>
          </c:cat>
          <c:val>
            <c:numRef>
              <c:f>Pivots!$F$30:$F$33</c:f>
              <c:numCache>
                <c:formatCode>General</c:formatCode>
                <c:ptCount val="3"/>
                <c:pt idx="0">
                  <c:v>37</c:v>
                </c:pt>
                <c:pt idx="1">
                  <c:v>51</c:v>
                </c:pt>
                <c:pt idx="2">
                  <c:v>39</c:v>
                </c:pt>
              </c:numCache>
            </c:numRef>
          </c:val>
          <c:extLst>
            <c:ext xmlns:c16="http://schemas.microsoft.com/office/drawing/2014/chart" uri="{C3380CC4-5D6E-409C-BE32-E72D297353CC}">
              <c16:uniqueId val="{00000001-3B9D-694C-9506-5EFBE743C3B7}"/>
            </c:ext>
          </c:extLst>
        </c:ser>
        <c:ser>
          <c:idx val="2"/>
          <c:order val="2"/>
          <c:tx>
            <c:strRef>
              <c:f>Pivots!$G$28:$G$29</c:f>
              <c:strCache>
                <c:ptCount val="1"/>
                <c:pt idx="0">
                  <c:v>3</c:v>
                </c:pt>
              </c:strCache>
            </c:strRef>
          </c:tx>
          <c:spPr>
            <a:solidFill>
              <a:schemeClr val="accent3"/>
            </a:solidFill>
            <a:ln>
              <a:noFill/>
            </a:ln>
            <a:effectLst/>
          </c:spPr>
          <c:invertIfNegative val="0"/>
          <c:cat>
            <c:strRef>
              <c:f>Pivots!$D$30:$D$33</c:f>
              <c:strCache>
                <c:ptCount val="3"/>
                <c:pt idx="0">
                  <c:v>Jan</c:v>
                </c:pt>
                <c:pt idx="1">
                  <c:v>Feb</c:v>
                </c:pt>
                <c:pt idx="2">
                  <c:v>Mar</c:v>
                </c:pt>
              </c:strCache>
            </c:strRef>
          </c:cat>
          <c:val>
            <c:numRef>
              <c:f>Pivots!$G$30:$G$33</c:f>
              <c:numCache>
                <c:formatCode>General</c:formatCode>
                <c:ptCount val="3"/>
                <c:pt idx="0">
                  <c:v>150</c:v>
                </c:pt>
                <c:pt idx="1">
                  <c:v>182</c:v>
                </c:pt>
                <c:pt idx="2">
                  <c:v>163</c:v>
                </c:pt>
              </c:numCache>
            </c:numRef>
          </c:val>
          <c:extLst>
            <c:ext xmlns:c16="http://schemas.microsoft.com/office/drawing/2014/chart" uri="{C3380CC4-5D6E-409C-BE32-E72D297353CC}">
              <c16:uniqueId val="{00000002-3B9D-694C-9506-5EFBE743C3B7}"/>
            </c:ext>
          </c:extLst>
        </c:ser>
        <c:ser>
          <c:idx val="3"/>
          <c:order val="3"/>
          <c:tx>
            <c:strRef>
              <c:f>Pivots!$H$28:$H$29</c:f>
              <c:strCache>
                <c:ptCount val="1"/>
                <c:pt idx="0">
                  <c:v>4</c:v>
                </c:pt>
              </c:strCache>
            </c:strRef>
          </c:tx>
          <c:spPr>
            <a:solidFill>
              <a:schemeClr val="accent4"/>
            </a:solidFill>
            <a:ln>
              <a:noFill/>
            </a:ln>
            <a:effectLst/>
          </c:spPr>
          <c:invertIfNegative val="0"/>
          <c:cat>
            <c:strRef>
              <c:f>Pivots!$D$30:$D$33</c:f>
              <c:strCache>
                <c:ptCount val="3"/>
                <c:pt idx="0">
                  <c:v>Jan</c:v>
                </c:pt>
                <c:pt idx="1">
                  <c:v>Feb</c:v>
                </c:pt>
                <c:pt idx="2">
                  <c:v>Mar</c:v>
                </c:pt>
              </c:strCache>
            </c:strRef>
          </c:cat>
          <c:val>
            <c:numRef>
              <c:f>Pivots!$H$30:$H$33</c:f>
              <c:numCache>
                <c:formatCode>General</c:formatCode>
                <c:ptCount val="3"/>
                <c:pt idx="0">
                  <c:v>312</c:v>
                </c:pt>
                <c:pt idx="1">
                  <c:v>373</c:v>
                </c:pt>
                <c:pt idx="2">
                  <c:v>351</c:v>
                </c:pt>
              </c:numCache>
            </c:numRef>
          </c:val>
          <c:extLst>
            <c:ext xmlns:c16="http://schemas.microsoft.com/office/drawing/2014/chart" uri="{C3380CC4-5D6E-409C-BE32-E72D297353CC}">
              <c16:uniqueId val="{00000001-5924-194D-9E69-900C0B6173C7}"/>
            </c:ext>
          </c:extLst>
        </c:ser>
        <c:ser>
          <c:idx val="4"/>
          <c:order val="4"/>
          <c:tx>
            <c:strRef>
              <c:f>Pivots!$I$28:$I$29</c:f>
              <c:strCache>
                <c:ptCount val="1"/>
                <c:pt idx="0">
                  <c:v>5</c:v>
                </c:pt>
              </c:strCache>
            </c:strRef>
          </c:tx>
          <c:spPr>
            <a:solidFill>
              <a:schemeClr val="accent5"/>
            </a:solidFill>
            <a:ln>
              <a:noFill/>
            </a:ln>
            <a:effectLst/>
          </c:spPr>
          <c:invertIfNegative val="0"/>
          <c:cat>
            <c:strRef>
              <c:f>Pivots!$D$30:$D$33</c:f>
              <c:strCache>
                <c:ptCount val="3"/>
                <c:pt idx="0">
                  <c:v>Jan</c:v>
                </c:pt>
                <c:pt idx="1">
                  <c:v>Feb</c:v>
                </c:pt>
                <c:pt idx="2">
                  <c:v>Mar</c:v>
                </c:pt>
              </c:strCache>
            </c:strRef>
          </c:cat>
          <c:val>
            <c:numRef>
              <c:f>Pivots!$I$30:$I$33</c:f>
              <c:numCache>
                <c:formatCode>General</c:formatCode>
                <c:ptCount val="3"/>
                <c:pt idx="0">
                  <c:v>224</c:v>
                </c:pt>
                <c:pt idx="1">
                  <c:v>247</c:v>
                </c:pt>
                <c:pt idx="2">
                  <c:v>250</c:v>
                </c:pt>
              </c:numCache>
            </c:numRef>
          </c:val>
          <c:extLst>
            <c:ext xmlns:c16="http://schemas.microsoft.com/office/drawing/2014/chart" uri="{C3380CC4-5D6E-409C-BE32-E72D297353CC}">
              <c16:uniqueId val="{00000002-5924-194D-9E69-900C0B6173C7}"/>
            </c:ext>
          </c:extLst>
        </c:ser>
        <c:dLbls>
          <c:showLegendKey val="0"/>
          <c:showVal val="0"/>
          <c:showCatName val="0"/>
          <c:showSerName val="0"/>
          <c:showPercent val="0"/>
          <c:showBubbleSize val="0"/>
        </c:dLbls>
        <c:gapWidth val="219"/>
        <c:overlap val="-27"/>
        <c:axId val="2007877327"/>
        <c:axId val="139821072"/>
      </c:barChart>
      <c:catAx>
        <c:axId val="200787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21072"/>
        <c:crosses val="autoZero"/>
        <c:auto val="1"/>
        <c:lblAlgn val="ctr"/>
        <c:lblOffset val="100"/>
        <c:noMultiLvlLbl val="0"/>
      </c:catAx>
      <c:valAx>
        <c:axId val="13982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87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_xlchart.v5.14</cx:f>
        <cx:nf>_xlchart.v5.13</cx:nf>
      </cx:numDim>
    </cx:data>
  </cx:chartData>
  <cx:chart>
    <cx:title pos="t" align="ctr" overlay="0">
      <cx:tx>
        <cx:txData>
          <cx:v>Where do our cutomers live?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Where do our cutomers live?</a:t>
          </a:r>
        </a:p>
      </cx:txPr>
    </cx:title>
    <cx:plotArea>
      <cx:plotAreaRegion>
        <cx:series layoutId="regionMap" uniqueId="{3C2BAB3C-3C85-A94E-86D3-88852D791558}">
          <cx:tx>
            <cx:txData>
              <cx:f>_xlchart.v5.13</cx:f>
              <cx:v>Qty</cx:v>
            </cx:txData>
          </cx:tx>
          <cx:spPr>
            <a:ln>
              <a:solidFill>
                <a:schemeClr val="accent4">
                  <a:lumMod val="75000"/>
                </a:schemeClr>
              </a:solidFill>
            </a:ln>
          </cx:spPr>
          <cx:dataId val="0"/>
          <cx:layoutPr>
            <cx:geography cultureLanguage="en-US" cultureRegion="US" attribution="Powered by Bing">
              <cx:geoCache provider="{E9337A44-BEBE-4D9F-B70C-5C5E7DAFC167}">
                <cx:binary>7H1pc9s41u5fSeXzpRsgVk5NT9WA1GJ537J9YSm2wp3gvv3698h2MtHiHvpWq269qqt0VSeWDnzE
BzjLcw6Afz52/3iMV8viQ5fEafmPx+7Pj35VZf/444/y0V8ly/IkCR4LXeof1cmjTv7QP34Ej6s/
noplG6TeHybC9I9Hf1lUq+7jv/4Jo3krfa4fl1Wg05t6VfS3q7KOq/Iv3tv71oflUxKkTlBWRfBY
4T8/2ss4+KGLNFh+3HzP/PPj1/r78oOt67TqP35YpVVQ9fd9tvrz48Yg5scPf2z/rh29PsSgelU/
gTCxTjDFjGFLoOcXDBDr1Ht928AmPmFScEk5+flrL5cJSI7V51mb5dNTsSpL+FLP/9+S3vgG8BT+
/V++/eP6KayfugcA/PnxIQ2q1dOHu2pZrcqPH4JSPz+morf1+is+3D0/kz82cfvXP7d+AE9p6ye/
Qbv9SP/bW5vo/RdkPwGadXEIcOmJKZEkiAjr+SW3wMXWiWkRjDiCd17m1Au471BpP77bA4yAeFvk
yFC+r3VcJ+nqAGtYnFjStCil1ssaxlswm+iESBNjaW6t4ffotB/nnRFGAL0jc3RIx8viEDjzE0IQ
NhF6A+fn5SylxGwH57EavYXyhvwojDck/hcg/NcqbnzltT0HH/WmE36vDxYnJqOcW/htXDkWpgBP
/WLHf/7uF2P9e9Twtk77kf1dduM7vnzFv34o/+s87f3KXyYHcLQUnWDBOWLmK0DWtgU2T0xCMeXr
1QsvsNC/u9vxeu1HcUt+D5AbP4JockviyHCGUDANynhZlwfxtpwiQRgnL952T8SMkEkJEVtB1fu0
2o/0njE2oN0fPe+ROjbEdaoPsbKJPKHE4hZY3xe0wbNu5kfmicCMUyrp5pq+G63RG0hvyo9BeVPi
6BCOl6k+wHqW4H0xlUK8rued6Nk8QdSSDFG+jfBYjd5CeEN+FMIbEseGcFBGQa/rvx9jik8EwUya
nLwEUHv8MweLztA2y3H3Dp3eQHl7hDE4b8scHdKr4iCEh3XCOIJcV9I3rDU6gTeR5LCc16+tOOwu
GKvXW1hvyI9CekPi2HBeph+cYOUdwmw/+13BLHOH1BInmBOJJWH7sqW79+j0Bsw7Q4xBekfo2MD2
l2V1mOSKCaCfJXmLojaB3sJIgnnfctCjNXoD5035MSBvShwbwst0DXBRD3+/iyb8xBKQISPMX1bt
9rI2IQwzpQTyaxvld2n1BtK7Y4xBe1fqOBEHLu8AC5sI4DOpsAiSb0COT9ZsJmWUbS3slwc/Vq2/
xHxjkPGgb4gdJepqWXw/DO70hJoQgwkgPH966I2cGnhsbkngy8irLdiH/jvU+yv8t4cZPQO2BY9s
DlwsiyA9gJmHWpWgTDD0montMfOM4PXk2GLPRiu0H+1N8REobwocGbrrIHihl3l9KIwBYWrCKn9+
7XBmGMrOJpQrrf1Z2PuU24/3vm84AvV9YkeG/eUyO4QzBxoNWFIKDSNvgA4lEGlRBCzMpjkfq89+
nDekRwC88fkjQ3Y9eafFMn0Mykf98yH/HU1C4kRA4C0gGNvvsCE2h7UOBBsBYu33wtaGRmO8yX6Q
9w8zAu39gkcG+7kuP/w79Vbx6hDlLnoCZU2TSPrKpmw7bAwLH4pdVOCX9HyLUnuncvvx3zfICPT3
iR0Z9usJfgF9b4dg2MQJFLUE5GevyIvd0pdpQnpm0S3M36XUfsR3hxiB967QEaKtVkW6LJ6Cg9TC
6AnwaBB+Q5/R3sgNQ6sK+HBL7LHz71Psbdj3jDMS+z2SRzYB7iEpg8bfMZ70fX3A0MEiiCkgbH9N
ufcs9nXwBin51mJ/h0r7Md8eYATY2yJHhvLajqkVAH0Iq85PJIOCt/nTqu+UQvEJRSbi0Ky0G8uN
12o/1nu+2Qi490gdGeLX0Bq8PET0Zp1YhAtmkleqbWdZoxOLSouBk99Ee7xG+5Hekh+B8pbEkSF8
BXmZd4imYHICPCqVkgOdsn7txOcCFjyBqsl2sXu8RvsR3pIfgfCWxJEhfAZ7hQ6xhKHr2xTArPxM
wLYN9poth/eAeIHF/XvyPVqh/fhuio+Ad1PgyNC9gOa6vz/sgvZCkzEB/Sgvi9fats/rln6oesLu
rK2Ie6w++7HdkB4B7cbnjwzZrzo+DLJcCMiNETjWjeoW7KiDNwTG25H0WEX2Q7ohPQLSjc8fGaQX
q+IRdgTaf/tuSahYI27xX+t129nCTisqYS8lFi8NaFu50ni99mO8JT8C5S2JI8P5fFmWqwNUKSEb
hk2xEBe/FrDQTgULgc+FagbUKTd97niN9iO8JT8C4S2JI0P4YpU+6cfDkF3rrc/gdoV4rVjBYt00
1OTERIITsvbKvwdW71JqP867Q4yAelfo2NBePq0O0mkEzWUcGA8guF54zR2o0Qm0fgPdjbfDrNEa
vYHzpvwYkDcljgzhWbxKD2Cw4RgDZgI7aa1bQDcXsXmCLYlhv9ZW2Xm0JvuB3RQfgeumwJHBeh0v
H1fFAQIueQK5z5rfeN0au+OI8QkSFI4wMF8TqE1LPV6v/ShvyY+AeUviyHB2VvGHSw0Hofz9UK/3
6DAoN5r4NRfeToVNOM0CUSK4ubWS36XUfpx3hxgB9a7QkaF9vowOADTYaoARugWg8ff5tbOB1jyx
MMMcjp3ZXM1j9dmP8Yb0CHg3Pn9kyJ5BEfnvX8KEnRBBgPGgfH+YBWwWguWNgdDcRHasPvuR3ZAe
gezG548M2XWt7LwOyg9X34MyOwSxxaCPz+QYkt/9IAMHAkchIIzNrVj6/0K1/Xi/NdAI6N8SPbJZ
cBs0q6IMng5hvgmcNoQYIa9rfF1W2oi4oUeECIGgHLGF/7uU2o/87hAjMN8VOjK0/50sn/Rhom/o
6+Ow7QrONtjAGNY4RGpwdtjrUURbPOd4hfbDvCU/AuMtiSMDeF4n33X8VP39Lnvd9yOh14PuJs7Q
C8Yx7M2Cru3n16bHfo9K+0HeGWEEzDsyRwb05apZPh2iOx/KiNwUcBTgKwG2L48Gl87o9u7K8Rrt
R3lLfgTGWxJHhvBp2h8iKIOuLmQCBQYVx5+rdcNgQ5c2dABxDi38m+t4rD770d2QHoHtxuePDNkp
nHB6kB4Bvj68hMMZrW9vlxSSwR+81cM1XqP96G7Jj8B3S+LIEIbD8pYQVx+kUW+9PrmJodPnDVIE
siqJLDhFbosUeZdS+3HeHWIE1LtCR4a2qqtD8JzrUgV0365ZkhdLvdNDACcuA4MC+fNWVD1aof0o
b4qPQHhT4MjQPU2yVREs478/pCZwMg2cSsPWVYnn13ashRmcUsTAnkNqtX5twfwezfYjvTPCCLB3
ZI4M73/HcGr5QUJr6K9FFLKkn2eL7dQtYOMrtG9C3WIz8nqHRvth3h5gBMrbIkcGsq3hXPh1+nSQ
g4igWXPNXltwsucblhtqzdBEwATeCrLfq9d+vPeOMgL0vXJHhvwk/uDoAmiwA9hzeSJMi8MeitfU
CmjNjdxqTYZZ6xo1nD23x56/S7X9yO8OMQL2XaEjw/xu+ViAUU8Psk1KnjDBLVjN6AX1HasO26Ss
9R+I5PaA/j7d9qO+Z4wRsO+ROjLc/x1nwUHuUZBw7BCcAgqdn/vtO5QvBbygYX/rrN/xGu1Hekt+
BMpbEkeG8PrsnUyXywMY8+dN7dAHKF9be3eqV7BjjlMh4bznl0mwGbS9R7P9WO+MMALtHZljwxvi
tlWxOsC+ZjhWkAvYiEHQW+d34xMOx3dzsh2ew5aX0Tq9gfT2CGOQ3pY5OqShnfvvX9bQPAaX38A2
1p+nR+60gaITOJAKDDuGbHyjl1uPVOgtjH8XHwXw7wJHhu7dmjI7RCEaWvWJaQI9+kqB7+HM+PoU
953y1XiN9uO7JT8C4C2JI0PYhkusDuKXoUC5Zrch+HoOp9GepkAER5NwqFFuLuDxGu1HeEt+BMJb
Ev8vEH77prpfl/05y2o5eb4m8LfL6v763ecHBHcbbom+2sv9B4m92NLTpz8/AttJGGJgeX/dQLge
aMPari8N/AnfpswKDo/+8+PzfYNwxC+FWse6L4GsT/duV7/eAjcNB0cKQmC/u4ApkkIvsv98iyGw
b3CsJLQdwUfEehdHqevntyQ0k8KRNrCD1oQUnRL56wrHax33nk5/PZPXf39I6+RaB2lVwsAIffyQ
vXxurS98P4glBIb7PuBgJEgVMHzd7HF5u977DY/g/8RVUaFOd+iqCvUX10rZjEfEODONOlOwDyG7
YbrV8zql1mUXueVU6wDbVUkXhWapatMuVwG12HlRDLWiMmpU2fJZ09Z3seyyi2Iw7KxBVFXyETcR
csyknRNeu87A21PLldNAZMjJAm9Wl26sUqtPbNHShzYt5jTw0/vc82rby7JH3sozXWcPBaaZTRMS
KO7lj3FvRY4uaarytp13WdfZ3qD99AaO1Z/hkNJrg/Azl7fWpGqRayet4ToGLmo7jvPr3q2WovYe
3US2U7NP0cTrs/xUplaicm3cVrGMr62qwCrhvqViUjDl9kI4bsCp7RlDpFK3v/Y7WkwKizyVAb/x
WX4pq8BXmR99CUxyX2krc4zQXGUR6ybu4D0UTToJ8vK05oavkgHP3dx6QihKVej788jqblIUXpTc
/Jqk3lk4WPc4zIRiQ6VVYaL7TISmGgCEys8qO3bd1DYrtuzrsrNLUX6RbR2pMguwyhl3WoquZUyx
47vBTWA1WBlJK9tF36PC7tPsByqyBeLppRyCs6bX3ikJy9uaW4XqGGrUUCSlLXisQh4bSmSxI4ao
U7lh1DkAZopCWVVcRnOpi2QSpKW8ssysn8WpNFXDw1Oc5taFVxYrM2+Qsgbh3Rh1hNQQsEfLbKLL
vDd/xJr1XBVcI8cPTesy9gvPTtMiUm7EPKdiSTRN4zRbeJG+8pMis1Esr1pDVzZcRYaU1+sfSUSJ
KrFe1IV5mekstWsyFKoKaKFwrVOFmTELu4baDa6/8cz/FEVRDQeEW3Zu+qkzmD48Nw8ebpyGWsly
+CSCXmFXf088d1YDW7qgqXGDZfaD+v2k9rtZnXfSTiNe2KgqyCmP89OMJ4uuYhPqkaseR1eU1J1t
xRZXSIefUes+sMQo51Vkads3xENReQzUNs/dzCyVIeta5XkSqhqh26SvFqgNZnkU3gaBN+F1/LVF
xXdmFdrGES6dvmwuZRHVTsHbQmmUXjAJD5dRY9HEhM44cpNpbfWRk3riHOX4UZoDccqq/5wRs1YN
zqZZORClqyF3+q45jdwB2U2KLtu4/e7Ds55wkrl2yoNcaTP7QtLswtLlhEs9DX1SKmm6jxVqp6LI
E2XEbW53Qms7Cuuzro9yu7fiyE579lS17KLNzU4lMjzP3cK0gyyJ7Mg0Z6FffpNhfpYk6QOOhk/Y
KG9Av1gNlCmrtS6KLo0dUNjxhqZ1LBxdyLzrVD2g29Ii3/rKyq486sd20Bndwoh641QnbeGkTXDe
RPkdrY2Vn0W3kqfMzhKaSEWJW566AkYZCp/NE0EnhZvXTkiM+DRJzJsQmamCk525neNyUIYWkZ1o
mMS9jBvb9MRVqMsY1NOx4/pxpDqvuwkhVVcuQ49ywKH9+2WuGxb8UWd9EXj+6z28v/75r3udwH/P
t7v+54fra3z/86/ZSq/v0iu3P7T2s78+9Z8bYtd+7dd1sVve8uUu4Ddc6V+++T4/C2HQX/hZONNg
j59dh07/8bMQaVnrHY9Q06DrGyN/+dn1aZ6wmw6tez8F/PU/fhacKSRRUrC1S4UKNrCi//GzBLoF
uSTSgn3TcKbFe/wsVM92/KxEHM6VBEZOmBIKqpt+tiraMI3NsLvKKtdQmawc4Rb3lZn4dmj2lTPg
VN8HDY6vzCpJ7sraLeYGwvW8Hlxs47pTnqXdSuWUXBLYrT+p4qSzexGuyMAbu4ITsM78vPlu1W12
r3tYnVEed9eW52U2LClhW7Wr72nZXBSoFqpKLacJfH2VeHmu2jb1brEn0lkNZYOJ17jYKTF+ANcU
z+OY1LPQIrOM1aekl/deXhfTjoamw5ssuIqDLrEpt74ZiLdzq5Wf0sEMHnLa6gsffOq0GqzaNqK0
szE8gqsAS3faocqa51qzK681uaoSK5m3mbCc2CPWPEuHSnme+KLLrFU0CyEwqJPzOu9nkWV8baG1
SFW6ti3NQpv54L1qOomEhyam1yyiwjhrtPwET/NCazdTqNKV0rxOVBr531hDlx23OgWBzWcvjz4X
LI0nme+1yvWCu4rCgiaxwRVJsbC5582jocnnBk9WxPNj1aV8wQszUNWQ1spiYTitDOZNfbdFKmXD
VwA6tC2e3WnDvaRx/x386py4cQbfhDy5fXltlGlzHklZqKIa0CRv5SUZLDB17nDJNEBaZZ2T9+11
lJDvJik+D230aLgZmHffX0Rxd8Vb1wdXjCuFPQQ+ozVP17uF7bjuSqf1rCsmZWWbCZ3zkp/rLpET
LYirGPa/Zt5wA5fvnoW58JXRDYZq0shSMD86m8s8klekRyH5DrEp609FVUYT4XtnhkuHxC5w4Tkx
K0rlC7Yyymga1JIqbPRTPri5cq2QXaAmXjRhUCjB0lCZCT4ngoUqbppQuQj7jsdkMOtZNJE5lqo0
BvO2YKyxG1mkNvWix9zMqOr9oJ8ESV9PdGhNIT4KFY8GeMhB6Z4afZnbHouw3cICtxHMVOJlt3Ga
djCz6WknrVJlUYLuU98tlUvpHOu0UwULWyUsnjim29oDRakivbvqe3MeGJKdRozdF5X7zUzTyhYR
sSFwvqQli09byrhK2hopEfNTQxb0SlS9Vp0sKjvDAZ92Bb1rIvB8bsXOUdBmtpX2lo0MtijiOljg
Xp/lNManuQ4ApcqyY/KlxO6V0XrTdhDdlIKrr/IiiGwrKWZlH2UQ2PiOzOPvfsymUmew1GGZZJno
4MEm3zK/XHSizU4jQ0gnDjC+8tuMOG5t+LdhkHuLFKJyVUv3sskNrUKLT8zeGiDCaWCeN0mq3Ky7
6XHZqj7PokXeD1LVpunOUV7RiSw1nfWeaznIgIg1y9Mzz0di0ns1WZTcGxZ5iI0Z1Tma6Dy74YZV
TIeoXxjI+5IZCbk2w6CzwfpFpwZkCrYfZQuDtLbXee6Eh9nXXITejzJNHMuHZXwjwnA1hENlQmhJ
qkL9f//5kqdCCedt//l6F/keF7qu/Ly6UOip5cBKgYOCzU5Q8/8tVYVKEYP8EBNgHKE7hEM++jNV
pScW3OEs4LpuyHKhtx4KED9dKJw3gaER/5mtxs9v/QwjNgIdyND3pKrg2zcTVTiNHew6FDrgfkoL
bjDcdKAdMrymKNL6cugjOy9q5ZVMBTJ5mSAQ9+z/NRiBz9/+RQx2iKxv60AQNqz5md8zYhxXTc5D
ml2imlkPkZ8b3E5E3A9zaEZmhU2qtKanZekOd6EZeQp2HdDPoRTe10yHclF4vXWGRZKpTBSsu/Z7
ckt63WiH954oz5ooLMm3psu5vG7dvGmmIdbUaWgDCW1kxFdtGJd4EmSZNie6jevGlobnhgqMXvol
iHprwuRQIKdMH1lM20tBs/iK1iiLbZxFcT/VbkfsuKkhEi812Lqg1eQKNZhF500cXhVV1KokA3fs
W9cQFa1YmT2luTd1S3QvwNOlLZkxg+uZieBbGFkwsag7tZIJ65JTt+9zh0RJ4JQFduI+/+FL/3bI
6CU2sx81ae5i7CWTlhbhVxHp0rG8qL4wRFZc5iXjiziwLjIriSfDALlOahjkBw3LdE5dH12mVZ5N
kgbcSBAbbGK28oJU1mWZli3kZrJxvGAwZ1UqHnpsfIlNP3d06DPI8CrPFKompg/Twk0mcGdeMIEj
wGGIypxiyM4eClqRzuEy9W9LrzEmtcDFxOpQ94XGQQ9P0YQgoYzqwqFG0TshG25zXsmFb2B8+dva
2zOVTVhk21MMyHtovllvECcwrTenWN4XwGqA27gsJ8kSkjZ8N9wJZajcrubp3MUKPOQkmYlJMUkV
W9ApmZhz147+y1xnsKJ/00NCsR/Kv9ABBN17CFG4pWRTD9YVbe2Vvr50TW/Rx35nR17uqqylppIi
siZ545JpYfIiUK5EF54o3AUGjHiUJxB89peWi3pI/4ZvVaetaWlCqllV2dSVwzfBXKZCFxgOd+g+
5zEQGGaR97YoQ+J0rWsq7IeJYn436Yk1a3Fqh+5g51S6amDWfCBY9ZAYwkGCwGNUBUwKCxL3JJ2H
HXU0gZxeo2zStt656Ua+itIAOxCQqiQJSwcW8WXbQdSaeyHk9MR78IDHwiS5qDuJIMnOZiiCiSas
nE5rFN79NcSbRgSeLJzyAMkGB3sJBB6xtoyINZitlSVucYmaJJyBIYjhy6PUNgJ/wnRAFc09YBZ/
WfR9swpSnE00t37nFppG14iiibzyMvfIV+YWdld72hlKMadJfaFzF0gSXmRK5LnN4rICiiDtz4ei
9pU02LkO5BcUlLlqSuOHG9FplucXpuY3yB0emZd/S9ogd/I0z86eFX/ldF81f2Elf889f09FjzSn
BYR+IbjDHd/XUHtI0tUepwxyv5wylIosjuHCQHPt+9Ynd/3Ka6GFHu4WAv9qwgZ1C5jgX055fcsz
kMrgmLkFHzFh+v10ygKcPPhrWPXr2iIUoN6T14Kh2Jx0a7uB4KghuAgeIgDIlbdMGW5YkRg6Sa4G
5i8I5GW00Ux1EZBpQKFNG6hVgxGIL8BJRVNG6BzVeBZk1ZVfG6eQKDlWa96k2ACmDi/aMltGNf3q
lrEdpdVFN+Bzz6LzweeFigzd2z642bKPbxrXjSY8SZYW4twGLg4yj7jO7AG38VnSx8DgRT4QU0mV
ftbEP6trLc9TklxLPwK+RgNhOAjDLqzoOzfYlLgYSFx9lUF2oDIr/NLihiud8ivJgA8y60ioCLfB
Vc31E9c6VKzzK3vwBbeDJsKnrJfnVSVOiZvck75b9XS4KKn1PXbL+7YH5x/G3gxS0DPO1kxbw6+Y
Fou4ij1l+eyBGIYz6Opb6/Np2RSNKrABabklr6lVnMWJvgrb6DJsw2lmYNeuWRvYoQA2FhfGZ8gU
MqWHzEEsPPeLAdisrD8jVlSdpizOVRINeOpzK5kaofWtE8k1a+pzWkt9meU3SJNpEgWTXuAruJ50
WpPutseN6sIwUKTAS4J9G9zxl4a6n+Em+SmvgZ+0mpbNSZx8D/r6ITMQcZIBOGfchZd9A48uj+ob
1LmdU0Y8+ZTTU96XsoIqgKcVyUVz6SE5dVtIzhPGW7uvmzu/Dyfw92Aa8DJ2qjz9VIMabj4MdhQY
nQI+YcYC4KMLiW2N+rO8ARzC0BAqRDJ2dA92vYdoK5D6rG3dJ5pnEDVxfk81vzVMQWyj4udWol1V
M+HbfpbHKij8W4O5pyys6DnTla+6PLyXbvoIIYSTuslN4kdPYVp88ixUK6jaQuoCX2qeubi1LcOV
CvJmz4bdxVNCq04FwrVjHUTTLKidAWgNNkQzRJt5ZJJ4ktZdPzHLeiUZyxzK88ZGIvuidTKxcBaf
+5Cg23lcBranh1alHS4VKYsOHJbAaugg3YSjDLKLoS8e8iG6dbNa2hSF4AsDA6ugk9JJauAl4kKf
Id3F5xh481qWXwIuzuFiwtu00YEtAiuxDTwMsyQNa6hhFO3U6lOYmcT8lqX5nWwAeNZ6Ts8GCITd
J7cxsEMadmtl8rZu3XlLUghcXPdURIZUDCa9gmMmp90gYyAJUqpML4IEvC1aFeZFYxtDv/TIUNqs
NDw7hieqKqNYVI3hoIhPcC8yheMkuAK/OoMwL5n00a0RQpDgUtV4wxIY3WXV8Huva+6jGDvgx6+B
OI7s1huo3ZokVCQwPvXSSFUVi4k/VFO/b/giCPJWAVXCAPbGg5izXwKu/QKS+onOgGeIpEkc06Ar
sysvYmRcADsFBRrZpxPUD0sN9E2fVczWPOkBriBTfSuE6gtdKzNv7xLRajsvKzyDOMqyoSoM+jRx
6rQ1zED4+Q8z7nrVs9hVEQ2EkrFxm9doVSYwJShPgoUW4iEr8ssy9hsFWdUqy9CVMNppGXZcGWZM
J2krzCnH4dRHQ3HuYjTrILV3EnjiZ3kKXzpKYTbVVfqVJrGeamDcIF6Wlt00BVVQOpy7lHdzjftl
zgM9s8A00iiY5qQ2bN+nF0PlX5UxgZBMIOn0Ablrw6RVHtXXeYlmYUHvswFspcZ32MtNWw9AYCEt
lsAxLjLuL0z4ck4bIK4Yqh8MPmDbBQpiEofA+xQMJnVUul8bPnwtqvzWL6k392JjnoW4niRg4BSt
6rtM4sQpIsCXGNqRpGjtVrip8pLie1jEYCoyW/vWFRi6mZf7iTJped+77afIrD4XuSROHNWfqTWg
OTZb7CBk+mdDGTZOIH1m936cKO3lvYoxOS3K8C7lZDZktXbcCH9tow4qVHE4ZbEV2tKKTEUyrqzC
/NTwm7ZcDO6XNjijPrlJw1xBC/Wn0EgeApIANGk146m+NKEV0M5iXM5RyFcYDP0Ed9Z1E3BY2tRw
5wbrYyX4EExiEdRQP4Vw1mrPyyy+bSxzLroYzC9QX0OP71IGvK7uBxV49Wegm0IFtMwiry4b3quK
1YHyhHdNexI4sbaCmZkXQIkWwWfcD7M4LsLz1ADzPxjFhdULY9r0dTQlVReqARMolmUS0IKMqc28
BbOkYZdc+oPC2rNy1UNGNaedXskg8S/atAIG0wOLLT6HUFqZFVUggAbNh/4S+yiw/RJwFv3A556s
JkHg2hrs18IFAvgKk0JfocEY5m5Z0dNG+Jdx4Uu5rGnfz4auM8Eey3wCziOcWpCNJgxfmBk7BWu0
4C5MHQlJSVEZg2MUlHyCsjFYiCb3FC2NuZ/TS0pLb576aAXs5crtve/gckLgELt5jwwnkcIxIwRf
HXQsCdZO1MWPXQA1V+b5kOpC0a9yCZgHj3/xu6SZ9bgKJ23uT6D0o5VpDlPeGIENpzydefCws+8V
WmDq3kaumBtAwF4GhbgiWefaQZ1gO4rRAzx+8OI4XmVduGigXAQxdXdTlHwWyrJ0GBHpNO1QZPcF
ypwA+oQVztsvadVB8B7fMdo7PGYPiQWV6jysFB8iYCH5tAji6wbWiSp1N8VVdi80fQTjel1ZbWpD
5TS0A57fYqOYgoHDM8jGwWXj8jL1gbcWUHBOORBsVphcCavoVeT69SSwon5SdBXMh9aLHZ8PPpRj
IUPtYqhlc1qqQJvLoYSKWNy2MxGEYJwlv4Qg90tRZOediIWtE2OCge9jrYTadThtWmB28+YMVu5c
mBxBld5/yIYys8MgvmgxuNoInwdudebG+jPL8JfWjcBHpOJzaXYXuhON3QaWoUIDQ0MC8z4lPaRR
GOpzQ7AoaHHRed40a83IqQMJtfcMfLTBH+qsuRg6X6E0+B5TtsgjHAPs/XnTyXreF301STt+kWCZ
2jwBQ2j4M8QC7uSMziNtnrdoOKsLQoBiHgqbD/xz2CbJNXHR4HiVNIByL0yn8emgmtrKgIQ2iWJJ
2ttZCWVEYGjmJVAKToHC76KFGEZ29bXISjL7H/bOpDlyW8vCv4gOEByx5ZBzalZJqg1CVSWBAAdw
AAmSv74Py8/Pfu7XjnD01ktblalUJhP33nO+c8n6Se8FG4ZL3fVL2nn2XKkoxqHE92XFnT2rrULP
yQ2+XEEVr/5TaJxTKKN6Hxb6yNBttUnVeipM1omF8h+J9F8oD/3rcQy3QP5vwxge9e9hDHd7xZ3Z
MVpBs9kGq9+HsZ8K6XbnZ9xc7E/DGPLuG15D4EAiWIdk3e/DWIBtJdgNBzRoW/oY+u7fGcYgYv3H
MBYQ/GLkdn5yo1Bz2Laq/Y/SpeAd6ZpaQyNFB4oSMn7tFwtlpDRRAk8mW/rqJXBxmC6aX2Uf2yxw
7ZD2zXRXD/oYMViTQ0Axk0xdNjjyXIzqukRoRDWVjzBgfkxkKlNHT+i5HVun3NKrXmH6cxKKtB7a
WxxnL3YNv9LBf8UxDnGoYP6OV+idmbPuKt9x4HcVBeQQsCTC6RPZqi9B3HxtF/08FZKCQ8DxwMPw
S99hgpmbF8OcF94s5yLEAevJ61QWF6Pl10FD/pUsuuu94HvFRJzX+MOSpZLhnlJQIK5+w3Gx5L7y
VjztJhxX9hAz+7zQts+FsTvfX01GFQwJWC8Vhsz4R1dMQRZX4WUw1ZNt1jKNRZAHZfygJfvRDexO
BmjnaLeIhAhlcm7tTdxOrwB4vnOj33hHbwfdfPchpKdj2Yt8RPN2GDB5iZYdJAZTX4mvFTVT3lZx
m9kQQ6lt9XfrsmvpwA6uF/TNLfXWbPFrtpPd1KfMjS4w406dzy8NTuhVtv1u0XZHensSjB0EDR6W
dfqUvvqI6v7JA1XFvfW1FmudkQgvEh8SI2CYrI3QpxJUJwoh+j6chmvB5s9KMbRBDtlrwkk69mpI
akJffBE8+GbhWSzLJ1/Qz5GG03GR28ODcdyBb3mtnfEw6KJNQKfvRjNKOFBG7cOwetO+Kne0HW9o
EZBEllEFmgLdOPGdraLtMADB2IvJvjOFTkTZTsnY4lOrDbUpBcA0+tJLujXehXIY9nxoz5LX3Wmt
S5H1ii8oWOtDVAV72wS7sfO71F8xl4kSDiQxs5vE6P+yasQVF0TWSeMVF/Ey4DOsaSty26+PWmDo
Hpt4J/i042R8XGPvJG3pJRGtmmTouMhEpVoc9uV3o+fXGLe7Qg/XfiOu7pNG87S34EgskYew651U
O8WBNI7KnKhsUkL0PlzI3iVyTAfisIMp7AL7Lf6oVXeJZz0l7aBaQGTmGIplgeQARkzU87PughOn
EGBxNdZJ6Jlvw1ZvSO+Gib+26109h/TsN+j258Bj4lhRVnhZWdoXGpf9lPfOUMgveBu4AVsQCZuH
MvB2Ia9J8xSNldGZb1qoEqyvhiJ14zq6c3ghQ/Qcsrjzulm8ybHNhwqXUOIXPr9phyFRJhzT2M4J
CcShiJh4LDripIIF8z2pnBMXnfRy1G8Pc1dcrdkch0N3HCPCIQ/I2aCVIlAQsmHxUqg291qHc7eH
8UxfS0uIvAL2AqmgqsLN5jD6TsQ4qrQMl75eE8s1W3OolEGHRpNG4omYqBreKJ8EzwoPJFfWkTrk
X8tAYrYhFDJVUrEZ08M/6uWvjiKqy1+olx/Few2F+n/xsnjUb+WSur94PgVgE3oocP9hKFIPC8rh
ryGZRKC8+HBI/mUobvcqgP8WxyiVSCz+LLK/aZfIq+Fu66ikgArxoL/HvmI/wZ/KJV5YiN0V+F3Y
bxD+BHD/WC6bCvulKryM24kV5QDqy3sWATmopnFOYyVy1/hrGjjTkvBpPM52cRNdU2gVEzuZoAzT
1vPcnVDLU+zobj+qGpyKiyoCoSBXY/td0BmK6GrGmeMk1KOTec74ZUBL97Bg4N2Hfcgvhb+ERzVH
WdhRL22jqb8G1B8xltBiN0fuN8OHT4LT9NDa5qanypVpqAFlyHmEUjffR5MK77u2rlJR2jgjFeSf
Pg5rXO4QWQROi2RhLQPCWufxXO6UGJ2DqyKeq3oTI0b5w23oPGbDxDHONWoCNMJFItqVJ8aDxVny
xr3lFEjkPDb4fwVrDpFbuVBV5vtV4oDs4Snjt+DAXT0WJ70Xdxnz7LWKOBC54jQ39GD6usPT03dT
ed05FBD/tJmCZOLqQQcDvtr6PDlghfvQwwBTg/ZZC1cm/djn8dgVaV+EPCexsw0Qj6zvD21B4mPQ
rXe9LZcM7NULtMXvutc3HZouiKjFCR7cXWD4k5hAoljggFPJPvvWP5KRXYPBDhkdYPBCsIr2baVf
la1OYSPfZmUGcIvO5yziAqoKanA1fQ0a9tE2UXd0/QIKbGPipAnxtgC0bBOvEMVFSgupuBskABJ9
Fy/qS0miOrG11kAuwP86aD/yWjcrAN7hBZX3LQ7nVGNWyEsBNWARsoB60H3RUHB3NamgpqNuZwOZ
nzQ++qqik5fKiWCCWd0pBZOrU+GPd+2A+oAjWuVAsb/7rXmdoFzWokH75bk/Wl5COoJqfWpgvXEn
9naiiaZdOHs8XbtB4NdT4Kw4eRPC/RqNmdsFWet7R2dkbC/iWqVerPFF0PHnosLML4dvXov+knEL
iUMNmMHC4dM2bYhXu3HcMWnTtimrnVyjJCw4S6KegbWV+I7wWVfJpIs1426XepXxEgjlezGFLCvi
+dab+IEGDWT55jYs46PjyN1IQWVm3F4ZnnPwzWPbWeC/SwRQKnyJWH0LDQydlKeWjKt5X7puSjqJ
PVfmNaoKkukZRIlWLcsHDL6pZoYlRjU7XbZXSsf9AC1nEOOx7MTF1G0NCWlIJV3uaDUd/BESVWQZ
rvZ5vq0rup5iUr0Vg7wJwrZJQmKjI6CqC2X1jTTtvnI8A4h4gVRWlmsShkZmonDj1BGuPI5KXugo
IdC2b5ULjj62A4ZXlz/7UfAy9sMtBc+8L0rNslm5IUA3P8j6xixJIaIycUazFz74HRauc+os9YMN
+csKhj/p2nEAXe3h6MHjRF2BHjRV1qryyNf+o2s8P6crgLQOchOB0pwWS1gmDG9rOpnihXLv3liI
IZ4cl3xSg5+VUx8eyo58YjA6+1JeZFFEyVzVHi7rLiO1fFtD74lzfO4911HaGdgTpXIfgpi9uRxO
r/Cae+rMNnHX+DNk496szpJ0TcyhiE/3fTHueUOfpmIAQOYI4G3xCfI8nJ2ovq869DeRdE6FrZ5l
YJoMnd0pXOJ8EhWUsJkGqeqqKg0bW+YVRKtsJcV1bSyaPij0UI2qT7Hyp64VXrK4tMQfV7T7uVA/
+hYYonabhMR2zXxI+WCdfXK2APwPJm53kY1Esnbr/eJ5Nncm06YlGp7Zk/lInQPj7Zmxetr5bX/C
YrMCVaAQKRjuZe9ZtElVqIMdJOfXuic7I8h7N8xyP9Ni66CmG5CJzzSYLmuk8VAqc3/yd70SOSjG
M5r8gxq4Oay4iFKMVhAFfLKHXfN9ddtrIHBmw+cGSrUpVf2HUfJq5u59nUUO9KNIhmVMMXy+6biB
xAkWDN47OidyiAxOU2F2/oSLgOA88lApIlnFWVA2VTov0VM7yiv464/S4KCUXqjzqcIgQyD2m1Ve
XQ/wwjyw256tYk99+wVNNly3yocOaPsinSiGPNbf98E0JWG06j1ZxDtqZ59rWYBQKRadY96GzxY7
8d6JArrvhx6Yi/sYNGMFjZk9u5F5U2XBE+iFM9pgXBoV0EecINA1afzN4/G874Gd4fV9g+KmkybW
P8DnwOhT7pQ1aAdvmlIFGW+7O9S8q/XxM9sWZ8NgVBjMVl7r6JzV4w8eArkjUffDK5pbpdiQcoeX
qZn41W1DRFyA4+3gH4JFmY2fcDUC2zQ4wXgc3BQRwbcMaf/EkVDgR3FYAgiIEc5JdNSJdZrHRa/F
Xjrqaxm13wMbpV5R13u4mXv0EfgM+PToQgZLu6mLTqsTHVtToBQ3fplWaI1S6a5LGjrucMtWPxNL
/VmSUqdxbW/nCAEamCsX4sk6Zab9hBUicqBUb1Y7bu50dYBnCt/LIgiSVjivpBv5fR83V5zmA+NX
fyr2hfQDBxxpER8JEgrdja4qXSCZIYkQCeT8ac2Jy7ri8k8f/bOP3ki1/7uPfvwZMf3fffT2qD/0
0b7rb7c49gI3gMX4u+yEFhuLy0EI+K67pcugSP0G5rFf4PPjXjFovmH1ky3Z9VsfjQ0wyCwgmIiu
fGvN6f9Pdgpw/z8KPIH6oOxhDv1JdppoQ03nsOU2CNmwI07V5INPhjIpvZh355ioOUi6KXCcNODI
jlikw0gd7JFTQVxsC47JggSXeQuTTQr68ohoE2QuklaLN+yoCwYs3GJo8wTClPqwu0PfOPD5RbAf
kFtjW9DCQeKi6XwCx3C9r6VGcGiLZTjtxrkiqQFjckqbLbwhWsQ4pLawOWIUg1GKJm2Q9kDwrTpO
IHyzmgc52SIhzhYOCbaYiFtCHkCtRXhEIkUC/e3DIlWikS5pt5hJT0IHbTyiJ4KhDK1bHIWMEMIo
fWBbUIUjsYL1LDbzkWEZtjALR6qF+HhrtpjLLKZ7gtxLjYgbQw4GKtFX4nh7tQVk5GpRk5CZ8QMc
vSNSNGsb/wAyDh1jC9jEdDovW+SGb+EbdAZ1UoTzjiGXU24BnQBJHY5MQOR01wYJHoXuOom2UI/c
4j02WL6tkt64ssd/xO2DLESVYhTv4rvBi51l74zNgkAbfh8ndkq7HtYc+Lm+BSUIbJkwCwvFnEeX
7dx+/VjjWOZBNJ2bGcRk1EPeHoYFxW2EtOfXCj1CbNsDQ6YhsdR/acfqOjqeyDq/zSfUcqgCHzwC
qkwRcKNcvC9L8zlG4JmiMmgyDGZ65xJTXeOK3vEeybEo7AisxPYexuB73A08cVEp0qLSYdrD6kWj
ro8TNV+U0vcjqQn6MYQLYnh9awe7r+7TwkMAwg3vZyteTIOJydTDWfTonCannvI4xOUaDwGHhiWQ
31hgMUZVI3NdD/4m38Pz6tiXliu0o6KDI4zgoY37bEG5R4BNvsNNFigl+j2avT4dZgcUpcNhiRkQ
oNaUZd4KHwAbBWNOXBAdsy98tG7iMeJQzVa48wdA31ezofrjBu3zDd+XG8iPGftcOfY+BOHfbKh/
s0H/Aej/OqQHLNI16YRcwNzAeKocdEtR4R7JFh4I4Y1DQkOBUkgW6Nk59hpt8oLMwajGF4UMQoss
gvLHOQPb+YFDCmOoqJMeuQVwICRXW5SBb6EGhnSDh5SD8uGSD20BRmT5ZhXCo7R5lFswokZCouoM
QaVCaCLe4hOtgD1lePg26O6ebhkLpcoPtaUuFsr364gySbdExrBlMxhCGnpLa3hCVrnTli8Nghxu
XyxJiGgHDJevzZb1cLfUR7vlP6T2ruB/vigEQ1wERGJWk5zMQR4iOsK3DMmIMMm0pUoU4iUGg2ek
9AVpRnQJEcB49NuvZqUmKbd0yrTlVIafiRUXFx4EYf+Wljp2YB6t8sc/ZfHXsggb5C/KonlHiqN6
H4f/UhrxyH+XRvLLVsBww2j6W1D633gcdmhstQ17zH4tm7+XRiy+i9BKMkbQy0OQhsXzW2mMtpV3
0J18j4UgzsPw75RG3FrxzxJTTCBwQUOKEdYGKoeX/keJyYkdr+znSt+OGLDWq4KjrW5g4SiaG1NX
dxH6KZPWVXAToDdF0/XdF4XNe1o/IQumk9qtLx3t36pFn6qheZAAr41DAVEpfgVDdG1njWhlZPfC
m6CGD+WlIPZlVc0HkwMyThMd7Kas3Adi3bk1GvMCve/IizLbRCbM3epqRieZw9jPem9q3G8U1M08
wQPeWQGX+Ugir5eAO0IjMFE7cDzJT9ux/mlBwi6A9oEk2DHaHMouYqfwp2np/TQw+U8zkzFR+Jde
yeFNWd5k4+TVdDeNk1pTM6pzNEBGSSsGQSYHLOtkbIh7dSghUKx51wvS5eDEGBp/O38bwxq9dNW8
REikpRDS9/HE+n0rw/eWa55FFia7iiu780Z9lZx0KQVzgPIl824FBVtgXNJ8eqaEf3H69Wgi52GK
6rSZ7NFfGpz25jLb4JZtjEXcon5U9GEZ5DuGhHM1Rg50q/E6Rk2TRE57iAugSz1zHyYgjQAl84Yj
AS7aTyS3ktqxB1eakw3rA/w54IzNTU3nm1H338gyPLCiOlAVPpeYKIogAvwtbsNiGhIA049VuyZR
s8EGZG+D4aE3cebN9qhC/6WOECdm8TuLh1OlLCbJ2qO5Yp+Nq3O/Cm88O+ZWx3u/XVNXD1cuhzsw
gW/9sGbRGGcgCfMGGMaq69t4WWCuY0oa/MMwU+TN9HWiKoG8gFS4n7YKfFhR3CiubwaPnVcPRosx
JxWofRuSrzRQu1iaawt7QuhY5Zt3LSL25PculDx3D43r4k5gjkdGbkaI8+AZbvqQ3iPllkIHeA4K
7wj7CZ8wSBzEto4DgmGxRMfFuw/mD8gjVy+RKp41KR5M4ex4G1yw7m5Hx/qGKPR44eJerD9/m/Ai
kLtys7JxL3yCSBO5kA7NRUTuzpHz2c7FUQ9ogOKl/+gjCuhmfuiXrZqKKbiPgn4vQ1vchNy/LgGt
b/uKqGNdVl2RSKo9gAgT3q9g7m5JGFysi0tqZP6xAjiddqFts3ZgPxYx35C5zrCp4BJJcT93Jszm
VmZTVUWZ13VfjVpw+XkhJka+n7tp2Tke/7r24CLYXOzienwqMap7jgdF0TdDTkGiJW7ZQGqsMQo6
RT9juYLT5LRwrwi4Pfi97FPHr02iZnzik2J3qnX2g19n7aQ09NLSSZ0hUrtudq9GjfuSizRAE0ag
PeW4OvBpUdQ5Ng53HS+WtPGHM1xI9EbLAA5V3vq8vHids8fon9dhd9NSECW2q7+3CFTv6Opk1CKt
AVcOb5YJ7wEwHLUB8d9r5SF/ydGWr7NJHTUC4qRwIQsgt0q2l1pWY1IaJ62pfjXwy0H/1+AG6/UG
wfvrXMofodcpkJDIQrQNZFFZqARq9UPY0C+GhSc0FIfYGatdha0GKfJ314C5SzL5OAFqp0Iar20A
VnR8TKxsu50al4vuXAtXTd6WZfc8hWMIFG5+EmGA6x3ac+OgbYrLW17hrSm6GqpRr54ZUggpk9gI
gVnZXtCXVeciCMt/rKVfSQwfs+hf1H5dvTf/Je69PerfdR9LxRlwcpR+QmFr/oHEoIh7b7ntCLaT
t+EVf6z72z8NCAUaj60nBNX6t7qPlmC7hx9B9f/pLfl/p+6Dtfhz3d+CNTGgD5AiuFEJ+VMWw4dY
3vsjXW5jI/q7SEGdlW6LQHPl0xM66/INeFm0i81ErnZpeTKtU5G5wYSNE8yax4Loar+urjyHiH1j
bjOIAkloSXFHbqqqYNfJc/klwBqIe282ePyE9iMbVxPnRLfzATbDaaZrB72sMAe39crvqITNXjWW
Z5hDbNK3w/y1Lgpx0h2IP98xKqMN4jxDHLcg0pYvjHaYn7z3hdfRaQzdeGe0Y88NFOm813ZOZ8M4
QDVyW6LSYo6GQMnCrkwKCTg8xDmif0Y4yc84Z4xgZ7u41r83CHsC6xafEeKfxZYDheyVSgRDFfS+
dN6yonRlKAzQYu+EK0BWLCc5ej0U1uY+2LKmkhhnb7b86bolUYstk1rhawhufjhK4yOvCqYVQFXj
59OWZg3dKU5kIMBP1Jj7uJ7u1141SVthphidANsdgiBXZQzWT7Ab5QUljnm8O86WpEWWF4j7lq4d
Bhpny5a47RC9Han62m1Z3LoyTQKXUeUuaNhCdKtJ+YQPzLFuj4EL6CEP3YMC87A42GwyB9O+NiVo
lXVs3yct1BV64odTYv9JB0kelCUgXAsdtlTiMfSi+zqCVlHO855O1ReqrGEXnxnYY7S6nTr3TtP4
CxFDhEyxPALJh75sAoR9gpy3+D3hJmxWky+uwxC0adTUZ2CQH0Ggx90Q2keYRQAjsY0lLQlE0boG
fyzYATjRHhb+Rc3I7VmyL9yR5msl3DTkIAQ4pmchb+sVNERo6h3zayjlwXINFpTB0nmOvQCkyuyf
Qz7iJyP/WtP+m2dd+IPodrEnZI/FL88dQ4Jr5i3m6HaoN5dwqW+6MgBJC5wadhaAuhTx1L6AjjFf
gDm2+FbUsry4wC3GZFwqfWoZ97LI7eeLCKk8/jOI/TqIQa77i8NYDqVc9PhfxjA87g/HMWAmKJBB
HCLZiGUZv6eUvF+wv4rEaM89D2c2fvQvhdKnv2xOPrA1zEUhwDWc1P86jgEB/MwmYZMHdD7ceS/6
W8dxhJTUH6Jx2HLlI3683S6KQvfES8HA98cxzOXjAA4r1HdzT6JdM/nbVgkfq418C3YF1w8aOuhq
xBIAZgE5k6qGHQTksjxWMdGvsubDFYgS7AfP6x7VGPqHYB6HG1vy9gdWeiCsWUEJLKpoiRLhLjJt
mWM9zG/OfDf0tbntlPLfsCLD7FxOgzjl3MUXo+HNTQko7EeMQ2aZKxhRruucIILY/QoP/9nES/BW
Idn3aMFaXc1QREcokRry3eiUOzdY9BdvJCaBzEc/dDBWrwEIgIMIBpbhSzK8Tx4jOYxyickKMl2k
bH8ei6m9RyY/x1YCsxNStNlkXX+6LZzGn77rAePa2W34usw488tx7wJicD58wVRxU/gVFj910Hv6
26iA8RkJdy4eC2gn8DBHJAhX460bbsYcjSEFS3lmf6crG0dAh6fWOhkYwwqlzUEWI5EjJCI10Q6x
XcvAfvP5LbRb2YEdpLGgImx2ogiD0zKGy6OxekUyJcDpDKeMnIXFwSGFy/a8ncQ3XEkyJc26vvOh
WD9COb/2TrdrhDw5EdLItYtlKTbo24PTWgEyzB2xUwSZkbNwzXIp9dxmgWFYbzXX2kE8yAq5G2qD
EbebkIZuy+7Fh0d2rJj77JVdcWgdZAkwc08QWXtzCNUQPsZFWx+NY9hzS7rwZmYdydDVInSGI1k/
IWiN3T1Txb45wNFOmMGjpJ3rWxW7Ttabad5PjjPMua26zmQzl+1n5OjhiD6heUAZHo4BAWIpVjdC
wihSzzO8/UukfOwMczoFtzXScAqj5TKUq35bx9k54+IVKXhze6tEz1/jtbbPDajsfNSzfMRY1N4V
U9WnWLoQVVnj+xhBh8F34f6ywuTDHAyZAE0apQKRhAOd6AcLp8SvvFM0W+9+CfsYOKQO3Q8s3lp3
nYSyyNoBu11sHCT/nMW/nsU4uP7iLC6wqeH9v5zEeNQfTmIsB8RFAO6KsAj61R9PYvTF2NSAn0CR
2jjk305i9xcXaXjshIHKgzskbinT309i3PsF6EyMncM4O6Pg75zEgfdnRDkACo1nwb1iAtw1GeDV
f57EuBUv5KKqq+5IFSFF6Y9D4sI3nqJQYPGJcwukp08GeMtlhTVh/RIfgNm24Omx6Wya4w8NRxoM
9pO/WdSN26EX22zrQQDwjb1DXI27EL52PbsHZADzunZK+K51BlLrbQgAi2yWuDcXuKK79yIC3mzG
D+gKuYUoBMMAiRG46t3sf0fV2mOXA0KQAyQ2R9bjQcGLB8ByHuDNaxrAfVa54/UF9spNl5Dq5whu
vt1s/aX35b5Y6XsFxx/7wF4LMgW7iPMxbTcsoHcroLhBXCR+OJyC2Uy7GBSB2WgCT+VloR75hhnM
G3AwYUFL4/oCnXm7g5BEDjVe3NnbQIV1QxacBtXKqaNb5lU/6IY1LBQHpBTgV52FP/WV/qxayPdk
wyGaQV3LDZCQgpZ5M2FxRNFid1A06wXxnTgHgXwqNsRCgLUwQe+catAXyIvCWwGO0WC0cH8CGoG5
MhAbHcgNauZ7OUvsVdigjgXpIALKA9XPIr3W3M9FU2M9JHtTIEKWocWugw0SGRE3S5fQe1rBj4Dd
yewGlMgYcVsPjAmWfWFLEfkcBmSKFLrIjG5ASoG9M4geevfYmPlSKLx+seEr6wayhK1/QEgXJ/UG
udRIWmpQLw4SpVb0iS8HmSwbFENAx0gyD8myATO6KV5BrjxggQ9YrBg1bcXSK2ygKsGnALgxCwsy
u0E4FRZSZMhU+ntw9rdaxxtQj88d6E65QTxYmfHmguoBhnHpJZNHsD5xGmzoj08BfbENB6o3MEiB
EOKeRiaHXToZRMcKa6GwvkJCztJvneoQzavKGmNVDx8IMZWNPLITVk66gJE6l9xRwEltYOtD6fJz
D2xpaNrn0Zn2emiuhdY75P0YMtByQGR1YkgaAtcINw4qJtPruoFRE4USM+8hh2DlxcZOwSW7JQv+
KkBVeqOrIEw+xsCtkHbq1hszXTlArIWwowCY5QLQogC1qmC9dUaQWxMQLrqxXOPYw1UB3UUhaCWh
qipcoEiEYeMlB3a0havxpE2NUSQOaY38zBhmNZk+i3Ius7n2opxubJkHyGwGngAlE+PiPB41KlzK
NyLNbYJjsTFq609cjSIDl2Bz57x3HLAvwca16aiAcLmxbn1LE7HRb3rj4OrJ/zEGBpsfgMhpb3rt
gMyhZVE51vltpJK9W0a1hZTQLiwmNDmOI2B3wdjQ/ozmxZxx9nSZirHVQs5dh21FtTkGTa1CqM5t
GDxPBAu+9gUE0P3oYxgStmvcZI7mfgXNKGY3jxvHxxrNCWrFAR7/AhHZg4F04zRYefXISO2aR8t6
xzuP84hIM9aUFa/96tPptjTtQQtIUq1aqlz72NYgMdsmHVnfsaDrYeAedsKV88n3m3HXO/28j53w
HESzzALsvknGKvyO9WsDBLcQCXHlv5ZOGKfFtqHLRXNx8jQu5rIBLoR/jlx1oL+23H8vFFJPJgbN
5a3dp2HFBIBFk8RvLE0IwiGI6EGVXMr5urRDNkumdmXrXP2mv3f4eK5j/XWS9nN1vNTOSDMOLgKX
og2qdPDmU7GgtbF1wqL2XZb6IZTcJoYGRY4NBNhaZ+wjoeqGD+ziqOWtKujn6hI8iwg+y6n+0iCz
7awnuswq84M+56J/KGccPaQgyTxnc3WuiuhKEM7L2KzfER0+Fh68WPj22PEoVzT9tL4Jo3LNwoAB
nnGce4qKmdkoWDMQt9cVyXMWIOWHd6E9RE2HdIAmZu/5E852v80iJqN87RHxbLjzZMpsDcQL7Qc0
x74Cm+6UKotLZvHLMXiwkh2w+81N1xnglWelSC3iALf13MIK0faCVYFYxhIjuCzc6Fba5jpW8Crm
lt+yBqmAejiI0byHzCJYPpWPS+V0+VqLKudAgNJAjc98HIdstNiEgCFZOSVe47i+jh0rdvjWIf9s
Vp1ANcM+BG0+BsaecUDvsFDoUtaFgRziHTyln7tJ7h0ZzfCRybGz3t0EUoAF+ptEoUsgrt34QAB8
0BIQ632+56vbpwHpj2JDqBdjRUIDBgOqLI8MCxOQ6v4f9s5suXEj67qv0i8AB4bEdEuAMylSc0k3
CI2Y5xlP/y2oXLaqbJfD8fd/0RHui45ouymSIJB58py91wb5YqnlutbD3glFfYrD9kwlskJQctel
yoZyO3Doo3EDtmJYxjJjeLA69A5wXa4l/L8O6mfQSnG3hiWkrA0V3RKnD9upg+Qk46kAZNPsWkCy
i9Kwd2Y93CZZLi/HnE2QJYuJANI1mjT7JLMNhwLXx6qcJZwH1LOhwAOQ6mKWLcvpdlITDbWyh9JZ
Kz0ADNpWiPCMSepOknN/JWVWtmCRY4HT+82UqjwSunVWq25CLaGlrpEPL1nu32t6eaoz82US2stg
yOBXjS957H/JfaSzDe0bLy2+yLm1AXJz3VvqXoskR1PxL8lJsFer/glN57o1qcHjaee34SVHgRIK
r3ydiXkRB2nBWh84/5bdH2X3PLb9Sdn9lP3n+NS8/UlLen7hb5U37QymvAZGgnnUOzPSfhtFq7/o
qgKGxSReCYEU5fWvlbdm/oKZnkKYKTQGQUvnVd9a0oyiZVNBUqXQtP4QcP0DfNofkFNzrU3RDwUS
w4U6hzR+7oDUbd+WqTH2Jzk/V75YjpHpfroov1J8PrPE+aSfeiwW5kZI5cbca9FN1Yaq+v07GD2w
xNZs21Mtol1o8kicbP2SgaLinSmLYZr9/P1o3fzNO86f6BO7XIWgFUIobU9RwQTbGn3U3GOdq7PB
P68v+yq3dl2jFxdGjGinNlZGNJZL+guou5q0MZcRasjHQbXVraHBXYB/KFzM3tpCswJgIMkdBOvY
KSr5tZPid3uQvmQTrHVFFQsc14ytOBHDNUair7HuLKtEShcp3ZSNiI01mJpwpesmOvsC3II3Dhlo
4hBlbNUyCZs453i4KqXecpDZXlldx76i5Shwu4NUevxKAFhSz6Lz0DcuDv/FaPSXHgov1PvaJs+V
cxdoc895m8lwAOgT73NbgYIm3VaS4kP1fOwm7TyYwaYzpxo7S72mM85AGKpZqA9IxDAPSkWFpy4Y
j3lrQiFrZBsqqT7W2TVjAQMzG1UQAO9NaQRSczkVgn/QphVbVOKLQyMr5kWWTvpG1M0EekQrn2PZ
OhhGf2QQeSjMcDvE/bGyvQtJji+AA9wrMwm7lCR7QcdwBUn1RejyKzYGHSGaOA6FwPCmYdQoDo3X
L9t23FLaneWpdJisswmPh34cDq2FCK2ZUhmLdr+vO/m+pDUtRA6hIJtu9WTwF2iu44uwzc5Z3Kxb
q7+Ip3gn5xwvBsbWbHy4LOF3s4XDpl8Iaqk6Mm/LZqzwt8r+Sk2Ldtu2fbNOPLW+tMJyPCDF0Fc1
i3KSvtLjO4nAuqpbEPFKkNCGC6qVUqQ7LwnPbSZd9122CiR+FlgsSyvEAZE2r2bQoj00IsRO/dJu
03YRDIprq3gqovGyoW5GO4W1oxfrvupWsvDcxrBoJuJgyPPrKRPn1IPi1Q91B+sk7q6GMbgyPGUL
0M21CusLx2MY3Hp1U6AhpIyt3jOt426y11rP4WZCKSxkAUC8e5N7f59RfJcCESUr2FaliHXw2S4N
Ca2+55+DsDsKPdqUeroeZB1qBWD1wdvXdb5B2c1xvXGhulwQQMX0V9qyUFyOlt8svLkJpAEPLG3t
TlT08nlCnDLOINvoybiJe7CqVZLByvHRoozSLq6nG5i/ASbeBqBCfh11shtFMOtbL8JMa6lPdhs9
4ZcHaJagUwEb4vQ1DAOvxo+se521+Vhm/qWTaT8fwrLpraqn7CWsX/5s4/s8iyUQ1lJMOkdEDAIO
/bzxafMeRs/pdwfg7xufrWLmQ8X726t+3/iYFbAZMoz9r2x82O/ZXucBBAqsHyaxekIMS+RV02lq
7kvQgoxIv3Yj/xIZOv+F3yM05o0PBBr5Hkw+bJW3mLepT9vQVHhGMRQao8FBWtDu0RPKcv21677e
iX/5Pn/c7r5/H+Yvn98HCX8BGVhXTjprg1IdevP1b3bU+S/87JvMhslP38RXykxtA76JOpjIJm5N
+z2XRihXJ7vtlpoqO3X3UMAkD88NRnslfIuCle+f1ZyZ7rXfF8BgIJz5S/hZcIMu2+i6TwN3gIL1
80+qzG3Cn33SH4oNQE9e01fztdBI1CCso7hvu9DJFXHqMcTgp1iEI11zlT4TR1gj/FoK/+VvMU+0
/vABFMyDs4oeAKU69zk/XarMYl7QyeZ4GgFdA2jHPH2IYYA0zvixRdqRnLVbhLG7iiaT3vZXStIb
BKbkvtPJ0uRUOEMWuOLlbnYE7Xq7aat1kn5RU23Xe3LNzi5Fyu2gwY/UYjuCMwZALYuw9xnVtmgB
EHQl8JfR7ZqRVuOpM8Jlilw4L6VFa0zrCuZQijh6ilZe+2UOV/Hrm9qfkarJoooNt8v4AH2+ZZri
mIgCx6hwY/0mh/voGpi/phIP4Kg4rdIeTHlGBG3G8kvN2X+U8OP32R6D7GUUHaMhXXcZ7c8UzGWh
Tajr7JtGzLsZBNCOfVgPfeGKkG6tbKVimcfJQyPBfktJ57B1r3Zjaomf3yJ/7DSz7nx68H/k+EKN
qaNmqKeTvNY23nY6NPfa2tpWJzrOh2ZTOrhKXdsZV5qzq3bpKneHB2kbr5q1vDaO4So6/vwDfe82
/uMywSHg8x0jEpSD6XzL5vEWc0LWo9ZclKtS/pvl6M/uzM/L0Q8LHqimKQngyJ1AgiU3w2vpAyRy
BLR+728eAuX7Zv7Xr/T5IfjhUGHzxFSaHaqngBrjHA8w2ZzKX/Q1OkTHP8HD//kl/LMVUNFYY7G0
2JyVflgBMTAPpploKoxk2MHTcyedf/4Gf7YAfn6DH64dtCAz63wVfEfntnTQgUXUw99id/9s6fj0
LX5YZe0Bw+bI/AZ96X4qd41xoxqPP/8ef7Ylff4ePyyPI3t1VaW6elJ5tgdODLJxZUcXdjB8/UX+
29XRMXyp8jp/b/53Aknm0+bPewKLtyp7ql7DP9Oqza/+1hhQBJryOauLW/ZDif57Y0Axf0EejmaC
XBKTSM9PjQGdf8Os1cZc9U3Z/q0+0n6xaBqgLtMNjWkaEWX/oDGAJ+y7+xH5BTknxASb7GKzNO7H
1oA96FJBzmRwIQFCdPUubRi3jUQZdWP52FXaiB6nbCpGB0zkmf/Gkw7wpy/r6HaM4mhpE0ACu7tS
hQsc2Kefa5hyh4vGysenFtlHBc56oMOu4hfG38WBVrMsYNzaR2JEbCrltEUpUvn1uimkJLi2aPRy
CG2gnmcS4jpGO1N0k+ZJdysa4pmcJJbHa5zUabhQI2qQogAonhNCtSEzApmT3pp3GTMq7PRR090V
qW0NC00v8E4KXPMJItgyc2KtsM5a3BUPWsrYXNILjrG20jBc6hLvBNLAtxaJhaF2qkurdVIqDd+x
QhZSO1e3mS+nTqpF7VGWzPTCNLLuKlWNYFm1sSqceSnZtJKnM+UqLXAAkBpxZdo5xLCqNYaFaTH1
4XCdmFeSYjG7mpo03CSVOb2kqqS5gS84hjujXOqVSoKTHqEThLUT51ur05q1XvGDYMsdpO6hCStF
Wcad1wE7UtogYwUOvMlYTirKwhlYqU2TjeHK4v82FpW/NuVmuqyrLnrU7Ky+tM3aXEUJcNFFUovg
Ju2LC1vjKHbOJa7mOQO/TzpaLeep43t5W24DVWm9kxWq0UOc1OrNYLcJEi+jRUfW04hPNrKWoWwA
te1F21KpomGXmqHo30hy899scvHWbaN5q4QcmhnuDby9lmqgPFJlurEV1l8oRYvqNLcKILD9Wrb/
t5eu/70oJUGx/NOVixBDMs2mPxES8MpvqxbOUp2bQcdeY/+a6/CpnYlWFsUIci8kA9hHP7UzWc0+
8OeoCb6qvb6tWsYvFAyQXUwmAUKZ/aj/YNVin/ph1eJ4yKFSNwxNnyEy2g+1AKiy3PBRqkIcw2uN
EQsLppqobgIwLIQ/slQjejK1WmGcBjmFKLHZlrry3uUy/cE07Xf9PKeE7hu5jdxu/JyZIdfDBVQJ
Bzdro1XLECUyo+feA8CrdGVISw3bAAERGdpD3SIbYbTPqMJv9QoDHCMRXAHxdBjj8db3m5wh870X
aTdpGmYnU/GgQg2ozdvQZLA0KOEuTYJ7j7ibZWzbl1YMPXho1Tewje3KV6X+hty8De3mfVQM40oe
siWqoCsE66chL5AgSeVFNxNeRLnW5TrCwTYcUpRiQU0kQjXmx1o3J+yD2jqW7cDx/PplxD9Od9Tv
liYIYUcLvbUfltfCHmGDYEW1oerXVRVu8fk/Kkpg0mPqLzq/dFVr8rfeUFq0ftJNQAykO8Rt4CZV
7GIdufJQvW10SeHStGG3T0IG1anuX9hFuLOtmFlpwhrdSK9RlNhYFkt0cnm47idQ1qVnVgupi8kR
CqSQI7q2ahOWZj/DusuUE6kIR8tGuyIF8SqvX1Urfzf5c+3IJQtJrXECpX4KSKl0ag/niTAbN8Is
Cbs1UhYokRdsHRxbEgE6Z6wJKrSvOLfBtU0VtB7RsCQWr1iGyE1d+vHqelLVGzHBnow72wWOf1uQ
47MrOyxJJpN8o/Qu5LlDZ3nxyguTfZ03hHnQjkzkddLDE2ExRM0d3tuiFuuMFrPj1ZyE7aRcTaF5
HMvxi5qnK5F1jwL99zbVuivsI3QFp/6Ndx6Wg5a8dWapnLIcSUSpjOdosDTCEIOjza5y6LTqWak8
hqKVom6xMBuPARKQZWmyUyzHrC6X8rTS5853FXXFBZkX5q6Y++LDR4vc/GiXawWnRd2wXmka9rtO
1xaWZzIsHzbzyjzqWu9qXvVgi5453EhMR1zwFjVA0DbeVP1YwyLnEluwK6U0mG61IgcBr2Lq0Qrz
2iqNfaOMb0lQxq4S61eJR5CUMXUMKDtwcL2r2IgQYwNPWVYHr9FU2NsmN18p84GPgG2jHLFrN1fq
y6bMucTVEXKF5ZpVX8BMrhwARkhJYrFE+yG4w612oQwjrxg6MBC9P5Ku4qF98c5JNbaYcRr51AVt
7hgtJyIQEfsSzftyko2SMSpKGngR0IZ3faSys3rqQ1RgTzeMpoHTJMlHgBf6myx78U0ui2KTdNYI
hD0J+vz/T2H9v7c7zQLgn+5O/zm0Yf2f03NYF3/WeOTl37YomJsYAMjusxnBE/1Hzf3bFjWjx9gV
KBvBh3wI2r41HmFukmQE84tTJLJkm1d926LEL6iEeZmMNQRuAgq5f7BF8Xc+dYjY6rCeWPwXUASZ
feOj7P7UIarAOdRMzPyTD+S/VvehCL7eI3/ZhEJh/d17zPss+YT8IfZiGrAfhLXPPYVUyWW7SMbh
wo/NbRa09mpQ2fdWZjocB20wetfMxno9sdjRzS8qxB2NpV+rDRMp18IzdTQr064pZb3y2FaShVGq
1YzyaBiSPCxF3Y6+KxeKOS3rnoAvHADFJoZYsqwk5HEDVf26yn112ZOCtK4CUS6JHKJhZRTEtHXG
OTIzfz2nsLktiEXAJ36iLn28YNI6S/spv86qKXhPKdJXmhLSq3Is8IhLOxmFSohewv9aKljLlGUg
Ulm7xpYfR0johvKyGfgUYTnBtlZ0ZMLBF61Q9hCugD6yNS5iO95qXblGWnjoca8szEa6QPh8p8fa
TWnX1xVbtZ91dwbYXlqEcGPiUBzKisVElIcgILjW9+OtUgGz9AdjD8h5YcnEhnY+HJuQc45Mq3HK
x12lyw9FFI3AuWZXZl6eqtCINnYWHNpBfg6MGHhpoZmOIEMP5IDyBpYAHKtto0MwokVDD4VtHIh4
Mwz6OtO8aV+Oxb6DBjyk8aaRIHliEq5g8EzkGxcgVMNj2s/NT02UCx/F3zRVW68KrwK9THD5AEnw
pXhbTfRp/VrZZvUAriFIr/Oq2QeYSBEGysbL2EFbHiu/d2SV/LqCW5XChCkahyAJYBBhTNuhKCHm
oDVRooDL2iBnQ48SLfxIv9YFiQTaIIB/ZljyMs9WgWeIxpHH5lga3QyErLZdPIzrPJHfhNG+KlRO
6yoxUiIqcOUhB9HDyyKzUlcZRKgzk8K7byKCt6FHrWtLfomlYDsZ0kWjmLdYP9dJAEIS8yYUI6oR
TTlMqXXZZdnKJpMyqrxlTZ5IavTxpk/UtdU3qltqXHio0pta7u4Rs+eLglBh07YfObwe0e+gBqyG
HdOC88Qf7ZTsmCLOnATqrUJ6UmvlDVXZNhfTQfPQaJp3g/eYW9POTOGS6uhBK1O/LSeimzosqC2J
e42FGCaNDzr4MPK7FAQcscH+bT8kvvow28/dqlcOtsiQ/IgTUvIxFaRSTEyHdZAUZiDdWEN9K+Ju
Ofg01/QA0HuHjk0OsZ+mXbhHmr9FbkBx2yl3hRTcWFZ6KxX5AuzVypwdyOawK21pNwzwnerIIKzP
XicGRkvLrF0tV9qtaEVzJfpox/fb65H8SBwAIliNIYadY7dRqaEuUjHEm0FK1YccFf+X2soxmg7j
6N2mjRdfDZ5ZI69KlKWoPCq5sIG+KcUxNV8DgqMZCTRWJdnteSwOXaGHF62YZaJJ1XlUEIUxP2EQ
+3KUgTBxrdKznifD8nFEG3dSrRrLrjYuvADPDzGajDyFXXMza7NDq032yPd9Z4bfNjJDda3sS9fv
CmuhKBFBoON1WsSEUPSIQrui9lexLb4YxnXEL++WLUB5c6iznaUlxtErAi72BIcdy/yz8EGcG+UY
8MjZ/Eb6jewXhElFI7Sm0T9EKcX0GHuXcZM/t4NNfhXSrkiFWCbJ157Br6wVjzhP6E1Emy5q3qlb
TmglIzCzAVbSPnlQo5ZsFvMxp44gpkNdCGXGKfdzwVsDnIlmFb+nuyOWkohUi6hUX1OjGdYFwsco
6x46zVvroingvbWP2NxXRcXPHPcr1TPvlay+Q7OIRjVHVDdE10MyHjK73zQlAgGpj+59JHdhzyM6
DMcOG4ufMrqRE+OqaaYT9JCHIdAv8kg4luju+9mE1eeoO6Zu1Qnc2gMR4vway8yIHxGUIvmPjDVt
f9y5Ceelxgq3fo3aGrRK7kS6ca1M/Gp1osSQqMwbJGW7RjMapw7lB3aCPapgyHZhdg7DqdnkkY8Q
lZOCJlcbPdWWLDeu1A5HLePbp4F5sFpzU8X+Tmn0B7voqOhyp8Cvy8l1E6cCC4OHJEONnyAxuKTm
bNoE62PZek/ArXZcazecBhB6qr0T7XhZFzIfU9S7SJYYbRuPnlxsO6R8oumuPWG6JABOq3rAMZ3C
xpXF8O7JvY6JL3uUBQZnFeW6rSfr0itv0gxFRJzlm86HZAJ0ZDzgoHIjVT20VfhoeCS0VKSWgKpu
UMIC0MyF6M+yqhDIVfnaMraqL5kcICyTrZNMyDR9lbLc14oJRYaMghWn45eQkfrsGJS+9AUagYju
1nKU6RRpIkxeweySe6ClAQraUT32Qe29f6rPzl9nbp9lP9+fw+cSZGZlqAZVCGRPxfhhrEFVr5Av
7EkXUXRrxHex/Sz09f/bW8yV1qdKauQuNuKWt5Cx2sAAb4vTEP1N5/+HjvmvX8OQGSoQ/KhrP3wN
VW3RrNuhf5J7dnloUSAghhtimX7+VX4QSX28Df0KSFmcOueW7/dfxc+jUTPjzj+1KWCLiI4XtHWp
vG0FGillYdRwd/Tdx3v+2+ia+ft/fZS4Cru3qg5f3/7Y55pf+NshQvwiaCHBaPnV3vLbGYLmPII2
okBNG22bPSsHvp0hBAAZ26Q1RoYaSWufVXsaYeNzW4y2OlnZ4p8xij8mWr/PuXXQKgS/AWfSbYMn
TPvx6QrUrNO7VlOPVV7iMz5IiUSCDW0auaamtiGrM5pXtZi4Dk+Bo9a3UF7GEa302IT6yUrk5NTO
E+E+heuk6xkkJOwdbq/W2R45UHo9anjC2kEUB4jm+UsDFH+npn18LRSMgoLk5cxpBvMNrZrY5IQz
rpSoAnFplk3+GDAdt+nc2DG1DPnWdrKOVYWwTlC3z0S5KO+SFk5Xam0wgrSDjDP5SBXNaW4xFUbp
DmqkojyGBxYGZnxO09a7UelcX1F0MQeQI508w3XyMSGYioC8Rjp7FqMDhXMFgwRiTzvGCt3XIcP4
MXGgIAImWikW48d8HkrQBmc+YRhFBEQmLKNbKZonGGUXM80YVPzDi/5jyqHPA4+4bZH1zkMQmkCq
a9J3ropxZzVF6SqZHrhyV9n6HspI9US6Eb2lNEC6zzm0np9kkDHOGGaaRn5MHW1H9nbbpTdxhYGp
M/HN6Yqbm9FLA9d8Vxjg+Y96RM6BVVphdzVhAVyN6I8nzQm4MftjylEok74uqP+uCLOn7a9XhBN6
Jv9PloP5Vb8tB+YvJP9yZAcdIT6Mx7+vB9Yv3Ec6ElosxPqHwPfbeqBBYWQQx3wP0BOWdpb9bz0F
bQZUzfIn/qw+cxL/SU8BGsV3J/55QeA/ZIzwXKlCU2bg4+e9sDTwFvcw9FFUKrgipiS2HaW1vb00
lPI+MxEyLiR5bB9FFOxCb3xAqDI5BXcc4W2KK/U6SRQGIVjdstTA2shFWSyHKIx8h9FVfudX8x2M
oZu7OZtvbOnjHgd/UD2JxAvfmlb2qpU6Pwl63eVOhpEs8wbY0m0YlUtmcDQ7k0p0K5KogLIQOoXQ
MwYrMZt2OGIXWLUiomcXQ1W9S5YPXxFcHhIRr1sEqv3qYYVh1EjokKQR+550Pu2TkSSRoPJ3Sauc
iinf17p8nKb+UtGmQ9DZG0+TDiJPOLEH24E+Ao4rbEeTIpHaVndAX5hpHQphrOVCOkddGV0VnrVv
iiBymCJknFJr5ZDVeeXQd4+Xo0HlXxXEN5hlexqa+iTFg7Xo/dkKgyl2yvN+CRXOYFpGOE/hhNpY
vcdacx0m8jVbQ6o7HUSIs1RC/dIEIO+yQAdsBF/ysHNMztAelemxExy4tTx4N2s/ctSCwYCaE79O
99getfRaMvR+RSwWURPlpLrM9NeEvNmbIjEW4B2ASk6m4apKFpw6n1A+slTQUeo1fQQJ9wyVqU26
Yi2jZ9XsFtiFCuAnlI5U4StWZ7xwbSFua1txzSAGJTEm1kpO/JB4ISwmLeqcqTALwmRb6OmKZId0
dVS/duqxiv5pkccDh7vUsDCv0s4zfhBURXLQyzGSnQtVDoqVlvTqUzBynfoxRqf0b0XEisX0noXn
r9e/c/L08lb9sRyaX/Vt/VNloAyq4OSAlP9r0fOpp4qIQQjNALfHSsSq+W39m1mzaBFsPoD+dbb3
2/oHa5bup5DZLKH10NX4J+sfJ4of1j/kEEzhcEzYKGR0VsDv179u7DsBFqY/NQOoEtHE93k3Xpl5
1y1JADqlShm98IhlKNe0G60hSKCDvXxtmf27FGDFNXSBt5NBi0/YnEwExAKuSrIMK++58mMFsQyj
qK7Nrqhl/LUMfGfdw362UuIccck+t1p4bXTTfZA2BnLmhgTIQjhDHuDCNIudVkAvSU3AVEzVV1Oi
XvNeoD2pzZBmBy7HDCCTFkEmVCVH+Mq3NH3hosb+a1RbR9onlxwqT4Ffb3JzBo1146VKlbUSFvrt
SHTnQTXzpaWpEE9VunjpjGT1VSTdQPTLlgVdzECuQtkQnAmPpYH6GodQgdqx0JZaTBBFnMDA11IW
zULcEDhDE8V2W01btkUtL8pKD0G2jVuYusJpsoAgHXm60+1XglMZsQ7wY9Kd2TVfWnkCcxFBGRRa
SHrOiMTQ6EiTJh3prZOhrSrmytTIZ7Xl4M5XWOTngMHEIpNWVLgsw2kTqeapD03i1+ng5NUdYoNn
BP97M4/X0mzCo2la0r5svfgSgyeqUt24srhCHkPUhZRXqz5JLiphYxWUn+NhwuYHUISaktaMbfa3
qSoeIsu+YG2FJ4QvbVW0Cm2KwdwrkXUjJRrO2km+C7sI2GcWgbbzbouhusBSAvsVKFydJG/Ewz0O
nXRTaO1hCIYrOucr2ZC+0CojeAqVo66PnVMVvrkgeovZc12+m+N4LbeMM0thH/mZDj2WG/ZE1xPv
SgGVR+XrzPV6Yc5jRzFTTSP4EQCIZN9cT5GpL6osf9QyA31KPRtNhifR4o7kJsez6We0v5ocrF5C
Out0b1c4zIiRWCuJsQOVscmNBt8KNhU10G702mfSG0oQxsuzIvcNILlumDugpPxJIzlFQWvR9sNu
ItvxXdRwkSbyi8hnh50rUvWqMYolmeakKaYV+Ql04sn46f0Ltc3vhhqm61bjmXtIQRLlIyzegPwl
SCDiNqeDdjn2lb314jl806yHtZijRuS2F05bKtFybAN9EUrFu/7BNeqVsskuvcCLRow6cTnddoSm
xwsdAkBtL3xyf64zT2PuK/lEQYoI4qECU5o59MIbxYJgVJ1g6c5FvMMWntnrsQBgj8rGcpENJ7uw
EOaS3rayLHrtIe/0aAlsC+FQwC2d9WQgBkQwhrpOZnCYur5lD9dWQRJrHgSnIZhe5703LH3LJVx2
JWO6aGNmFBMhS7TCrAD5ir9KTPNiwGvLsMWZZOs+1LGCWMxjGytYMVHchsxzK3lEspCfk7BdwfIj
U1qq9zCQKLy6ZieCzL9I4uE2FsY1V1dZl7a4qKPqPJTt7ewdrTSs4b7XP9eGuMtz7UsqI3ZQvZJu
ocYhB84WVsDwTme8T0h0GjiWplz0XmczHiX1LA6Sg9xPa/6p6uBOQpxFK62QjGKhltKy0uL3cSpv
i8i8K0oymSrxDEASaQO0AaOB9dnO7t8SIxJ9V4yRjS85sqc8y0N0ZanZgR8PY2JE062Jzdu063qe
EFTSBESSV0CL15gkgYDAnhYRIgFQgXTTePTMie8ZqNvaJzkgDJqrqGUVUJUdg7A9YTiHWIdWwiG9
gQlqBCT0pDbMAIi9rWlh/qU1y3igeZPmGODcLqNV08JyKAqUap4tkWPQjhs1U8CHeU+EZxyCeLqV
Rg0j6zC+SFSI12MxIGft+01RC3ydI4dc0y9f+pyEFInATidPs9vQIp+1KF5IOGnoQcvpzZBVGylT
b03IlI5X8GsQgrMidhXbvUd5ZfRbMy081zNaeNXsDkXzYqs9vco04V6r05ayLaGhV+0qWRk7urF+
tuQ4Uq+IgajtRzWtG/OrOPnfE6Hy0xPh8en1rXr6Y0U0v+pbRcSUmeKFFhHySIAqqC1/OxFSLOF2
FOy9skZ9M8NWvlVE+DpNahSL7hAowg8K4bcTIXmQBkmR1C8GB7j5sPhPpsw/zIDnObOYpaAqpEEU
pJw1v6+IJO6RWm3AxtLNWZljilqz1pF+j9UFSv97IGzAhYBWTOG4M4FcMHj1j0nebphas7F12Mhs
HfY5QZC5meyH3PYWkx0dswDrlYL/PQvZ3Zvcgq6QJneyzULshYwuQXy/KCRcwwNoL5oWX4PSPRhJ
+q5E8VJXG8LX/eDRsGHwQxO+q9RW3mRevPfT3nNMT+9cPna+atvwgvBy6gFFfcDbnrllKGbQlqjd
XjLECrzhe9fXb1qiowRVZWNpEeHjpBU7ZhxcDn72NMn9nTTifLYNv3NyPZyAmOg73ZB0t8W4uChs
8OC1mT8DHH+B+HUBXo9Mi56v2AJNXtaFcqYWYGDlH8EX7SNqSBKvddmtQ/UMpPwsZxpLfpg0Tm81
A5EuwlobgmFUV/cvXh3VTgL3YxEHVrKaAp1VXY5uKN/OYUuQriY3oBi1xDz0qX1dp56bpsplnfUV
okvwrJI97YPE3gXNsC/yQHZMWvXz1GHrK6Qj+jmIYQZi+SJvdQnPeo11gRzw2zrOs40N9mvZNmbk
+EWj7Sx1jlCOh1ds9+PO7wJCkDKZBKk0stZab0lQ5rWDUSrbUgCUGVvPuxwlenNBSczV6MtzAjar
qS+FhpO1WXCZG9I6r6TZ/b/Ko/KR+cK0rn32l6QI0lXsmyEQW7Eys6rcCq8bN0bmYWspp6VpZuYi
8dMXWBGpo8y6ngRj6DLJZhxD6j0mZk/iYVUc4T+OLn+U7EML90WYgatBKRR6SrPsMig5qlrOYcuB
a6pULmRKcEO2po4SS2ibCmCgg4Lnpa1kbVGQkQjUUUCSjzNsg7BmNmGkdi7C+6OZQoe0BuOtKrqc
xEXlgh0/c7SGW1kX0cDwMEyA0o8WOcPGNfExj52J6iCkCFvUlplsmnqAV+H318B16i3m2RdwtRRz
KXPp2M9wuZDe6Ja2eQa5CeJDJGIjpUyoIvWZtJa1KQ3NUh3qo5TigvGRXSxEn7lTUD6Pthj58c3S
dLPaNi5BdTZix3kdxNCCmzdcDhWCbK1/S8bgfvB55lWYlQS2tLQmiGIYOfSczT59AJFYu54VEpRT
c0wp9fFu8Bm1GV5fLSH1wGpjR8uJRXXiOL8n2atfg11b1mGeLVASVIjxfGNflR2wN4sTzahnN8gJ
TpVRIGtAltXm2XvYlNeqFmwz1dp3lnw5NZTQRNyocboLpOAoR+CK8zEipztpxTatxJWcM3hV+Lsr
KMR7S4t7sgjKbW6iIzFiPrjtb+pe7GVJfjeApNYxMrOcUOUcO+8OQ9qTSooQkjjwluWAUjwcO2PH
vHBlDf4AYSkym+Y+88suXw1BQYZfIOEkhYdd3+XD0D8MnsoY15Dr/2PvPLbjRrKu+0ToBRsApolE
WpKZ9GaCRUkkEPDePf2/IbWq5Fpa9f3TmvSgWRSITCDixr3n7NPXO0M61kuYFNahJX89PKeodSBI
VIr5EkCRDC5jSybbDDTymi7boxaZArSMzqMRLIgNnpedWTChH+I59QaeO9+ibFjxFD53qCLmJKOi
CMSOOO0AuBJ1MYgPBo5FcO3MM3EMHSVfRj60EmbnVITJfaexwmXQzDFpIZbpwvg9rO3rWqjFjvbd
ZkI4tUsnorps1JCG237Kpv6hsop5w1u8dYL6YXY5hcGCObumPHbJZHnUPa/ayDpeLAS4IbvRULN4
LdGCuyolhiJvgtOUqDqwm4QGYhiPBKEPWrLPCx2Dr5G/csSm36iD9bEF6V9J/EF3BlaD8cNo65sc
ucpqdqxtYJq8hyldSFtJ7tTxIu+LNRIWBwxoPm9lB0Okd6AcWnLTT/E7xnuCXNt9kFN62an0YdRj
pXZyzvN9RfxqNtxmMx3/KGD1q7Ms3OTI9lfTRMZJTFZWW4yfQ3K3Rq9qXjYUw4qW/o2MLRdtqn2x
ZD4VDen01YCtmAPoXRXpV2akZWsrVDZWjS3ZtfMHBv7nIquuFBHkkKnFY+z0H2NKy+0ANWaAs7/q
R2LKy/nRqpylqD8Bxck8vRWHMiA8A17QRrrqvmycF6RncmvABIF3hCCyy2guGhJ+EOUcvACkofat
7ULnAiXwJqDXb4aZxdZAMhJnHBkzOxH8h+MGr9/BbJ3Q6ySCARLm9y7mCozz2irpZ+KK5W0aZK9V
Z+/1iv8PhmFfKA/JciBX6XDUXdGy3PSbTAvfYjKCLQx/hcJPg9J5b/v4U9lox0yP/p0wfEFXG0xs
/3eH7RbX9KHg45b5z0Xl8qtfi0oqR7CmvMnLfPH7McNn4b1gSmXjgCCliebc16LS+Q+CRrB5eHTU
/1KvvxaVjC0Yvn/5x/4ppc/4mZeKntAFZQIo0CAkyvyhGYvePhtHc6pPk0KbmKNgp+FWzUkg2gvM
JSdp4pCMCA8QwPLpZFlw/GmVzKF6YwTmTVKDXWOygCYo2seALSLQ+z29kwRinQKSPwXN74Don3VO
TT3QfppTF2qK0MIA58+sdhOE9kUD5h9dzDXRdvf2hIoFbjyBUm8UxCvme5S4OSzUAqQSkXCCAAF4
eg812mO0idcskFfdBG6fwIGRdhWl4XghnBnbjOaxBt9b6FMg9sR+Wg8fXMILAvI229p4McJ02xNu
kAdi0xJ20JsV2qPoyi3GDaFrHmq7K7jP9O2ry5qwBNu0dpGmXbmosuA3n2Itvlry1vrOXVeELYD+
eyaM4xxF3WU4TB6pfluTcAYER+TolIj/35va1X0SYTsv6rrDTKwDkZorKcxH2AfQ6wCrEf8QhfNW
oaGREQshyvp2aqaGBCB5Ci2b7iNqaoIkrCbbzVNzkzntB1Jdr1DxXTE4vegJoLDm7pDV066rGqCt
UEXj8gpXGPhtd2+E5o0dUWY6RFq0S7aFmQ6XyZJ2oU0Vwpzk1SjMG5c4jIi5EjkNCDEIygj1bD2H
PUrD3GsI0ojdca8RrGFmmCCWXMKcCqQieiNI6EBESxqHnVWXcsnnEANJHSkF6LogvMP+nOJRgSor
yfUIx/JR18tolRH5AXIUsVH9OQikmdyBs/3ngBCG0xGC8bqOT+Y8j5IOqciNbV/ncuNqA9/+CCxV
KUg0rwjqw4p0kxRtechF3XtNRYOKFFuyBay5B12nxasUM8nKZba8ZjIb3+iazkAbiIXVhuQCw6Ak
i82BxM5MLdfZtbV8iagubQZfxJx5nT2Yu6DPya8S0600p2pN3cuYxhDJZu7gceGu1pkjNfdO3aoo
3/Fxx6l+LR0QcXP8PljsJK6i3ylEdwG0XDuTeZpBTZp1clU1ybBOiN9iEPcmZ/PSidtHhWl7fFl3
i25uMjuvQpmP5SH0ZVZc4zF4GDocC+WSvRFYAs5YZKLLK80POFRQetVLrldTkUhmugA3wIzZYwzX
pBsBANDA6PuoWie68xaW7ks+6feWJd74+yNOhCrSUYSCa6OkHIsyA3RujqQF2jhOGTrQZVqv2QgR
3GcHAgofzHF672z1ELvOwSwiuRmVzueM+CBnnfDFtLqasBVusp7Zn94p4rJIg9u8XPIP3YT4i6g3
1p2JYmrQ8icKLj7lKvukFEvHdCSCzY7CfBMn4z5QkMByUPXcuX+eC1SraTuepGp/WNSZo9ljjxlJ
kmV4Bqe+t/jNdBc65MPrlb5xynT2KkPfBoX+1FZEJLNM0YW2cFmAK+2EfJpCg39cMWHqV2C9gJq5
XftB6eo1YsXJGwMg7nnwaFCDEiJMJ5Wzr2cmEHg7RWdqAfhtrsu7aKBlq8bT5I+C730MgicjVTv2
5sDm+TI2VYKQ2XUHXlGZTF5R8FqSutXw5xnvmUpebx+EnHTw+8hEDpxAqj3KOcHf1h9KpzmNGXU8
iHmO7sZ+iNSrCDtkrqoHqLwzJzEmspLu76qjUksi9XYI26OVR3faRJVBrvQ6xzyycszBWItRuZCd
o1GXJPdIvWnYZqW9Jooz7W6jKMk39QA32lOKwFz1JHxBluyjvdnKTQR3fpWT3AwUlAqIdA6SNZqM
8rzTD5T312UG+tLWxvRaEqj3xab+b29L/20tcvXWv376RW9r+a1vyhAKCuat6BIQFy1CiG+mfTpO
CDZ/NEyIG77pbbnQzARFhtD1xbO8wDm+liH0yuCVAXyhveXQMPsnrS1jKZC+t1AQLGkvkjxXUCnx
V3zf2go6WRpWIKcTglBjolTQg2lY0cy6H2cdU/uE1NalyezM6Q2LH1VEqni2ggp7ILdixUlJRfXv
8oi5J1p4BZhH8YGs98u0cx+YmN0DQ3rvunBTLf1u6drPzL3ZARuho3Odt6qeXRRLlxxfLdKF2bga
VJCDqVBNaILJgwjFvDFIe+eIR8iUzgCs0K2nJLUfwmn+oAQoCxB87waa9QzhzjXNe+kEGnNF5zaj
rV8UY3gF6PdQDItJl9a/5hCMM+YU7AwFjGkGMYr7y4FCxdCA6WqAdiLf5JHy2DFWcDkCW7p7lTJu
mIkkX+e2jUY6B7Y2M5QgrXVTOQtXknEF2pZPhStPTaIJZm/VdDujHJV9YHha2RABznjDilnX6LnR
lGD247uK9ZzNCcfyIbDpGajpwS4kVc3ATqgQak98A4rnZdBiAsh1Gb3QVJhXBsMYMZUFGEzrYWkg
JF4oa/PWtbuF0dZ9HuaMAqzvvTYMmD56BxrK2mLRiPw0bvv6apzCWNQk76UIuJhbrJAKXzii95Nm
2qrpuJuHXvhdgzgkDsPtqJrIKphtsclp96aNNy+zzbcyti5TlZFR384vswkqXjQ8OFHQ3bd5/iLT
tzqwDvRn4F+azX7quuNY00cTcb4rdIwoUVJauBH6S3cxPieTcYwi9XEyxSErGT9l1vRaaVZ1b2bN
TZiZN5rWM3wdmFSM2zGOUWRYAQxmGezwt5HTXhlHJgEaW3xp7yeF0AG8Cw9KXzsrUSmbwdVxlvTO
iiYMTrxhP7tQKNSiFAQP52t3GRCRgbqVFN+kFM/nXA/gzcIjU3CQ1HX3MKfpY2rp74XBZxbE1ZPq
FBd0Xe8nO3oOMwZHCD0IbkEenc9PTb2wUYtoh4CH4BD6cvnYHrLO5mmO56e+nYiyrl7bifAASz+6
sVxrsnwGot1SIA2Ek6g5m2ud3nVmfc+ksMcYaDb8ackxocdVLkO11n6uXCQsmN4va1oWVCBb1aCX
MinjVp0mLEfdi+WEN3pabGwtPxmmdRpLhIWVmPULzuF0r0R+MSd4Bg30+/mnBI9I17cxrqRgW0iU
fm5qIqyzaLcKa+2oAf/PQCHU2s3T3DWjhxr/NQs42ltqgjuFgFkI3CgH++kOa3mxIo0emXlt3+V5
eCRk53l2osvUHa8NnbArNaFlU6FNWtjbLsYQYVf7vst4AIO7NJ5HP4j1NysG/yp77Y7H+AmfKFxw
8tJaKa4b1/jkYrj1YwVDfTBgjW20xa+o2zQ2MM6kgjApBysnYqgxPXOYukkS1hUUWNU+6CPVzyZt
2OTC/TAG7StZZOcAY5IX2FawxpoVeNlUkcoTW0e2ffM8G6RpT0XEFHUZZZW59jFYhlvAG+4RL10Y
c/hBY/qFZX/aoQNV/DbRKQ7gn5Pa2WwQAmGnYX5WlHi/OtRB6zop01XWVu6qpKZdkZ4Iw3oZwgVm
fQF/FHi5RkiPto+Y1tXL2E4djL1gjjcyz2NWRsHAhI88axV/C0O/KQzXcZSRXGebX2TW/275Grr0
/91+OEIk+bnvsPzO1w1/0TRjxXPBfWDEVxfz418bvvofzvyaaelYvTAmsqt/7TsslknQpq7G1Moh
M/obeaP5n2W4Bf2Muv+z4Pmf7Pg/9x1c4ZBZjbZHgD6lB/L9ho/iJVSJb26voFHApu4lNCEn0lNk
eKa7tXvntUFzsKlKiNDaNJOmdMgap0O/Yi8cCqkvSIroM54C1DsatriL8S2WnxEWpVnXwzkHbEEa
lrxT6kF3iU2Z4V40M3DHNIKFgTvnesonTItqoGt+iOuCw25epBKJxhxt2qppiClGv4h1KlCy2ICr
aafNMxaLeCyxvcw6DUmjE40kuho4gXYANoDTMZynRNnKipWCpiVmSNcI1TWUEHavnmzAejFOKgmE
0qGiROgTofnDYrBUE0FLF9eytkvcScy+0Sy2zEl3WXfSz3bN0g6U2c/NUmlQdKIs6ia2m3WpF8gG
hMD3mdvIn8ViBtVIAWxvEyNFxcFOn56QQEf6tiIdxp/CpniaB5MDTVmFSYxIMyrsfcUhWfX/1eBR
Sy8End+9opfFp+Ljz+/o8kt/vaMu4UeOjgMZ7imvKj/66x3V/rPQdUl2QIXHyJfX97/vqEkQPO1C
l/dw4W7Y2HT+W5PzE6bMmBgMNOhLvIb2T17RJZTp+5rcJNocYSs4Y/4t8jq+f0WroqIfHcXRGbEZ
JiucZvSrLfukkTtRL8Os5UlMymKgeuvKWSUqWdoATEE1tPWGxqLW3g5CC913zrG7WsHs+opBOFb9
gbQz5chNN8FBi+KJt2+ms3eGZSpJfK3MaOEeUlnRm5itOZVe2rgBuywjRoPp84RN34Mo4zoTStYO
9EWMPzja2Qx+KFJiS8GpatfWrgprNybxnTOnqIa0PoWfE406A/q3H5L3xBTPEUwfl8wjS7rt9t9H
/8ujz8Pyv3eny7ecZ/+XuKzFHP/18Se/kT0AIb0OvY/YLn701+OP70bnXIlHy+XISirYX4//Z9kq
R0X3y3uxUAa+nklRoFooNBCs/sMDKWLk7x7+BXhn0X5HbwGv27WBYn3/8NvYWZ1MD5WTpqQ8aoAf
VXN+CwZaVOiRxKozwH9q8aaeFkC7Ksv6xq0zIgTsnnR7oNG5fRMysyXWVptoZjVa/ciI1p4+Wgp0
R4Fkc6Xrk7nFElKsSBqct2GD74/mnLmlK7+I5gdni6tvJBVGcTe1pj9hiVc/hlUKWVcfy00REeBE
0w9dZ9gTv1Tw3xrsnyuoVPVLuRBRCLBwmDb31mHI7UMc18ZqMOq9FTGsbDpl2+ndh2yEut9XhNuk
ZLysiL/wHWW6nMLCZTxl+ZFr9ldOjq84q7E/s/QY23qaIPfmJbI2qv9V4SBuRzblO6E+o0mrS38G
KIJ2rjnHTQ4Ee2rTZ85+062mPUqTbJZGgddchRE9Nfc6nulQGrp2OZGIwslSIhUtPzaSxjGwb9QR
8Jad3iInwRnnbWsP8pDbCidiQ457hsaq31gVdlM8ycPKGdWCz8xZ7NOlcjIrCayH3lncFobXSpNT
IELHpC/G69mJ7S1RyMn12KunooyinZtgMcbVyy8l8yw3GAPzoPCMPMXMgLV4VwfYsugT5q7P5MRZ
oxNQgEhH0Yz8lRy2W4vLbvs4LlWfBzvf53VPAmRTyEMgFOcSLhZCWvI0LyFzNk5+qWFSvYbkRcgF
btooF68hRL/V0DATplR7TuCU+UFbvqtulnkkF10AV8lWTjydUjQGBPZm7xEt0soI2xPOco5ZNFs8
s3YI6URvjL5Q7Ou+sg+6VWpeHwNUiye+pizbmhH/49YMuUcLVag5LZWS7MqBP6DVO9q7dT/o5mVv
lcoBQyP50kZqnC2rYXiMojGkYz6indSbJFyXmMAv6spFacODdurZGTZ1ZVVHYRbFWikIgKQSQxQ9
d1sjSl8Iu1u34JE8jofNYRih3+AB0TaWGThXCZpmJXM/6UpzIeLsuuiIt1CMy6ZEbgcxtbyaFDnt
9aXkAQmzUyzsnFlrpXdqHAS+47y12NxlaoPjsC+miCRTwp+21Tj5ggE690wWdn5hZdnL3CtHS5MX
WcT4VXZWcJk7KCoyUUInisLbaBpDMkABWMf9Lqn4kggCP5QDhHcltoMVsozXsBt4A4U8gaPpkaW6
mOPbPvMct/I0ke7p3/hOXb9mnP+HItHIHnoXJNh1RGnWFKbkX3hq3xTgoNSbshmQoMd7uzePLumr
A/DXVdTixWNCfY/V76Sb3T1eN/a/xC0EgjD8N4Ezv5eVdsPsZ28T+20A78A/bnhqhN9fSTzmc6+R
MLaMRHzaKSWHOufcJPmNU+ifXISsaMyNt9adbkxCUtYYWcAXzRslIRac7ziLO+mZWrsKCWvuZxUR
bZB9nKfpblieRy2J93UXnediPGWkydjxQpEqdnZWeCykwLks9TrLx6upmjx9nvZ50K0VaFrRrGxn
IEO2UL2sRBjdjBvFIoExBRgvoPGlzKmUzkXBakO0K055qTKZUdE/twzn4g4scZtyHA93I8Qg0vwu
OOxzsJWvcOKx7Y9exSuCU9cLam2Nt8ELWvpB6VsRdDcj4LrYURE7C0yV+ZOFHqeZjTWYRz9va0Ae
+gkF2G3Tio3JAMEKxxtzdJdegL5207RZFYSlZmbtuYHLExhAWbLVDSbw96mSV6xwG+RqhJQ4a+EQ
0sRAZW8A0Brn+knV2sNsObc4Fp+ciL4SHoAu+5RP5VulqrQfR21lG3IjRYkidFrYueQ7Tl5oRNeE
kV0WvXGjB8jwFLJbaigljBJLVd0pbr9zGoJdovQ2toqLlk5ZzV9qB0wohFX6gdIfG7Xb8CpeNa6z
0YzmYARQTcbKB3xA3m8OWakCEGCa+sehK574p9Dnkbo6NSaZsvBBGKUM3pQPr03eeDm5imlb7GfF
9gsaUKu+TqDhs0mAcqgwhE5wMoRNeFj/mHX5S1uRh0tjDGmlX0Ym+U1tvcsda6+SxkjNR+ZT3D8N
tfpY1PENM1bkJuNGBh2fneuHebuzW4un097imr3m0HYsmUqCgbxNpb1zxuDEVG+fm9kB6TcJWcTL
553cZOl0LoNFuTGsysG5jmv3wtDG51LAaKnVzqNWvw9q2jh1c8ob66YbQ3XlaM1tZ1nrvkQvVTNi
AWl/kVp41GgfrQaEhPWyUM3F05S0hLZY27KMeLMHL6aj3AxL0ZOjJ8nvF3+pphdHRTejkxKowYdw
kukt8YujN+stMmB1NQ90oduEjSf+hCzrPm4zJB8DYnv6MM+mxaa+zPWA2CVS+yQyYt7a6impo72q
ayfWW+mrdbLVhuZIxhTvZWonqNK158hqyo1rJHdZDRe6GpNtYmhncpBJoXNLTr6DsQHqtwsS4Q26
kvkS9XffIANC/O9pk75O0ti3ovyMumwbB+NhzKdPpVICq4tf29pCe4kEjABVxHi97dNuB92h5B4a
OPQqUDVTNonRzXe94gBNp5cpCd7r7Q3xbH5elKw/DXKkcJw3Y5YfUZgf6xZMNbqsVc1EFdLZqpVY
ASKyNHOiOUoVgQ24l1orYOS1l7MyPDd1+ZHACD+MG1BsKawLEyVTprL9fVPS/hmH8LlCZCLC2MSg
T+JaP3QwcBfQhZW5clIzFIfJqkhuFJQ7v7/I93ORL2UohitNU2mFLl6f78tQxLKqQK+snEbnQ41q
r3sei/fQgNbzJ8TUrwreb6/0wwSmCIpJmwOupDvkvjIqtpkszPtCPMTdiyyE9/sb45T6zeHyvzfG
27T48ReX1w83Btevc4K0CM+98tJ2xyr8mKcff3+JX90R1TLF8oLjRePy/WcXCBuD0FRG59704mHb
MXxNIxRX4VbOWGXaq99f7hd3REohhxY6aiYOuB9ODItwVZ/UVp5lHq6kUa26hYf1h3v63hT8+WP7
7iLLz78BZDSB0loi4CIxlN62vsBBv/7/u43lNr+5AuMThjI5V0CoK4bSS0ixRfT7+4vQRvzx2//u
Nn74aspkSso+a+R5hC8fWZ4rz3TxWOCesaSJ5qQTY/b7K/7q20EwTiISAhJoyj80MxIJQTiPNXm2
q2sYKl6Z7u1/CEhZVgSaNaowBZgUHSTc9x9dYBmKcPo6PjMB8jOBHYlw3vT+9zfyq4/OsDE44Yik
O/QjGb0YItuWEipKXT7n4iLipMjwfeUGZFUfTRS8Q3D9+ysuz9TfZIovz9y3V/zhy4pcitlSmxDG
jwoa+Ee8pH9YDLTvvx20Z46l2YvjnhRwCHfLcf/bh64pzCghGCc7xxf1vt2zeV4WnuVb19GN5eW+
3Diesvn9XX1/yZ/v6odLYnnIxrbs43MvGo7J4KVpherF7vdX+fVnBzYH9jdP3me27Tdvk5hxyraZ
Gp+DyvV0NNBO+4fPbvn0f/x2MKzwtMHnse0fH+yy0SW2ECU+2xx9gc1Tbb5IEmQhWv3hXn71iX17
pR8WOE7ERQ0sOD5r1lvkXFvBbTX/YXn79SVIbddgrjAY+OFRkzgVHXMOk3OenyyafyOzTr0Tf9hU
f/UK8bD9dZUfvvqk7gGVAfw7y+RjqixEAb82N1bSeUl7VpJtav3hO/rptpBd2LCQEXMu05UfRZa6
G9hlZhfpue23Vf0yCL+ab/7hg/bDJeilffsGkWXABxqRtjyQbKkpDA2w1/1fLrGYnJjYgKP8oeCJ
xxGIHyetc5N+VOY9XsM/XOCnR5l7cGDq8J7QeIOt8/09sHTa6L3IXaPOyzqcSvF+sSnm7tvnG/l3
Zqiy/PzvrqxXpF3z+vNEYvmtv1qy2sJMJY7J1FlL0AN905LVGQBaKssYRZvJBvdXS9aAzso0kZEh
/VqURAsv4O+WLElJeLdZAaFtLQPFf2CBI77wu9UOCxyvEQHm6Kj5E2CuLj//Zj0dhyAkvjYwTwm4
CpzrAmTyB8Lx2uCko6rPskslVvQdaGPI/110O5nk5EAdLtfkHamLPwPLfFolfue25rqxmPKrwxLT
OhIN2/XFK7NGJPiWfJ2rZlxnRtQQ3iJIgAsr4NXxOa7chzIMEDxkDeI3p5GIMWd1J11Btk2nBaiP
E5QhCtiViHMWuKb22OWlu9Js+dhr4loa+RbvXA0ifJ33GCUqjC3sRoTUxcX1HA4PhSj2zdKjlCl1
t07Hz3OrJsAUML+6cX0tBOaSjgACtBD6WVfb9BLKYrFxEligSJPI+8aVbgThaxdjOsk4k7fT2zDq
wAWtyl8a1Os0yy9H3Xwsc/pAjUPij9nkmVcbS8lXAiowCsXB5+HCAezHozHL2Nfr+Y2qfdMV/VFz
h62GCQm077YxYDQS0afHGlnEKWqZul/6SLqXDAHmfBVYnnGRT/NuhklDXQw5Mlrk4Jm8czpwC2la
7rIk9McivktdZd3iCS9r9Rgp6B4ygnJrK7vu+Uo7uJm+Oso637Z4vDeOKA+alX2g4Eo9aQcXau/i
Q5H5IpzNBahHvb7WRiB5L3GNCsRvjCLMr5W5ncptpqGIDdVEfWK+DOdP9MlHtPg4idhJpd59dJto
QwW25PTyY9kNb5WpNR4cBBrjPeDsKboy88DxFQKON1UbveNipBxzpmfE/nftPF5rvfZi1CVJhPMz
4AHSDazG8O3Q/CT18TCo4fSyILNXsi3p2EIoYBHsYRpUu9iqr2ko7ezaUS6Q6dxNkttCgQkENnRO
wdhIz4nmdwAe6y5qscwnwvVbMam72caYWZi+1MjWbdMIGTkI7NTRrxJ02ltLkYc6mLdjCQO/zvoa
IWf0McS/jbdsmjfOsORhMxin9fos6XgXvDZ0ePC3OTR0SruZ/TbkpK+JZD8ONG/Q056nQHlC6Hyg
aapBPozv0TcTD6bpNjygacXbjNuv3tGMsD3RFofcogcTZURMVg5db5G8N1F7KjPztW+CC5FyREum
+MrR1WO5RHaKwj3mA9Id4Gk95EZ7VUdMBJGQDTR1M7z2ZEhQxKWveeI8z6AzwOjugRs9G4lRooDD
Oq5EhIOkunVvK9HtqCsAEIanKjLlvozc/TxWR7ji5TEomieB5o3pKFweQW60c1Lc5jpSxRsms6ss
q3dJwbM5C2R7Jcrwda+HN31fgN8voIvLbR1Hrp/Q61jx9oiXpm9I0Yi7m8ChVpd5iuhvOIoWP+q/
W9vngaNKTfW7rY1WLFkXRdP+aoPjd7/Z4OgFaAZ5gxr0r4Wq9dfMUf8PE2/IXapL1AIKy783OHhg
i+/btXRCdb8Acb5ucNi/qb0tuJgLTvKfbnDqzxucy/TS5d8kjMMFJfb9Budm9uwuJMBT2ks9Cry6
KtQDfWDzkIOWjb1YZGTxoGezEWk7KMfXsZWx3yDgjnKFHa6N70ak3Ykz3vZIvacAr0MZCbSYiw58
lvMBB8zDkE1XNkJxC/OhkQbgeJGQY2fk9e2ENy7i8pkwqaxpOE8yOwtsd9zWSNEN0j6J4SQLXV10
6qU0dL9etOuzY266OHZYedG1s3Q+T4vSvUnNyXfbCfU7Mnio0N3KXJTx4P4IDphVcrhbFI+o52tk
9Cl8qnbR1dcNgQBy+EDGzCpelPecHz9WMQMTwu+eREXSnrDF3hjBQi+6fQUBvwjNrWOXsxfQyIwW
jb+BQ0ZfVP89CdvN4gOYzB4BPdaAqQg+ZFgFkERWLJ3ts1xcBJlJUxRbgbP4C7TFaVD3CgPJsPwU
qpBGRuwIZWHhCFocCsAp3kSg00JPpldZWsGRwsFmsyKXmM6tj+dIg4ho12uzCCIgIyxaBZvHdhiS
o2ZV/bPj9kxkO0jd+Ct7bzZtiNyBXWzSyVAZmIyz7yBDxRVBbnun5w0DUmdcJyzaG8jM5TqAEum1
PM0rvO2Rr8iihgkrYZOojTxKtUi3jju0t7rVzw8D0qJ1oabBKmlS9XISmb2ZhyR5LupeB/Vri6e+
ybKbptaqcyR0uXe0eryoXNr+/USiPHZL/AyKacYXAabjwFcK0nlr4EeIW2lmj45UnPVgKRUuYfU6
IaTYj6KhvEf7afbbgDbgixK74bvppJ2fUWOuBpDR4G8db8qQeDdx2a36mSz2ppZHrdEvW1ZYolTA
oIcXTV49qw1tXaXqruooH3ZB0I4bKJDYcI3C3dgWG4U5lldmq7ebisDg2K5bv9LcYxAIJvcp58mc
2MI1Tkxc2GaCklRz5NrOJnVTdEZU+gQ120ZebjUpkssC9fsx6cL+gUm+sxdU2KtIUYnAcPLZa5T6
fdSBhDO1Wo/OJP/FuX6xVuq/PadcFr/KWVt+5+sivoSpoc7gpKgvJLJFHPV1EYfhwUJMR8nSBEnq
C8Pjq7YRdcjCe0RRxenS4ET+9ykFT6XgvMki/n/IoTXcpRPyd09mAXWA6hDUNrgpbFqOP3RKmple
SWd14io08pn3R6glY0Inqsy1Mob9zDocdHq/UtDjpWun5Y3nxc6wlENW/DzpVdNLp5NqxlwP9iAU
aMh+isncrjNj5l9trqOXmAlVHnmDmIA+Dh2AgfWshiZ8jQQSY8kRokaT7faWGK+72GbLiJQi5CWp
Fa8jO0knS9zjDLhrcxsdeoNzsurVfgUQAM11qDSkiap3cQ6SNhepX2QArSb1Jp8WYIC2QIaCEoRF
dsyr4EIbxoepwe2DUSBYlWW27co9pybGfCEge0ISpJfYZA2ko0117TDS6YKZ6PJxfsxs96yBd4Ue
gYK+axIwJpSXtAnL9ZCRq8qYSR/bcS27/qlFbrDSwvSYSRUyeDGdmyKfNoPohSfAKXrIoFvPsGeW
yZaxnjrlsz9ZNUN7VfdVq5vWAIZAoTj9J8Ucj3jiOfAhHCH0Tfs0jmXB8a/ZxJTgkoAFL9NShOk6
4Me6fugs2BNxNVyAeu+8XvbYtQrjFhfqprI7fRMkyLMVwCxBHZR7mppw083iKtaLm6oa0HCXRymg
FIxxztmx4kxYQcRKP5hQq6hn+3VrIMVJk3VKBo3Xl+HBDDK/Lh084sEMdLwdoVWmRbJxoG1uFKO9
zDDBbAC9xRcAJLbkWDx2eR7TtnfxpZOmvlZEeEYMR1aS23rgtg59R6RDpdaPYYEKZE6sIxjh2zYc
fTGmoOdG1Kd5fENgxoW0jHViyyUXZ8bXaWHbLU0lAMTOfqYSO6tahQ3F33grUq3ZaWXReFZeYDXN
221EykVuJPf0RR+yuFphiDwpEJRgOSXQ76GpeU4aQ0XBuWg764UD2qnGs1pi9LVja9sP6e2YWESW
LDDwRWIQOcwKpiaG7qHq0bEsGecbLqfvaBgec9SUHDzaxzEYHjSzuTMbvANhPW/zyD3FjYVLDYWL
1YIxYLANkWXAxZmU62rZBRwoAUbb3QYxaVZFrHWMscN92JjhrmqrG2J2nxFIvFQWx65R4qPDIVH5
cW9qnql2971EPqAlplwXIiJgoTiAlX7NZ+QNaljpnl5ot4wlNnhj7mDvbRWDjCMVH98ojVucUc7a
iUgrM0blKozMS2mXiod0eTPKFLmUnW9zbXrNwnncJVO46/raXA4zrpcrSY7QAzsFZ+bnGGQonw+O
knScnaOrTsBjNGas6lxfsJ9tsgGCQ6Cnpk9ojlgJZdikzXTSNBM5BHtnUVdXpW0DcguiQ50ZqS+0
8S2R7k1sUmUJA9q8lo7AUf4fe2eyHDeyZulXaas90uCYsehNzMFgcCYlcgOjJBLzPDgcT1+fU6Vb
Uk5tue7cXLuWEsUgA+HD+c/5zqLe5VRmxCq4v5NucNYI4MG66QcBxVnWjF5JBkU5jw4A3lUuOEbV
TaqwYtTumkzoIY/nVy8ZKu6sVUUsMjyPbnsWhvOWY1rZ1HPhYC4DCOJCBlkghHSQQigSO6ilfq4+
ECKwRHwbqEgDXcQkfQQWxIA1NHo4NCznGA+ACBeNJRFWdqZt5ELBK1FwS/zQYvYfncoiOyZDex8l
7fugQSdgei45Gl57RvPQaBSKrVS7gszvnUINSuk0MmWCneJriEoGTaXSWBVfA1YKJBpXI1ekhq+k
k3wKNY5lrDmWTxrRUqX586yhLTPCCfRpc1UGRNXC2YKsA+PFkm9SI198DX+plHNKvPJ5VvxGRYix
QQ7WNprqpy7zw7XdG0/APd+SmGCYyn18A7a+7tYQxpyXpTPfJ8HD0FTeQ9PxhknuRBu3GHCFxxVZ
sdK/mYA3xXYkgIBIY1UU0xUmIaLnFAiMyfVSOmjiDi1w8WRwvgNo5HNT2ySBeRxrkkVjFMxHR7r3
VhN9TvyQfqAifSsl1/rIkaTQUKIPfT49UgixrBnGLriXOkq+Vv9eeT+uvHpK9tdX3svX/O2PWq7+
mh+nJOy1NiMH7pABVnLtBv/PKcmyfyMRYtH5iFccyCt/9OOUROSTgwunJJ8/NDkV/e8pKfiNezG3
X+Ez3daFWv9Ey4WO9vtTkkashfx3xiImm/nv5P4Qv6dttpV7nU9FfIKK00b385xX7YGrR76XxFXh
HIELRSDaxGlRHJ3OlWt3NNwD7sD6WCqrPEsJxZJkfWCSMWZddvj0rGwwLAERde7FfGgBNV0YsDvP
H7HBuTB3Xhm71CXmUB4CwlxTDxlVxpuI0qZy7dFcVyHPZMg0xodeo5WbAQnH0lpOoVWdXus7UmT7
AsFnsZu9RABqtRJkak2ot7jNVchEwwItog/f/GhE+A2ulzY4slDepySkDWQmQ+tN+EtPLQIUUev0
iLD6WXfpBEhUJVJVnKJZ0ZKdrBytYwkELebcR/Cd28yMnm0Er1ErX2rCUpVrNazXuhibxgq+ONfq
rvGxI4enVqtoeWeduPxdtQXOORx65xbBrUN4G5bqfdBKHBzZ9VJLZolRQ4sral1ZDwcX+Y7zBWZm
9LxwqTAfIfH5WuuzfXWxIP4FXQL7EzUwGbLjqPXBViuFIZJhrbXDRquI2kBryfaZXWyPhMaQ1+6W
XazI4cdN8rXXaqTSuiT73d5DqCy0YlkiXVZaw5RazdQHsSZKnK3dvUM/NQ+eVj6jGBk1dr0Naah3
/KRYFcPwutV66aKV0wkJNdBaqoGomiOuFpB3uX5zYYRtnmn91dWg1VlrspwZLwJEWl+rtZnWbQUC
roOQ68bOCxVLty14oakTz7JBzO6QfmGNqV0t83DbgLYufXXItU7cfSjGSMez1pDpL6MlqYl3GfKy
0jozXSs7H+FZMRKtiTE0ENdTr/8CzMS6nF0Xr3GJCW0/BAKuknRxjPPzewdCgrTZRG6KL3KC9EE7
5IcPGaYS79SHO5k9vGCmwG98YedZpdFARw0Z/fDD3BxpnzPIBcqosD4vfBhulXZD50Ygbxs9fZil
dWHbmb12EIBs7aJetJ+aEC6wJu2xtnnaVt2H8ToXytwCB56P5Ycvu8XtHGivtq9d23WaDiuVyHhl
TtNODuXXwIyvW9rVVixSZ3tEToJPe6t6H3hdkV21HjcJS3yS2jHeCSN/rkTG8bct+xv8ehuhHeYB
2sCq8+x8W2FdBRY94LvFkW4LNNZAu9RLi2GCr53rQo4T3VYO/Vq42n3s7Tk291z73UftfB9Jeq+s
tP/SYYoXNjcWWjePlTfanBiDCwO44wWXjmBTf7jqg6p7sbTT3q0CCbgL973DHAeOPo78tOyandHg
0l+GxfzaYtzPyjLahYxZtlK7+qsFKH6eF+6+LrX738hMUmDU0gmdCEgj4qCLE53aMNkXUl4BRc3W
EqJLFna3ieSnNg13J+L6RLRgn5ZMo+oQe2e2dGeEz2A9J37DmgF4ZoBV1vTQbrJE7cqqvE3c1Nl8
nCDqwD0FMT3OsjH3qZs/m1O3H43+nvTtxHGAS2DCYaYS+bkfuxh6IEjZ1IcC1DQHb+yxoUW6GaAe
N1R48IHNodGeg7l8wMVXXIbJRGYZU0/tpOG2rF3qaxlbuYBMlFftpNOcOEG8zbUlVkVdXgy5nLex
mPe+59z/e0L4fkJAPf7rE8KxUn9Sqyn4mh8nBOH+5iFRkCb7jyLyHx0FtYTqCYvdGXvjR3z0xwlB
iyXMf5Ed2EC+l3H+EMNdRsQcERjiWzh6cFj8kxOC+GgC+FlHYUrG+YTXAJ/CZiX8nVGDjEAj8IcO
V2XuJbtaRzPnunQCgpvfy87T79XnDm4eitDzKZc0Ow+kOakExppMkW1qU/wapK2ChRe4PioA0F3E
ADF77bgq3SKxmWNWZUGZrVOkDHmMKJusjRGFdcU5mvbYG38cw67a+GaDH581mfwGvMg261/9ZehQ
cwYv8ntzPX8/3rL8dPusb8Jz0prJMZ47bwWSznlsa2arQYr3lgM0qO08owmxldMJZ43CeptWV36R
j3fM1eQXs3JdGsmyJP4yOd3MPc0s9R2u3haoyVeZ4Tq7yciSA6e7MiczY6tb4VvRsR9raE6VL6+w
UA8bhIh3qvzA+MyW1b0GaQq/dHAsAFSRax0TPpAP7MglKYHK/QpfI9xPSSEvY7QacAzpHoinfRcs
ZkFRcUy6DoCMAxyJDIs7DMYRG4+66swu40aT9TunEQ0D5b4U7G2C2fwyDYc2MhnniQZ1Hwq59WIv
zXKTLFzNVrk1Wl9ytpvT2PbxUeVZ/9lm190QSrRumJvHmyUox+txzL/yK62OqGmCUxCEinVmmoD0
ZRriuK+TK8UIeRMrOgfdtO/3YViQwoewdUVdnXsoW1SRUDF3T+xYfXXQOi5dGfVPY1mPu552YvTc
1GIBFQXQrYRFU4URV8e59W4FZ5VdyuX/BrZfs6EZpT5xCsNE3+cXkHZRmAIj2EHenN+lA2IoaMr4
Yq5Th9eW+caZNd28KNO+qNe1KorVMIzeZauCat/Eo9g7kqdodjvgHQtuoYuiM7ynMTQ+1WZiXVrQ
rK55+RFRjNI5U+rsgC/rzGuuszMmdJkd4xSMYm0M2dnpG3WXdIHcTL1EXUpHltVpiXZ9q/PM/66s
HyurttH99cp6//qVpM5bNfzJ+qq/8sf6CuCPhH2AX+p/blM/3cDEb4HHBf3Hn/BVP9ZXVl7bcwjw
0gKGG+pXN8139wulhnrl/WeVY+jef7iBwQbQrw69nCX794YrO5sqCO+zvJ65Pq0dIDw7e0qybcPt
pfTnYUdIr7d5MJ3pWWblqdHDKw+LEBz4NF1HhMg3kR5yxXraFbgUFqiK8b6ZGidzWF5dPRyDl/Um
vbYnfoUc2gD6Ao3lnSvN/lKT3e6aeWqvPMFBG0DYkHBGMoG6paDDysG6QMR+p1T2SYIW852cEz34
L2EdwhR1JsyIC6eaR5YV1FwumlEGIKan5QcuKt0nb5nvPErPeMkn401qwpkGY69nCY+FuvVvbUm8
MDdpnDXpDhIozSuZSySe0PuiND8N0U630qONT5quNqr6KdG4NbBrXt2RcvogsWkmGzn/MT7H6REH
xF3be2fmqm8LNQiquoGsSL06YLeKOollzj6VAE8jwG+suQ+TJsGZ2buKNVQERFxAupJ9ajG3U9w/
8qkmxDSSfxiLpNjNA5p/G9rtpgM8VyL/bMhDOodeU+nsIunoOoFUt1BgS2c69Lo+YmJgDNiTqPql
0hloS2nY+5FGiztXFBbVbEBxMkV9hEhBdbs1KbtOE/N8WEVsWKK5WIzujskl7ZiasDdq1J4p0k1n
c51wSIcfxihU+VMVG358tvql/ITealCZRIaMX9+0rGfbw+U0p3JbucF7HyaHOZmuk6HLcW1pyv3w
QbzviKx8Q870DYTLIjykjoh2bu+Ja58e5nUP7xb2vqp2jSPrc7lY6WMgg6eOmCx8t/AlT+dy7U4g
W6VDRbDRjNynVPAQVvJolwRzumjcFzRnHjohHo0xEpsReMl2jpYKwbmK70qnbFd+b1XXfQX/yOR3
affTeU5U/cAT4K8bx+e+2BbzDeevfst5onlgfv2lZ0M4+VwrYAolb1ioiPQ43IpSsNNGUEfDysTR
WhquQAAfxkM3Rt3B6rzivvXagrSkXz3klhowlKQJqMzmoQ4GrFAeTR4j3XQxm9jscUOlHxMfgD3W
JH7VtSRJujbsbl6XaP5bN7XkafDwRin2nItBma9z1KzbRD7BzWrIsZpqVccMLGMnVCtrdoyjYYTy
hYuiXFVLG23SYKgwB9X515yd+FCMkit0G1zkMpkPDGeDbTdAx9x0C2ow6enuVtoiukxiOzgHk7rq
9Tg61INpEFJ8MvWwmmDevBn0ANsIGGX3Isfupsfb/+5H30/6KHR/vR8dy+atS1+LP9ED+bofu5Gg
/xI9j1Ic5qaYO3+emnoYXDzhc9DmUyJ+1gNpubRx/OJJ4Qu/u2J+nPYtCDNMOmFRoD+RgXT+0Wnf
Rln8ZWrq07yAwQayBmPYgLJZ/vwnbydk8K6ajVbRZ980YscjEvjnxmfm8G4uS+Waa/xlQ83NFr7j
QulNrldqeFZyi8SZ30VWIjdBFUk+25OvVrZnfSWfDFE8jF47kd/nUV4CXIIN1i6etbNdtgzcQP25
9rz3pKFMBIY3gbmqB2RIOeTW79OO8QSexakU7iV4qfJoVAWAf5HnFfRHr0/WWRZ3Vw3u19WUhpeZ
N+Sn0EurTd9ItetcknVDyyCqKOkRKUPRrbxChFfOpC6oQ78M6oExRFrku9xAx0TtsoIVPglkn9xV
uzmEgg/TzYIDOec0pjMSbeci3QGKqzamYzwXrI2NN1cXfjI+CC8xN1HpUNRHZpRdUBlXXeZ9hbcB
V42eqT3mlfcly16I0NNf5UyiPEJ8i2jMy9RjR8f3BjnkHOOTPI5J9jbEi/VsdQm4d+Kdu8kr2EEJ
ptMnp40zMdmQ02TQruNJ07hwmtm8dFNmf2liIbB2HHI73we4E2f3DFLhUqoHo6GzonYq0GBBfet7
DJHCqMP5aDp4mOqZEGnucxszpVjNgHQuRTIyE1Fd4j4zET2S37Tz0xApMdBh/VGSuqCIddcJ791k
5Xl6VoKzOmMNyO204/AvheSwDdyFpLEhf1pIVMdmUJq9OhYpsm6+XHRTFV6nExQuynOCmgYrfgnR
dRiB9k5SyL2TCPNLqw43Ii6Xewfxb/73NP0/fg9cGH+9el29Nq9/XLksvubHysUkg9WJ/hUfu+13
6/kPnYI/Im9l0SIoTB27+8W0B1cH8eCH95wj9o+VCz+fi+MUAQMG1oef7x+40pmY/G7lwpVO8Mah
IjjEQsIC9uvK1bV96biTtVw3DR8qYQ1MLkOWmcZVjyJr91ESfHWoutpEzfjFHKOX1JvRQmeHdsuo
YABtPIZTuzFddXYXYrAuUAB83JwY4vTao6JCRcGNWcRUOorRwgtl7vGWnqXtXtZlvQ/i8DBm1nVm
VmAZvQX/dczsg4Xr3nO53A62eDO86sQajwAxOfHZ93Jqp8D3roLW3SqLGWJrmPvSTo8mFu11YwVP
iPs3vVVcuyHR47GrcFbbU/GUe2ofzTmjGTe8LbL4Ppb5msWZAb4LuyMuahMCkPMm6zijuHNsXquB
76Pcac8pUnNxY7iT4lAaubmLZ9HhYZPJdghTE+pn3FyMZpxvrYalfaQbcJMn7Tot3F3YFl9w1m4G
xUsHcrxHtyULXDvZfl6Yp/omCpHMD50eJsdDuG77ZNM5hThaqj7ZZpFeCIpiokqxGHSsxVFORUte
M3+V3n2L3Wungm5YG9QYsK51DpXK3rGSTGnrJQSY2bvFMfDDKy+3OUVVNNkP0UsfBw8ZN59jatgH
R0VvhIBokCLOzY5JxRMtZ4TKmH5gmjvUSdSv2AvMBxUwBvVn91hW1bxx4uZOcCSFJuKvExc4RLz0
7bpO+4iUzYSp08wxcVKRmlZ4hJYkVds2YjzuxvnXTlQMN1rtvDcW6y5swaUvbr5NXIoJqAxKNsYg
zN30MSYr9MQsp/cAuDtTNAhIci2NID82jNhmPWub9NTNs/xsP9Ru0R66Pq4pVaRL5oLN5Vts1Ajv
kE4vKGlO16Lojl0bP/Smh9FhsA6O0RA4GLxtn4zudgqqTTBV9akKOl0m+F5TmbVyFnky5+lz0zO1
wFfyNFotDUKMKqGvNlgQA5Odd7kcq/myLE1n3QUZbSMBdT81gxDpnvFV8JEwngYpuLZKXS6I7o//
89qn/A5y8c5N0ZbguoD4zvs95qdL2luBR4fDC6fW68nMH8OZDax0o2NstZhNaJlYZ6JNISvW/S5N
qtfQzM8JJWdzERM6CMNzxYVkcJkWSd/4lkYpVzPVrmMjxoZumd/stHma8mBjxIVadZCPXqfO3RrC
eGY2AbpjCM72zExeKC+/9XLnhfjhqRf+N3/pT8ptrhaBwQHa96qv3eu5rq1zRQ1sYbbFtvG9k01R
HfxzE9tYcjfF5kjFrmIM8ZAbW0cFpyZltjNlgOKTtGO0YzykExvpkBe3gIcMPCjdc2PQr+aNEcYR
FDgXsI1nDxtb0lJEwMMwvMOiKUQDPNG12WG1xIFBV154ZjwDjiS/hs+1hgB67Cz4ApPPZCovl5fQ
m4bdgLbmwQlzIbIUBjXDw9RejnI5hk36BfSMuYqE2ASlhCuZZvdD4X4JO27kXCdpHGgh6RqU84gy
4kNcg1K3k2FbtqyFDByLed9Xliq/Z7b/TYJpc+Nf77j3OCzLP9lz9Vf9tOeCkkOgCpDFv2+s/9lz
7d9cpH/0K1yUyFtsd/+rXQV4MoPQ8YVjU539k8cy+M1kk+Tf0tu1dhb8k9uCo436P90WCKKZIPDw
MACkDNjjrd95LPOqIWhkZqBwbLdLdm6wdGsEtfFrl43bycnnlamfJCPimcpE+BQNTAUj/by5rv9l
KIt7CmfCFYjMDQQtnk0e0tEwjz0Pba6f3k4/x2k7Ud/Hww0q40Xqxx2qcH8q2/bI+HJNLOraRgQv
+YRgAl8J/ZEZ9YdnwqWEjBAcKj5Xi2QMyedskB76L5882gCidZHKO8senkP94XTziiILQ2CSMh4M
/QGO9EcZmW0XR+TPss8FH3apP/WZm2HRZh3g3MHHxT0BtyhQuqu90muG2TjXiV5FTJaThWVlqsZT
0EffmlCeUhzYll5/HL0SxVV0lnptii3jWbJY9XrV6phGoILBDeu7p5SFLQb3wpTQbtdeUTzOLH6j
XgVrlsM8D85Kr4+CnyFiwUyX5rXXK+gU5elW6lU10etrxUIb6RW3CwgwsAT3o3wp9ZqcszjPQbsf
PlbrstTOSLELWMjbCG+IXtldlvhRr/VqCZ8yL9wxwzmj5u1NvSv0bA+V3icmNoyAjUPqHUSylaQJ
2KJJ7y4tTaet3m/yfPjssgGhSAJQ0FsSWxNGlJhayPgqTJxkU7F9yZ7gHJOkQx+F3apni7PY6ky9
5wU+nHHpjVjF2RCr2L+PI7Uf9fiyZI6p9EBztI23mQnnwqTTY+LJfztUegTqTEGwrfVYNMkGOAF6
UMrE1Lus9fg09KkY4Ay7SfRo1WfGSgHsAQ/73pugkQ96DMtfPIux3TY1tyJTj2onZraC2W3GDNdR
Yh/qoS4b+qnXRrGhrp1NxeR31CNgiiV2jh4KL9G0VXpMTHY9WOdMjpuPEbIeJlO/u7eYLueMmIpw
pHwIjcfJ5UWmB9FJx7yHybTJhHpY3IGuDY21G+O6+5RUAw6xD+ydpwl4FqQmaHiBJuOZTdjeUe8O
Lo9+Kg6lJlfeBJKeFb3jBXyLXLgCSV2sKxNWi1/NT73XfRlyDBxNzUUxDvfwVW4F5IYgoHUdIWPT
zD5KmD8hm5okItzhStiFww/XbFvf1xTI7FAPM9QkLGloUv4CBKsvia2Um4GSF9tTr7NncaWeX6js
ZJdXj7zR2Acy46hS47Jqk32SG8cKc4anD2ZZsQkxwGal2uUBoI85gObuLBd2M3wSbbdJXICtVjnv
phJTgp1ml34KFB3msm4i3ktOkmVT8oY8DRSrq3ncjQG8n3LkBBkhRVf+RpX9JknDz2UGVabvkstJ
D84YYoVgcTz6JHKKAFuTzsfway+5RmNAVLNPvQxtdzR0nFFkj7KzQfFYZneypOS9dVd4xw9j330d
u+k6m+HWZc6Dmcbsrgqqc+5jYXBpH6Uhjj4pJJJZhFqDuXfH6K31YPqEU3kcwjig/GU6iNifyWG4
B8cu6b5baP7BspGlLuoFvfeJM56lX51mgx6LkgYzJw6eC3vkUhIcRq4pnTL3oT8C8Z4+mVZz1Hgn
gGb+Ns8K1r+5osnRq+/sEdNyunTXjhnjJM8OOlzUpNNV5C0PbU1uyRpuI2u8wP258loX9FqoNsti
7Tyv29qGONZ1P22wiC+swvYudIeTWZFxrKDIo46s2sb8UkS9tYJ290JFHNVuZECPwo9vdDy0ieNb
sQSXkEaJ5yxGuvMWeWF6OdqmTEjKxtmWGi9dquOOewpgbuzCwI6tbmDfvNvWsqvKZtN7w7bHe7Sj
Q7jiwD1cq6G5GfzgcU7HZF26tODMpQtQMLOKzzkkrk3cTO9ZP56S2XwqxuoIvPAyCXvKt7v0bgQ9
ZqXduxur7TiK5iqZ512bLY+5AL/oTvkTK/C2r9zbziDbFZvhM8HUT3M7n2SZMJ4dS5/0VbAeRHKy
SGIls3sN5OnkMNGF8q2O4Co4QNN1oJwD9P78aSoMmW+EUYkd6Vm5DuZgW5hoJ66+msiSlE6dfHMm
e9yoiWQzGaLXkNo7gYt4y3GByawldnPHHDiyqcwe6HQPh/yMos5yqWY61+v0U51ZVLNZd4BgmRbU
9Dsn/VdS4JvBDC9w7Vz33nxcLNavzheaw1U9zsp4orLtgWhPTq23vWkKaogCJa+nHKu9swT3C66g
TUEW+rYbcNa6hU+VX2UiXtMljG4uGHqdfjpP3Xz3KPyfaixvatSs/v/+l1YrfjqeEAHxgWST/SCM
AimB8d+vkkDfBsJRoR1ei/ty9dndTTftGoDmOnx9uENwvEi39Xo4pJfuHtTfod4lOMsO2fnfdrb/
+i4pafX6bw646RssxT+KSvqr/nPA1SBZAS6OAy4f6V/os8xteaqQh5CJrF+SoCFtvxx58Xtp66qr
ReofolL4G/+IFXAe1mKQlqL+gaj0J8NZh9kw529UcVC4+GB+fYIWOykTq07Nazsw01VULlC9xUsd
f6MuYaErZdXRlJAGxGZSyiQucXHhNrT8a49ehbFtIKfGd3SFvtC9sSY8xAUqTz5XwOnahjLJKmBT
wLHW+884iEE50uGw0OUwuH4Po5CF1IrHR3I4D6hKsKxC/BYtRZwbM22eI9ohgFafXMXqR2vEkuCw
o0XCcox2DVbnImEnCWeKJvIlPfRjS4EjHRTsGQepSykcOCszLRUZtdporZch7RXcGggu0WdhyOoT
McOnXJSkRGi86EJjt9CAkYY58AA6MZqQ5hRJgC9IB+KrkYZN0qAxkHvIDRXQaAJCl46NrqdfQ9G6
0UoL/+mg/COcSSpjIueUmVgxMmkcwJg4DD676DAaal8789H6aPbw7mQz3nF+7R4Luj8KXQLiMQWL
aQUxOXQDj+YcYc7nWBeHyNg3ti5dIgOenPVMu4hDy4gX6h2K3hElvvW0kMS0kajAxVurC0qWgKmb
riwpWvtc0GFi6zITiMiPNIjCcTLZogyHdl1dfaIkJSjmrA4ZrSgBRsKGlpSx53cW6+IU+b1EJf9o
VIG/LZJt5Gf1fnBTdz5BBsa86TTmcKyDIN4OPpskMmXGwbg2O5/QI12+277nSPFKGadku3GtYePl
4BhXsy2Vsy6RD8jocD6Ok7ZdN054Lse23Zq1/bVKunZlRBh0bceg0cuq+X/S3Mil/+pFo7MO8/Y9
cD0PU3G2UVW5UAFFPVTs5nf+0qiTb/tXRkLX6mA1/BtEU2oj+VzMznMVzByP5um+GfOEsqsm3Tit
+y1r+ndLzW/4r9QKMsRTjEqsDc9nwqBAUXvr1FVGus3kYG/RZm9m+kTICuUHJ+meAWUMO5vS4K0b
Bc9qYOdoHC8jUiy/cQViDloQYFAlXdoVBcxrk8zquYjJ5jwX06aK44uK6jRnJqNc8rxUMde35USM
ZZ/Vze1kZwl1MvNjQ2823IJ4XyQ0wjpcJGLaRqOGE7DLfwmE/BQv7W0aFWvlgLmV/TOmL/QbZYCI
9P0l3fBPcZH1c1JcdFt7jIUMI8HA1c2cBCSiGyDOO0wJ8TFPEn3duFowKWODffdCkKQFYwqiaSrv
vn4sp/+fCSc/bxBE+Jkd/PWWsn4t0veaOsFftpXvX/VjS2HCCs4cEg59WR90/p/8PgxfmTQAh6O4
/ZcJq8Nwg8kr2DOQeCEgr5/oOZYWWmjDwq0cfO+W/wdbivhVMuFMgjUOMCEOTSqw4C7+7kwyLDYR
vHGcacG2w+0EtZfCZjsDD0ql5HRLhbq6yOapyrcm1TnPQ+1Mj1jzZnLZYdV++um39ycnJIEU9OsJ
iZGxiY2U5i/TYaKpX+1P414Hym0eJtiyrbYSV9TVVNFq9InPrSnJwKQ9SWd89mGfs9NRcQl+J+sw
EEVL7zuo6371LUS3uebfSMaNVRTicXGNQOyV50ZvNA6Jeff3r1gnjv/wiqEKEBMOOdpBHvndK079
hPdWDVf27NJo481L8TgxZrJ3g0+qbTWpWWQbMDQo8L6nmJHmJib0qVMCjkA9fEvmvmeGwwR007Nb
TauhTAjc+h00hG1cU7WQjyE9JyHUIcJW4VOftKe8kO68TXs8UykR0XL/9z/VH98GAKYmgTdK3oj1
fPzQP70NvtLpr6bor6ohCp/qmHAQzlSLR6OpxvmGyFZ430Si+Pz331Y/az9bewkRwbhgNIeGqP9H
v6yfvq1rzrid+ri6qgIiMiJPxqsK1CydacnT33+n38eM9HciLMF0MKAOB7jGr9+pqRy1MNOur4LG
dF5bWXfFPhoCZa3yBl2fttBlbZOU5Dhgu7L8fz00+qH49QflQbEQRTWBlNXhd9+ewWEKTKJMr/w2
d19haLt0OunX4C5lv/U6TgjK5K2nkZ1jCuOh2n8birA/SkrWLmfP7sy1LbMafDc25Ue7a4i5JoFS
b40xNRvTWLjLuWHtdAfX9oAT//1v7w9oRv0u6WUDOYU4O7vUr78+0xtdNqXIQHSifjrtOI2sCGQM
3OHJRlbxhWQ6/iUOwuZyXtpk53GEStecofz3wV8gCKskBm0E3uIt7Wz/2+Q2wNP//kUSufj9b5mc
Og+RHsCCxOfQ/Our9LogNYkx2efMaZuIsBLFVQvtCbMd7oZpHNfd3Jq3U6lcAA5JAqRDVEi5XbMv
nAZOVdGWd03Bbk4zuYw/YXasj6onUdK4bfPo9aihET2f6xEGSwqtyWauF9FscCUbo79ujcXexrGA
IGksERgtiyLUg+sNxZ2VxTexqmy4Q0CcroaofRgs/HcQKCx+kSm5H6aUI/ZfUwbZJRUAwXNkjs5F
Al/gconnKVxLM6FqnYcuPcJLJyAqVbBsBJwNCmHnr03fDvejaUDdliVZ2YiSVxqLLIv+cyHzfeQb
Il0tSR594ZZB4CmtWuMFCaDcMK+2jnldNUfRhsW3dGpoR2zsMr9Pw2jG9tI6Mawo6scUv4e94LJ0
3cpy3jqya3dAAATl7a4vmBvKOED1BlmzLXu724xNSD2TQe+REOTH2GosibKXeXSf+cXnuTRRHrqw
uXftwd2PIdS2Xe+Vy2uArXLbm3O27BimxTtjns1Xqy/kex83jasx2UhA9PZOMV7IjGYGKeVWxdMY
7DowK5tisMtDxV+FxOZAJfOmcgLx3mcZjZG6bNmvMZ7pTolojXZflfvOIwjrjMrURjYHeFpnQrDm
SeKQOMiw38+2P1961EEU0S1uuIGAP9huVXXfkiixrOW5l8bsY0UNO5by+iuDqmywacUZxrExr4Z8
oAIS7g4VTxN22OhYdilHQ8Se+t70DfuYKdse1yPvAZPy1gyxgScAR2ieiNgPhyLHyU0oIMYCVQyC
4quWOs+aLLgvk42ai3C49PrB5omSUS16gu3shTvPSDJmnXx0PB2ibBAkhZ33pPKLtNPXDjavaDtP
9NETd4Dtx/EcCwGUpYiiiSQcZbSDuFWU256m43znVjhf1sHismJWVk4FcZl0RgETFiPwTQ+sutzW
5BXfjXHyU3Nj1hZOICcYA5LFURxdVLY/EM9cV3PfLurA1BiK/baJE7+k5nlaWmoZery/qvBKdcC6
BR7MtQD5r5mVq2JPyU9qrHlbrU9GUy5kD2lbRjJnpG5cF5lp0Nk7VNUn4lZhebS7cCi2eTJ4dwtl
QfYugxIkTolMep+8WWIlwz7qpqaC7Z/aFxlWp3w3NryCbT0U8bINxLxgFsiAM5xL0Gead1M1GBaE
QHBk/FVs4siORyJmE29n6lOCgYUys5e3IrdDooi8ALACqiSoLszUOcSpD1wdj1Jrb9I6jTbLGJEE
MWTXhDdZJDNnbacIeWjE2YKHmiH/TjQRYVU/gYaxFSpZ6mOSCkkAM3QSKPb8vZUI07Di8YkZ0cwy
NUikzKnxgpuZUnVwRzn5SUEIcElpUXEM+0EV0hqvvCZUOMWQAc7uWLElxb2f8wVhyUVqR9+SqJ6x
ylbJBf0JBaw/iTv3JIZ4eMBc6766cwR3LSCEZu8Y1vv2tmecz4sfBcmWwm7zfh3ICA5d2j4TZONk
kcXZdP/f7J3Hbu1Ylm1/pVB9BshNs0mg6jV4vJOOvOkQkq4uvff8+hpUmJRuREZUJKrzgGwkkAFd
iYeHZu+11pxj1qbVvxZVoG872ftkdcRkbbmZ7fF3zCSPhjWRKdrFNBS6cVUTXnCrNQr/orcUirGG
xGIycUQahdsKT0u/AwZQi8tQkQ6Bx+V8c0ZRWW/Iagvq8zCSYrVQy55rE/QZHyyveekeWMGce1or
3N14VeIKS4uD9qwhaEpA127j+FrYmWPsBiPq2xM19bz5JArkbEKgHFZ5n3LoPJ8mes4ibeb0Njmf
/PzRERLPn6tItQua6pxFW5p8VUGcxxPFcMejUyR+HF5lleSRr1p2BT4/450qmiy4LGkeVhBeikDl
cvfV0ML5CIDIhGpbDqhpsXuvcPzi4uG/0YpwRrxABkeb98lNlt57Qnf2dhcSfAA0g3ARYlatF/qj
fIyhisZrRIVqffDZ5kaHvMji6MZmtWDKrmoXpeOXT3SlrNJlIBaKPfk+TnvwgtzvyEmQZc8GlyFR
IfhaF6osx7c4ic3z0NbYoUt17OKHHo91TeCkQg7G5MzvkLDEvEsdYOurUIxETxZW6jxAU0rhUhRY
i6QxG1aqPrgO86Y+OGkckbchKsEwNmHW7HaBcMAfKJ2/SkTGYzIpnu7sjCzXyneyHbJxb2vcUqt+
fmOvyAHjGx2wIGGENPvyQI4mlFCoik3HSqujrJFVGT1XTufcKiPb9P3kNJX2ramJz3NTTZPdLuwF
f2pICStEauJbCBC5LP1CiWcpf951zWkYZXLDXKl0bVlvjXToTEJrLS5OrGr1tCkSZEanzBqMo9Ko
Rr4KyiztDv7YExNhm3Ua3LITqWnsZbxGeHXS5o+DugeI3kOJYRUYy5vER6P0iA1Ztzt3Ygc23hWN
rjj8sdqrVoFUYn+veEX/Gviq0uFZqMEzhmBZr4ZaAfdYtSWw0nBquUlDej/6eYiTybwg5gZDUll0
qnUytADp0sjupl71ARbWVW9noU/ohUx5d9R1stIGdCjLLgHmuJnskrs/NgafqRVsoHrhFbVVPmBT
1m6joOJeY6UDmJr4GHczB4/ouhW079Y2IYrAT9ongX7e1hjLdvLOFFnZ43H2G+NkeIndXZde7QA0
g3eUrkDNcTUpHMbhGOpNnB9lVQT6WQwqQi1vyB3OaxgU/xRXCnaLtPZ4Z7Aba5tTQlINZaQT+2uC
WOJg2Q+quhtLg+d+BHoAHMcL5OljV/p/3SM5hW9VXuffm/+a//JbXoxV6AfNR6H/j//avOcXWI7q
H//Rl9+p/9/Hj/33fPnSvHz5D7Jqwob0mPdqvH6v2+Tnv//Lv/zf/vA/sDzxV27Jn/nv/3z5BjGf
zVBThW/NbHr6+Nnu23//0qHXqIT+eTtl26avefKt+ePf+7WhIlCfA+2fAcJQ+z/yx38TodBQ0fCY
ksMIz1F+TogjOtECwcVoeWYRa58QFsZHz586Zv6rM6brb/Xof6xh6Vro6NSZ5NC3ASX5Q2nUtGNf
spnsz62697FkjHhk/qI6h9fxpbLhLBCoSrQu2GqxknG+XysbTal05sB1cdZ7J1JrhrRz9Fagi0w/
BzP0Zlnm1hBfTXlokdxBbfNY+VLEVzZy0gVQoUHA7SsWNYtbGfDoeEB99HA1hdrotpO+GMfk7FFK
JDkj79rZKmV+06ioUMeABJBSXg9hveUNhB2csXYWNtoSLMyeR+wS5eBrMsYviuex4S92ETKVsYu0
xRQGl36DOUYQsxDwYtSG6nvVSl6FYb9MSkOCPWYRVBCFu7yat2VHe72VICUQkOn1gtN79C11xysR
mgcOpHLI3hMaI+j9yX0Z03evUAEzpgXhc+pgu2VdrYHjHr1GziaAimC6fm7rSvV1qLM9fWm8tkZ2
22n+ntLorhqAI4iweYhTEEPB2L/VlrEfjSpjkFqcsmDol04pYeaEnrnw8uqmCtEuSiNvVv6on1I/
qxZNrV8lPYDgqWsflUhfT0iEVpgvSGcTzfdIwg+zQ4EQqMzPWW4cZF8ZqwLznJvEJUlXdEGYSxBp
OUQtMQeFwG/aMc4wiulBowTVuZxu3irXZq8wRxfJbZ86MN3s+EkpYUCJvtix5kcXCVLIRaDEezys
kNM00ASa7WPifdOjfO3A9AzTXixQ/dQLJ8kevIlQFK9En5n72r6y22rZdHIzSfOtCIeeCrM6tNJ4
s1mclnYUfrdTiV4I6/WybBz8TtZ3I+zZVoXvSO37hVZH2wCfwFKDyJn76bkT9asWRRQsRoMOI852
SchW3UBKFdrUNC3mw4VRN/3KUFQHaFh7xu961/ltvVASIiB0nGyaEdz4Q1Muc+m3i8zTV4lRVbji
JNg1rp9jRzcCxkncgTYZnO4hVidSvEbrexQ5zyauXbZ8Ql9jnfCYTwTxCaN3hYgjxAhlqnc+62pm
mMU+iPVLP5FEdOfsqTXUIF1E3l/Rl+3K7vk+aMY/oZu9RaIA8yrK3g2NcDua63exn9zVIRyJAR3M
svObEwSM741iPykYrhCNBAupa3W5HDxWqJUEWS5WjT6iuRXc/aveqEpvOzsuncnRylvT7yfXQx7q
IsiJ7+ggOjsTy+DZ0vvbshRbZSreCTTdhXNKd5IX39jzMciTob9qGztcxz3A8SqMHgyjWSYWw4Xa
up/DCjdjMEbHFANNqCjXVRs5dBKipAxxjFAnd73N0GHIl1Tl+aJOiLmbuH994DZDruMrNtOFrMDW
yHpR8Gyizywu6lw+Brb5ToJT6dKhKFH3asRsFYsuGA+0tl+UoT0QXrVPzfbJh144v3Ouq0xbRYV2
nWv6rteU63GUS0vx70VsPdVIkXNNJfjOP9MZP1M9naa6WTO6Y+s2fms7Ss5AYtapm3jFBnMRl7AN
64qQcptpYdFdSOjPOBgTEIkTUhoGbrkzUG/bCioYBfFFdZ8yTVx5on6vm2AtyuFBqd/Nljuxs+Ra
NyKZLjxw06hjvB56TNSOirJSu1HeS78bNmVZiUXk48sx7aIpLmJdf0xzQ7mhB7aSXUalnkS8t9w4
N4oRmfGkbxryMyDesdmw9fQ+Lut11fSPfZ/c16XypKaVfqW25nRmwSvXVVK+lIKI9Ur/Nnj2JfXy
hZPghs9SmxTemOIXbSKxKBFmoHRKnVuDEvXkp8FN6PuvkQDy2MdtcqimkYi1tNE5H6LjUPs9ZYKr
2Ae3YZhHS0dX9m1XP7ZsLW9sBWafp0D9JY8QKFLI2kO9wjugVRLSKon5vVQa0DdWpI/LcXR6bK+5
mfGU1w+Ey7V4TCWdr4z4wTJplobVddtOa/qNJypaNeAaN31Gsl2XQMSHORPysONr7AH/zqwwaqvm
ujaCRWlpG+B6EOkU7y1kSOFOlnZbmPljpQ03vllZO8doH3NCu6EHT95fZDl9bYp/LLpoWNEFEFLO
PF/9YWW3krYQtijbc86kFYNVZN9afGpzVl8aD5/2PeefW8GfpSJfdxHzsRj50BkGR010MzE4Xxf4
us6HBk1pf7a9lYdKcSQ37y9a4H91iPnnn5rtdJaTpG+T/oxmlrBN6Qbds1Hc/AvnQfuV2hMzDgOw
rwepA8DJEVDFs16hzDpCMlS63Z8f4veXha/q0yGsr4doWupQzRj6M3mMabmeUmIY+stMvkTjXxzp
az/5l4vy6UjzJ/n0jcFCNBGncjLliLQhsxCx7ltgY92qS/cT8+s/P7H5g/9jSPDz4ZhRkOmkglQx
5xHg58M1fkQcZKP156R81IBASOvWDw5j+vhxmP/riuT/v1pjDiP557XG6b16e//2+0pj/q3fKg0q
g9kLRj1h8zhKfvRbpaH9hKTdYqzgAL77XGno8ieLokTO9ySjh1ny85sayPqJIkMni13X2bzPAJ2/
MboVv9eTMQWGF8EwxmFWyoj56x2iK4IQ2DKOLzXVaKo9nqxChTGZGsqDnTO+JW+sSke6QVEJBiZe
tiLdTVW6HXY71Ys2WfaxFXKjxr6nh0WTP+xueSFVOHGSPHj0uANdq8FdPqKIWlA7X2KUjZZmlDbb
Qpika/TpdR6Pl4MCI9aR4sUDK7Ewq/hQqNOZ5gbp7F51j+Bzw2t6QtY63E9q/81CbVToyHop34ut
PyCFa+2ctBHnitv+e5dXYpVGKeG5OJR5nJv4zmP/CHRmWjTq2CziQbvEPn/VpygSLbrjWx99DE0s
e9tZhUBdCgfcEk8G+HqidcGJdxECwTwvu5VjGtGWeUayciropGbuWVhKgsc2LptlZhbxxscU7E7Y
d9d6kCVuq+gK1ECrCbZB7fkqfRFNAh5De+gOiZJsobHPQlvwtDWWrYNaggygqT08WF3lu7nk1VAP
oXkZ2kIsfC3ULkCfU70Y4hxkpCBnNXskq5QNzWxwOUFOYwl3MYcWkc0SWjZboP7TEjhcBx5DIyma
zWu9j7QquwI4rx/soiLyMnVGFPK1lpXh3pAY6nYYnZR4LfqYObSMtVet1I0llAeKjwhhIToxeFvR
ssGLHEBTm5fNtUquCkDpqqc9mOO4qeL3JG8fUIkfc1X1l6nsN0kTo3Y1zRM6rFOtUM0Eabg0i+R6
CLJ9IaonocTHqEd9VYr0VvcheDSz4bEoz8CrL7J0QEsfNDI+m9EYihVUQh1CnhlE0wmSN0kCYJvi
IiK/x+i8HSTUXZt6kcuGOXNRZ9urdPLfJhrbrqcyLi0cOoY5kDXXdLJgARTyjcjtykVHFy8G0dRL
PRhWLVo1sO531A8DhsTMJCC4i6h28RPAebzAHZkuqZHzLeTJEMkz8TMh/zLi7wZkzEqSI+nf4VVO
TCdm6gHAfgzCbqkO6oU0e3UVVyYj/iKu96raHKxwwIJnktkdJjXJIql4tgYtRsyT31AVkt46YkP2
sloy42VSFM6sRep+FHjyPfX8b0mO+Jina9FEI1tZEt2YvCIVgzGtQaFYtPXIeEXDlEJSq7O2ufVx
eLAhVKsGdKXZ+CGW53yCrh3JPN5ndZPf/nv9ULHrIsv5s/Vj+Z78xwUZDO+/X0LmX/xtCcEWRSMK
pzKblA8cwj+WEOMnQYuIF6oO10D7xFeY1T9gqpAMzbN19YNl/4ug1NB+Yv6AeEFYlj57sP6WY+rr
HhDAD70jU3Pwa6kO7IePPtOnHU3jQedKpgymVj5s1Tg8Sh/0SjeuPn0zf7CbZRv8+70MQDlgERg2
HfxePwgeGPnGph3EPSHxNKAbJgzGygRemIY8ZrnwY8Zd4F20Jr90xvZYxsWdFEyYi7oh6ZzBKQ+W
Fh/wTuJmyPGE6CMGZMWkIwVc+bGvIYindkCEFGSIRVAnNwUHXIgiOedqiGhdZlRYpSiXNoOChQ6Y
002hYZdIvemg4YykJz9zfbY6bYk17q41Uqlm2VJ+L2t8Y4U0HhTQExQYcEw0/TEw0Ip2g3mDBOFa
SYcLRTEvmhDljjpnwCMY2jFCuOi91CfUQmP9shOs2x0o6hnF2nbNFZOINXqmB8eu3nkpPvvp+FRN
kGbiVpJ/NYZnExy1RZd9LaW5tSAiwHGd4ThVdZdb/ja0MecmaPzYabxmqGgxmKjF0urGcJHkQ7FU
MOC4oOHILWmmZy1N5ziR6NKw8cWMCTNGNPClFT+3UrvD1HvKh7R1c228lmW7Id6GVdVXXCi3KR9U
DynOmARDcbhRxgIKfgMIWjrPTpOuVH1YtiVWrro1AM+Z6tKmf8v1izaxbL/bAMhdUotPStdCpM7S
bO5QLjQ5XoieGdVYG24faDQqtOTMSCha63q/ATd98n0cMI1mbJw5hiDoeU0qFkSionSeycTZghi6
xsgxLvWpvg8t2EY+4wFXb5Kbum93mhl3IInUNzUB6uT3430ShibD++lSDJnl1kFEuMFUfQN69E30
CbIPUPe42HaSiGWyyvoNzI2rFK0HIQbWUepEiltJ9jZFxWMgQX2kVn5rdWyLjFLG277VN1L2C6F7
s5+EQQW3GJg9Azu7htXtJSOku1pPtoJBx7RAfmrqEIcs66JiNMawC4KH7NeazcqGdwiUW4L6U4za
QvW0XWXo3zBt70JTW3dTXiFIjYvuPjZ1YK4+bjicHuEc/jVAYoojsdMLY6t1MSgrHxxd+ULW3bUW
K+9UujEGuPoq5268HUVHQFDdMCzslxjmtZ2Smukq67ujXREdNxf/BG7jKa+7cJe0fv9kRbLGU18A
t1K9RV0M5OvNk8H6WETxsmvqbd83jwhfWLOB+neRygA1x2fOI6tn8TkRJjELym4i1YBgnCBYTcOY
rqMu/Gb1yFmiHrbr0GrXjOrpNTXvMSl4iKhJNreKRxik6a3cBexV40bZjpZ8GSL1eTJHtiUJc7ox
eU6Mm66vt2Pb7gvQHYmCMJb+rFir6jJwjMYNEOj0urHt6AZWWkCa21R0G11GzVqF5eL6nfGcGZil
h7xfekqFU68vNi1S+jHvn6ocK2Y4GvcIDtHNK0hDbue8Ht820I3nH328v3iNfpWNzRUhy4VB3QBE
01S1H2cLNVpswxut8dyDUXKNjbcfbvITumxXecke2ILuaOi43oGktnYZbfS/qH9/X5ByeEey7gg8
u9aP5QaULLNTrHY6d/Kl8HaO2mBfe1by1P3z8/yj44gZ3aFBxzIY13wta5yGNYuN03TWwiPqSLCz
746/69tfIPEMzBhh/cGy9HX1+/nr5PtkDdQQ29I2/HqcsjQKs9UC9WyZh8q6pCDh/v2LRo7xR9fs
88n8cJA2UNVaxPOXtq7v2Tyuuq36jWQHVLYnEJ2+e12tKhe0x/buwl4m7kV3Ctf39cpbXUX73t2S
NnWE0ez6y3zN/1b3f/5di9+3TwS+FEjroFRR8/yI+0tQmeFpU7UzaJ4L70pdqSftwd8jzCIQZjm6
+ydtMywuynW/Nc1FeiAE8goT4bp3k8XHR/l3I2LWBP9JI+KlColAefn9PnL+vV/3kUQYIcjFfUTP
Qc6vgE+tCBWPkan/7Mj/YryXP1EsIEj4lb3Lg/arL0n+hKQChC9sLwNPkWX9nU4E7Y0v+ztU5LYB
gwfvE3tZqJHzmPdzryqqlFjISQSXqQqk+hQAj3keNDWwdybsFf+cK725n9rSerYCZIJbR8kgs/eD
wnt0kvW9Exj5jeOEJl5cve3ztZ7J5qHWyU5FzZLIlRXAkTFC5X4Q9H0HfzIWiRDxQgzW2YaY2vra
ZdvRIUvGl96fXtAcGkz+r63aRkZmqRuRpOGlGDE3a7GFvo3hpFIhqIxgb9VQz/2qgxCpji9xWXWL
EiQ3JmS/hkqHqHWcKMMcy14nGbFiyhyNZLZoTHzWBCTz2yK1ro3OvE7ZgCxjBK2jN1yQ8+IvnU57
KbPyptDFc2CzpOVe1a8J42nx10/Txg4dVJxdTsK9YULhkMfOrh9FCvrLypIjM5hDGxCYUnrCXho1
vkij8nlf9Bg1iym+7lCilsZUnHTE5O40L1fVDNan70NKn9HBYk/A3jf6gIQ+85MjEAg8XcWjbuH1
rzW2i61avePqHxGPDcnKrtttwq5NddKtFgMelDJaj4qzYHI0MMEUJL2SRBBEfAelp/UkgdjmNsz4
f0Y3IMJ08vssiL9Jh2kzxiC7SN5Qct9aOUiBpomMo4frH2b8VViUyARNGRDnSjyUDxfM16WOptW4
Dizr1qiggPmm/IZr/ADF87oYbQCBqg1XPJPSLbo8glo4HLJQoyvUA+3Ps00SKoMrEM+iCcMOU2aw
AepkaWHpWmMxX1lFc5OhNVsowADcQLXX7Nu6i9ZmpyzH2m7cytg1sZXe4ycfllXcXk0dKHdTDy4y
xk0zE4lIobG9q8bo1et6NuZB1c6NhrWs7AdaE4/S8xcCrytRV2RfzR9D7a4xoa1Lb7pMQCDUoVg7
3pmbNQf61h4TJz5PowUCykGIyRxnXQ0hYzMnbuALjIfG4rbTzOiYixxYytyNUOwHxL1szs0e5E40
wHus5jlffGEW6aXuVAc6kGe4OSX7d9pGvjSIhiqfDUXBjy7uUtSM+JDkvuisyzHsdfZV7UFxvLXf
lfky9epbO5KvljKcKqt9F156C5ETD7R1jDo2iGogLUSoDlE8OdfBi9JvidbziE2+dO0hAQCfWZec
PE28PngsKxI4NDW9FJ52LmEIAF94VRRiYqnmEDIyl0sxjc/d/GOmBweZNtlDYLGTT0aSBBU1Sw4K
E5iFGdAr81TLWsg0fek9L141Y3Kl1d5jouTjQtcFVaBjbB17OiZZc2q1mAhb4wnt2QvQqz02SQSI
RP3gGks8ZxcUzWWdqBu0+lsdVdYaMQSpQ5bhZoadrUeylAwxk7k18jTMYI9WVz+Ec+et/mjCDXM/
bpyyjlE8PTpn7tZptO3auX/nf7TyyrmrVyZqs0nnTp8/9/yKufuHDnFP8IJ2EcydQa65yeCCbqE5
9w2tuYM4zb1EsKTJIZr7iw1fwaqfe47a3H0sPhqR/kdTspv7k81Hq1LMXctx7l8qEZ3Mfy/TH/2e
eTj1J8t0njXv1fv4B8s0v/frMi3Un2josJnCczD3bZjbfZoYYDSBmmlZbJ0/rMW/AnKsnxBS0+uZ
w9VnU/ivi/RMzse0RPXOCj3v+f/OIi0/VEH/GCixSDvA1fGZ2UwfMDnPHJ7Pi3Ra0AkYNdu6SPWp
WxeqZxD8KZ8kXc5ctg+ise7i6cobu40otZUo7au28e+8BHbcOL+YC9DHZTaeeAP4ypvex3cpUsul
ps/Qiip7tRq8EUTm7Io02qo+qH1S29amVtGR6ejksk1+hqRWvGoN3RgdxNuKBDFvPQXRtg/JL/H8
ak8bA2SEHjykZk48uPM0KY2bFHa16MPyZYziKyfQXypLexy6USysZjg1HYr/ER0tTYHo0LYU+maa
dw/Eoj6HTREeskLzVlgjrKVaRHcMwJ/VUU47I/V3Xq3kuKJJIS/FM32OC4cSkXLyxqk2MbDl0slp
Ikf9XRuETySZbns1f6grxd9LXKlOjQc264DqkxSajBfDGF7MS085QoFGK/0t5+VC06R0S6u/cOa3
bB6KnZGvI9QZ0IMXQtz45amS66KJn0pBA4WPuMGePc8+umViEOHRwDJaUMzbd57hublZ1ww50HYT
abuJPOVopXkP0QQtjhe2qz6PrhFcHi3ixdcGDlHm6sm2RHdXKbBQG1GzelTqprImhtdde4Y7t4WZ
ZLkqgv5NkJHSHobGPsk4XoJQxPSJ+JHVqzqN4RJ5/jFA8JPXEZAUzwFJDTGvCS+Z3V8QKb60IpMQ
SDQlvY8B3JBLiafJbYzBWiYqDvJsfn/7AMYXUOxI+YgN4gMkQFbiYFKiRJB8jSGugyadzk4jX8xC
2flK2KzxNQMT4qUnxHjVS6teSI1dU6m/jQK2klFG15lGHGXAlaOvdWfmvVui7FmpuPeOJdSPxM5P
RYSMJx3ug7p+LUqA+Fo/ori3LJLoopZRQEXmH47pHew35C9l/NCGLLcTI7hFGKRXXm3oSIuGbUqv
cl2R5emycPdIOna6CNH7Sfs71wP1dHFpgKCK2XoC1FZxRaTsWGyo3Yl+A5fpOdHCA9PdUz4JtLtN
tvfq5qii7xIpdJ1ELXZ2Z79G5B84gb/B3pDQVKxv+zq8KVrlLswt+mj5vq2Md1C1u5jwHFbJ56xO
7qy45Eud+qOhVweY0Ke2i3EtxcNVknabwQuPRmsts6nfFk6+0yoy3UZjW/rB3jfUwq1G/VAk4JBq
9YzLKFm3E/4Gv3nsJZKq2phILISb2iKEGSe5rxxxbYbFgS7W1ojHljOEXBN1Aj5LdfILeZkV3Vsd
AlqyfXFT5/UDaXMHGL2nNjAgA43XmZqws+OhjxPMYn344MdyY/r5NrVCezeaGawjyCqhbE56RiQz
HkJGVP7OsMRVqnRsHtVyEbTVjoSkR3XoUdipCVAe0V73gUkacQcHXuKFyqb0kfV7K1ti8MBqi2Gi
zLUzuOzW82STwqwwqHJIQAy7p6xqt7Wpfp9qH54CQ6qJTUaoaibKogmP0DVSwXFB1EIi1nYO9Ggc
dH2vGCQ/QPA+gFw6soPbDU1Lg0ZzDugwL40uIU9+7F3agCeYAyko8Oy1CxvbVarkAtnbpsydiwrt
PbuUYZ2Wqrai23cP5PM4aMaDHisXmhfdTPMlpCh8LUDO5rW/0mF8a77yMKjdJbqSCzUelgGGoFU1
9i9CAXsSFj6YhRJYMNQDt9LMddb64aa00+cCk/zokCzbhHOMPU3bDLV0bWn3koyKEu15EDD4rZUr
jEHaQhi3iO9WYTi9Rom8AfjkHzPMYDvV966LNDspM0nFg0BmTOazVlgbQkhcQ2ezHDWWQeDRILYx
ok0h/PeY8EVXZrl6GOV4pJwVmMgKc62GtFJL+FjcFAWFHrGZlq9u67R9rPvwpiRFd2z9W6+qt4AL
oS7BfM/6cMM53xIe9tCUQYdR4xzH8TJSu4WIrJHXyrAxjRxCun8bqlNNm7rbKsm0aSZ7V9UWSGNt
W/kOX412iZwyQxYzXnWtuMGgCQuK2erSruZ5qtZfFbp1qhPW+xXTPZGs2r4M7800bHj5W/IgMoAc
qZ1066CE8FROkozbjqeT+F/oWC4Gxcpl9ohjZdxIP3POlBy2mzZdtoIqVLqiQxTKyGBwO5TTnc/X
aWXRmhXGJPaUmLVCzNNBSAMfbjqFJByMbm7eOd0+SqA0lMr4PasA8/MUu/GYMTqIKs1lLGlDvEke
utwXS3W0SE8I2OtqmKAUN42sdFGl/hFxQXGZlVrzGGmS6s2cKoURfm9e1T1ZaIk9MTbtEwPtGZoD
jTn9lCxxIRx7vdqD2z8LG7DYEK2kmO4J8rv2SwSkJYY0qWcLkZBFlWnlo9fj/pJ+v6o02sxdPGxa
g1293jSvHUwPLbafDE8/df3IIhMu07ZbN54JG7S+LVR1XNoyeOHNeq/q1dbrg0vVhBsW6Yd04mty
gnDFjYR2UdEfi8k8yDA9eWGiL5irEBARE8qV7ruWJboaEahZlQcy11zizrhu6jnvIJ12KBuP5hBu
tWpyIXvsUqd3zVyNsXXDSUL2duX06Q1tYjLlx3EJv/UWWERG6m98IM91p6oKgyNtwVZoI4Zyh6l6
o8SkAMny4MMIswz9kGRIbnVWWt1ex3bxRubsimyMq8FjpwAIdDV5waqilDfL5h204BGI1gIU72pA
S9k6yZulQ8PCk79j4HVdCcAwIlw4BtHRemptQUbd1LFCMZgpCmQwahnpryZ6EV5Hl8KLVLd1aiLB
gPC24rGz6a9EuOVN4vh0Sg22FiUe0aTk7R4/Au1Cx2DiLESo4cREGLR+slOK6N5xvI1uT2cV1yfJ
g9rt2KOiiIqHnKSnpZ4CCVdo8XtV3qFv7ltUAfpFb6oXnq+ToQdlL4yKOe5+EznhzglVZ80E6ACM
+70YGbAVqGN5v2NtFNwsft6bhDbLnr1Uoa3ojduXuZbvM4Oo3sQGHd6oV4mhHJNmmBaKr69r8tlJ
yAtok5CdtA1G68nso/HG4U2zjJPhOAx2u1T6/GEwp6tCsZ6EIGOnCMtHtWP7olrtOq47gHQ1Z217
2taZXz0lNsouJ8DCr5JogYbkVKBHiH0FaaSoDiRWlbic6mFZVinQ8KFmi8ikhxbH9zEGu9KVN344
YDyeQK9LEblj0x6nal61TeNx0HjQItQIy2pwsOWMBub48IJif2FERoCafmLs4lXInAf9QfgJBuzK
u3Lq5Akyj7GdH3cLnpXrZKzmcdXpT3ZAG6QwrrR+CI+ODjZHK3Z+od4Knx1NbqoAhFoygvOlmsbH
0ifgQxqwSsz0O0odMj90QU6sfRs3YKsIz41J2u4ApKxq0TyOWnntDOT3ZYW8iDSf5MNoDcxmJEIz
ui8T58kY9Gub9/DB1KOMrDwrXwPIfkKyunNqTSHFKSTeuOMPK6UG3jCkEQWdbRslNAPqrGB19I1U
1W+AKwjKiKoiCN1ORkOQcq1bykpooTdFP3eo/7cDAxwdYJ/gHDMuoJayfhxMiFBVByGy8DIizirL
TvU0uM4vwXT/9CA/TD9+OYjFnEcDNUUp+bVKi72h0pm3hZfqSK7ASYWdoxi3Tf+zbOOfHoZK9LO6
8OfDSJqKEEgMCX/k62E8VXWoAlQ27uJ7n98p+l/Z73//9yXSNFUY0K1R7PxQbNbOaOW5lSaXWc+N
xnCQBvhv1fcfDG/+4PNLIuX4hviiTFw9Xz+/L+fsc7NML23qDvNsOsc///vzXOYfxTLt7Plaf/p+
fvj8hhVrAbk24aWRbpR0EdOSk0uDdt57Ei3/9qEAKlioMQyCMwCyfD2VxCaKu5/y+FKNti0GEtUt
IDgZC5ZhpfiL2doP4575tL5clnkm9knxoWohxneIrUy7FkRbm9RdzZJ36tit//5Jfb7+P5xUJiMn
b+2fD0TgfMYMPFizjsxLcfEX99r8oX+4VoikNRXjlW7rcNG+npRuZiJn4SWdB4dy8tINIJze/vx0
/uh2+3SIH2+3qQZu66NLu8zsl8h7MpR/4XaGUsFsB1wcopwfnnqig8zGUAgYingD6pKu57/w8sL2
plqz9lQQczKPcD5d+Uz5H/bOpDly6+zSf8XReyguZmDRiy8TOTKTZJIsksUNolhFYp5xMf36fi7l
kktlWW4tetERinAobJc4VubFe897znNK5ntHr24W98voXku6eEV//+e/pT940/CmtDH+AXq2dIXP
+/Fr+HFRl2AoipuWwW9eoz3r9mVo4RcHi/lfXsl/8LU8xVQy4CS5OvrT779WHFIPSX9zScUHM8km
qQhsbdxmVTFj3X38WH9vJpXh67dDV8VD/xnYVKnS//2//qf48q1q/13wVB/1g+DJWtKiJg4rGvWe
vM1/EDxhXKrUJfU9ulJXv+udlNkJX5g8FtAjOfr4q/0ueXropzhrhDKLOR++6r/gkDbVxvSHkwHJ
k6inj11Od3X2+7b10ylU1faS2XPY3YjcfMiq7t6gVLKwuks21Vh6BwvJQ0BI0a19Os9pUGRZyETM
eqifZLgSTd2wFRplADPhTljLQlEzO7jRgjHYLfqlF8SMLJ/PVdI2ucnJLx38qDVWdZzfty7ml6Ws
vJVeTWetIZtYlGlNa++grbXJDgNMwukmHwyNtuixucYX9eCS+Ty7w1KeUsMgx+gYyGUh93sjd3cY
pAEnD9VIH3mMpNGWD3HpwTHVCt7NXPQa7s2h10ebDuorwcTiDfzOI+gSbYXhZl+Z2r22ZDpX844e
DnLaix29IhnD/LPlvG4rqtjaQ6qf9Mj8NsRfWnMN3XdfVWEUjNyCKUmSXNbnjB1cPmWBsXT1pp7T
Lzy/6tXUt99kPx65NwJWFvxALd7driWvpbF4ncuNRoNDrx8ptXixU4erSmrhgcUt5rv2icXmbVJg
2LYGZY/A4p05LTsUITe6KqXoTRcxNIq6g9taYgWQ5M6IRuvia/HXyWAfU3rwCHITW7ke61ujqZgV
3YH7h9PKTR2S0syzNg3CbGT8F97JSOLDLBM6Mwgppl55N2VduhKL1DeNCUHJ6+jcYyU3bZgFm03U
9MN91AtMNrr/ROsF68ek3jUiPXaZ+2D5yxddi8pdMWerXvR0hMd+UBkxmUGQJtAEa9TjQWnWzdHU
+VmWttn5ZsHIGuqluK2tvrzHRcUXblXYiqPaagk6jWiCg6Zyb1/8Ckd1m0Yl6UT9maDvuQXJEmie
BWNsNN+mUb5RczVv8U3Std554d6d7Fe60mks4VtZZ7TFbhnt722W21eFJ45Dmn6uF/9qafDO2VW8
q0aNFtIZIrDwxLaPQn1VZSGL5K677tOFt8/wEEfhaxOTyy1NuDSpVtwzjak2WXzipnvASR/tPZur
wcxdoZqdYuuRTnQi+xO1UfFx6LHeZelyz+ccTw0XK5xnVbXpIwcrpkKSDChgW53tOTlNc14LJ3Qo
+Laeuipt18Mi5aoDnnnsDDmhgLANjmcuqHmX9+tl6qrnSITRvozj9jZ1bH81Uo04lTMIecli1wA4
HBHxm4glrzp4qvwF1eUmzGkJ6JIs4d3eG4cuqWipTx0aYwx5EIsnDo3HZUsP853D94Kmb84rjsWe
yHF326X9sqqacm/14Nk1J0irBct2Ch29zmH4L7ZFkYwAOjpbsRvQJBX0lg5zhv+iWfZtSqE6WOpP
+pRe2a08VibhPqu9H1xc+ktX7CghzlZlES6rMtOv2bWjASsn+hzfFpa8ZNH46GXTuSuW5y60oNpD
zFsVVfroDMbRmsR+7rqHnjl01chSrHDNm9DPp1PWkU4UbbUtZg+nYTudw9a8UGWmbto64k19NKQs
V3Mn3y2bniKsFqC7SHLVtw1x5rU3dK9haCMCZMtzHnfUozcQ7cGqvHSFC25hpsuyN+gujKlK1upq
M+S8alBBqIc0VVNkgq5l7nyydxvKvo6+nVS/zth/P8J1JtX//Ai/Ssqo+/cnuPqg709wnEVMnUCL
dd3BuKPgxb89wXEWcXVzWBU6H+vH357gzi8WiSjPVYhKBzsgH/T9Cf6xtGSZqaZYIHGEpv7CE9xV
o/u/RvuPnSWMS+zplIqgYFk/TXl6aKpuJ9e+jhf6LD8ZfpwX5bqcCz2IY40eTi/tjOTceRnyHsyD
ZifG/CI0bjfChLPUJlOP/cUVIZxZz+maQ1G1JGncwbRX0u5S+ERdeBxN+qbIKldLdqmK7Al4+Z2j
xy/TaPREtc1r6umbwCptGAkqtxE18Wvlxg5VIaWBdgKDYBa0AvXw3ss0A4yLqjOa3X2sh8+1X9bx
Fc86XMp5XETTI1pyRxGrBP1FWKqugpjP6qwrSSblbGmzs5/ZiSZqOUrl17gRamEaqtWpkS4vkVqm
9k4RrvW63JIsGtcVG9cm1faw5HtSUOUrYmi6y9V6drGKTwn7WuPMbH6u2OHCweHXo9a6YR4+6Ox5
i0psfPa+6XLR2QKPQ/cEKXpjlW3j/78BoPz/FzdUlrz//Ebc5W9l+e9vRPVB39+IFEODOyYIQoMN
sUE1Ff/2RjR+4WZr8R/eVJgAebt9n6X9XzxBIohwCUrLr46D7+9ELIOeqsbjH0qx+mvlOgC+f34r
crHjxsXn9DyLmuSfL5Bz5xqT9Pwbo4CvnNr6Uu9as4rKi6mVsbGxYxKCLz7+mwstx6VzLAZC8gsV
cU7qn9qSwFRdZK9ZUx1n5fwy+mg7WxYP2dpkWbFG/T6Uk9ls5OBfMm98V3we6AJMPdKAMEB0rkuC
yOYtHtU7rzSvp1rba0n+areTuYZsfYrS8ZKxhsU70wYRjgJg/Oy2U+pBibMlfgX4LJ1ZyPrXxiIC
emwksQObDaeY97POTbXU9Ne0oGSSoeTQeu5zbQEIb8evdTmdPR/k1CbkZ/vsM0f2EBnQZ6u3dvbQ
jpHQU7+HMy2q5mbRtC2OdNYcg75v+goFOx/WYw8pIjO1lvC9Wx4QNPhpS03QRbE8FTQKwz1V/AWq
J9rMakFwm1iSjR2eyGjbZjBB9BbORTrqX7wM6zvp+KCxXEIElfxcTOGLTNN7IoU30KcQ2ovQ3had
UcNYLA9jwpTkJx1GMsz9gcAcuKoKr9rV8WBihoTuR5wV9/58Kezs0EUNbDQj/TYXANMFWYYVJMVH
L8dhaEbzl9KQjIS6/t4btMAN8jD28ymlfW8V+uzzBnB6e3+U46lq4d/O2M6I7fV0iuRvhVaOz/x9
wpV/WQoAU0mnPArknFNaNML7kVFqzY4t7QI88E18QheRy6ZMMpjncKkqzl29z/zmesIeeMg7z6Ir
ieafxPNIRBQRhxbhzPjoZhVeFowhB34vtdhYqOE7hAP/PsxC6a/zWZ9KaOeLsx/YgO/q1rbyIJc0
OulUmeZsJVvj5Oa5JE9LRwlXJ/H8cQr8PZcoJeA/H4enL1339gfnofqo7+chgwkaLAcOaQMsxb87
D0nBqf8b1wXnkcOM8f08JB+nc1A6YLU5K3+1Wf3rPKTW3uEzAm9gfDG8vzKZcH7+fB6iXhACsxHV
0Lg5ZvnzHwS1QfpqlnXGm5kHvbuJhxB0vlQU/WhO0AIMVYWURTD50oH2FV3qvNF1QT/BoV4SsZoG
WjlPHbwMNn1EVJdNNtZlBeS/NB376+SMIINyyskX7kUtsP5oain71iP/3RfYT+6Z5wEcUZZihUE4
L4sf5HWl+O/cFLRl0zg4jHFzZKMG6bXSLRACMpr0TWFE7bKhrY1zLvTMOugpQNhJkXneDqeEZX/K
dUqYtq7ZHhJDr8EwOhaJb22Y91zGZPo+mt60jVIPg1QUkQbf4IcTe/D2ijbn5a8JRyQ3HCgu2BDn
YaPl7KaGIuEAiglwiYI8NZOP/TrY1PwtSwEIhToKVsxNZO3sOX53Ro2EXum9pyWdln0RFRu35s/I
2agNomx3xLHGqziqOypMWW1FCc0QtDAT9Gk15h/XzVYGp0QbFFT5ct3X2HCqcmd9TsTea614lYRj
+UX38oXCySo61mBLb605j+m90P2dV5dvmbvYOzM3ow2HpLXrqp5tcqfurtSfUSEg89tMSJZ5ICGL
eiB33jTjxtPgfkee+RZjLtsz4PGyGHKTg8lqNm2FP1Y42itFq9HeWXI23H7l7eK2fXexs+5qVAm2
zunQBWMbUbTYG+6uqoqOa5FIAwN+65nvmQ1B5VT0rw/rRKYioG0GHcMd5wsrWApkfHzenYztFUxK
lumt5a1GSZ9DuaBOFZ75nJeZwRybRqtWqSlAcFVUnZZKGijp9gCvstNzp7nAQ+JxGI39xU3wES8s
92B5zbCKusrItwtg2k2HJIUxaKo3k+5yNS+4UoZTme3pAoXbgjl4//exKVTo2PpTRfaeXtwv/1jn
X/6wx+ZHWRY8BfXsLimt7wXtP8ySsMeZJVHo1ZzJBPp9lnS51VncshBz3X9CLb6fnc4v7FZMam/Q
cllM/rWzkzXgz2cn5QWkojmpbSJHbAp+f3YCh9bzvLWrG4iRUA5UlzlGvBkzQ1msjCnSKSDPtrk5
H4iKGsDNyvhz4btqpNwC0N1xU7t2ZXOA5smoFW6EBeciJ+J+yhO3ukmT9nEW1jMAcoKoSsUjb7kZ
5uzhV38HSk2dETouq9S9TJHJCp8SKiYEPAOsvGljEaQ1xTWtukPgq5Q/TOd8TaSYnbbocaIBA1hS
jIF6xPaeq9ISoiL5ihwgFUOA3hPMoGzt55kttON3dhAr5sAwiE+gjwI3nTdcLZGAyGGunQ9SAcgC
XJ0xQzKft1E8A04NetcmkqDEKL/6ie9tZsU/kAWaIrrPgbxHeMgVJQGk36ZiktxRvZJf2bY2nvCf
+ivKrEpoCOmnpCFtBkRNpwc6vam0fq3AC6txsba9Ix+gKDtr+HOfHDe6qRt9pDcF/yAphK3ZhJIm
zFIGpQYqaLREs/ZbfqdZI891jaCdofJtEbXVAHVkGffI6XXnp7ifoBdDDBv1vWtSuDhnybdBN89R
uVwvBmFkPAXmSqbtc64qxmSl2mvrkyQos6qF4a+jDBzgMvVrBEhq7yryMzWQ0iA3HFKPziULZ/Jo
cJIQoqNNA+1qO2rV18bAZmKI7towQck12q4SBa3ByY2eyyvTXNo1K4CrZuA1E8rutkkcJDzMKmtY
XnJj+RUWg2jdpRKkl3l2bYLVPXeHdYPReJ/pZZDV2q5NtdtsqtDRUTtRkGnnlJ5zZzjG2a9zZbsb
prVVWC5oZ3ZtZoWqmVvwD9NMsN8DgdxF3cNE4/AWdtw5ssKXuRnmba55u6gzncDuxaPVNC+p2bis
aBmimx58dBJdeLCe9KkIIMFfN53/rXXGOiiGjt9h5xyihq6zxbFPvexukgqO2KXiYF/eYIJne1IT
gZ/Vjzx9QLNT0ddRC3ouZVYf097/XGXiDr/xN69mG4CDo16ibcTDvO5G+DLUJwnjqsrj66SqjlNK
QUSV34IBxxhOufMuD+V4cEL7fXE09gTpaFq7RIYu0ZxyWO4NZznjAet4sCTjNkqQDEfT4evyXM/b
3egu3WZ24/24mLet/bnTeFwX0v9U+hiF0+iqNVoMdb19GGNzFdXLLZ13+3BIAGLY8sJhB98RTye1
wistIXoTNuGtiavWs4l2Zl5/Vcnkjl3ROpyj+6UmfM1igBvWxI3RaOmEtbiV7fxIJw88g1AzM2eX
R0m0b1iw4FWMqen8iM1LXjmYytn66IYCCRS33qQ9u1ZJWYz4htqOMafKH5cyOgEcJMfc4IwmQYR/
qA2Bzaf1qye18EQf/BlzDseEELdFVfBmcBv9BjXqzUQR2uALeJMd6O7Cme5oXKoPZjm86FWxbSzx
PCcukwB8dMVjBOkJltzqrN0ko6dyYiuQjeW29ubdEOLiqdtbP4FN46RbdjYDNrLwOnX7JGAhsK8w
2h9dzf7kyZAgPU5yYn4POnCkXWxXHT2TOmueKZ02jWackc2rW7fy7+y520+5lazLfCgoSTBWRo2i
DprNYBTpA37WhKppTPJg7r/EDd7ufiZFhv+AjU71HvlfE0hAQOrvMn4nPAewlkZkV/rcuy16ktox
o2s4KO5hyC13WMg6jUO6o2wKL2Wa+/ikaN3m03lepkp8o2NuR9dxCuXTkclwZWk6pWORPu9tY7qb
yjzQi5q2qirRA2y/e1xKHm/bNjpMONJDLcg88yr2PUeFDl9EtySEGbA9TRYTHW2UWtzcG0m4c5YZ
ZGTsSPgwOqa9qPtKPQrgus7ctba7rIamOUcd5lXDqO+lPZ0s0aVrAlg7CTHUzurrsaK0tNZH8gHT
nZirDWLdvLXxjVYNwFVdGx/iZZbbURpvmY/ZDCbMpYBxuFlyCK1/z1Mf85SJYPyfr6HMU/9YvYGn
rf5dmlMf+f0qSqwHW46NDm74fNqfagEdyClUFtH2/oH0+m2cItbDLZNhi4y59btgj/MLeR9sHLaD
aQVe8V9L37q/N/Uokdwgwu6xHrHUot3/yavUydmm39PTQBCxTMyrw8DVhr4yh2lFxRQyd95rKriQ
kmBQg9l6UKGGkXQDZcxVkJN3WFTwoVYRCAJMFRBZYhGNCkgkJCVo93gEwf9Si+Y8S/NAk5F3orKs
3VgM/iFpi4jURaHiFxH9JpMKZNgkMxwSGtiNQICb4uKr8MboYd1t0/ZJTO77ZDnTNh3r+8IA8st1
dLNkC3cPzV1gplD/J2sZJDrPtkwbtylVH1BDtC3RYYmIxQMjg/qJN5hQgiyOaOgjDKoQ1sOCpVgL
oAK/1PmgzZcUZPqw5Vo3csRWioEEE03USGEKluRzw60UPqlWIKVBIZUMAVypmc3NoHBLVH/fSgVg
8kuoJwrJJEX6rYfRFCpYU6iwTWZ/nQ+fDNin7LuAOo2+5KIK58lVwCdqC19ShYCafByz2G/J3lbD
lRN23bER5SvJn7RlpR4jxNvzwHPPKSzj0nwMqbFrByOzq4iHTebKGZhYJoKJ+ba0KqClDLz1MlUn
USbzmsKDTen6N2ZUH0qm5E7vdgVBlJzpGcvBM1O5DoGUybriUUDrrjjoUuG/+LnxXDOIhw47W6HO
GL6fJy+C0zokmIVrfn0UO8BWJXhU3OC/eciVub2oOeWJt11ZH853jAzJI9gxrMnthzdeH73zYswX
TtOMmy/U21RZ6dta3Ed460Nlsl9a86bBda+RC2hw4dupeyB4tssGuY+VTX/Ar997xQ1AXyzUhlJZ
QQUX/M2PxJlSm3KbIn2ysf7jw9iNRAEKlQnwCQfwPHyoCQu0hAZawgPAqvcQiaGBqFwB/cDtaiFq
MBHl3cKJMLYTMQRH5RH4K+fqLtO3lKjC0PK9aXNkwypToV8CDdPi7kwCDkZLxlwlHnqZnxciEIXK
QswqFUGh4H0ix9dS6+jAeWilrq/9xr9ExClqYhVlvRwJsz0KPx3ZGBP9IoCRzCnODyIZSZe9FCqj
obkOCTFSGybxjVjlOHSV6GiIdvihXm1EMRJiWq7xF9yQaX6iAeOq6jSYuVOAbefVrAXhNxUbieKb
kRhJ046nmFhJrvIlwqAEXCVOEsIlIREUOjivpcqkxCqcolIq5si0onIrJgGWPOdfI9AyqmTL2BYH
j6gLO/0r/s2FOxwpGBDoPSOXisZg3p3XzkdgJmZNQZjXiT6nxGlKmxR8qwI2WrcnPfS5I3gz+nSQ
E8RJTe+lJ5hTSMRd9vGBqct1T3SnjernWWV5jIKg32g5J4+Yj6c3PNtV8qdtzeeEKNBIc1iuskGV
Z11MwkLELy+GSg/Ny3C2VZ5oIlgUlq138Nsa9Qr+uJc9MTucItF9cstaMHUyDhNSAiR1jgktofYA
B7fgfvN3geLz1Sp4qxFzSog7TSr3FM10EKdEoXKjuWqIRvEiOVYqKxUTmqJ+YDuoFJWUw3MBjmpR
+aqBoFVF4Erz9SvNJIHVjNrBIpIliGb1LTtLolrjYHMVzU4T198+Xy69ynS5RXM2CXlNNS9ZD3RU
QfyLvp6XjCg2nZiHnnhYZwGzJi6mm/HjQHzMJkYG0DFf2U64HWwsDQTNMgJnukqeLUTQAPOeWEUe
S5VN6wipxVV2lRBamwiv+XkE/BBEj141Yp0ScLO4lVOudEPq8iohAPf3bPLrbIIq8p9nk9tcFl+6
P5hL+Kgf5hKmDgydH3KN85NEbvk4I4khY4nFgPebzEPfAcIPtjuLiPA/WxK+yzw+c47LBGH/NrP8
heU92eafZR4GJrClfBdgSyCNqD//QSK3KLkrKS7Xb+wchuce2CIOMq/JzikEcmvpLl68PIVduDKa
Pt+Nkf+kJTElKxSh2lSk+mEOl5zS1Lanlc+s2oszVDvfElcSwoJDzapJ3eoi9zztP1c0sIbRNvai
G11Vs1YJvUCOPfuBq+PTzzpSms68fMstHyVC2gD16XlFO+fyYGr91hr7z0tV7GHDUwprD7fJSE1s
owpjcZ9fLapC1uBMtvDSc03LH0uNR3HRireE3tlxMb55GvGkSlXStsZ0X3iU1JJx+zzO2lO70EQL
BhyXmeNx7favS2eerzQrw2ZA6S2y1wLbMiUt6/Avht27rSpyh6X72g46tbyU56ZGwmVIFerSsNWg
6JtfRfZsz7cxDUuYtdaJDVmFXWschC77z/GjotfOVF1vGZsmEQpzHgm5mRT66h/lvskEDTYuB0p0
lVorkrnBw6hJldetNwJUyYqcgAp1ePlWKM3XNIZWXztKCZ6VJkyaF3V4ydvLoBRjqbTjWqnIBlCC
VaeU5VhpzIVSm4vGea6U/jxK6J6W0qSrqgPgoHRqDGA8RZV27SgVm+HZWjGOioDhbc3xVR2xLBSr
MLOSc6iUcCas7hhHNBRMSicn2iK7oFHquRab4U7P5LuhlHWodHLdKLVdR3YfcECtDM9vNoPS5PUG
j2aidHraQd58pdzLhu44IquoCcj6udL3KzvNbz0zyjb6h/qvzcnGBwyzs9RuIBs6e+fFtA2pvQGd
ZPGqUbsEV20V+M0tK1q8yi8ehhHOTbYPTI38btRGolS7CfNjTaGrjUWhdhc1DYpMqQnuRbUe6T2t
vRrVtiMa2XtQbYpfTXg0LfVOvuEvz1qFnf2e4PJZWaxOdDC5u+5jnSLUZiX163jVstN/FQXr2Tik
k25Uu5ioYCuDMjFsQhQlje8SoSctJfsbtclpU0MgxWRlv4k/Vj2T2vr47G3S9xxo+97TdeNCyxLR
JjqOrvpwEcSN62TdiukBy1tE4hvIIBbBjHR88whFJlqLJWS2AdG+6eKJrW33WYuapxyEH7so0PFx
sVDkVYB0TQX7L3dOH/Wyuk3pKXqZfSKUBrA4gp+eRyEG8ahFXpKSScV2aISrSrc5UGzxFufDixQ0
1UUej3lfex/THlJJmXwG5XskVf+s1ms7kwLVdV606hDxz/wqDjLz3yvep5rkddEX3gOYzttGj4+1
brurskV2FtZXw/GfhlybAr2dbvuFCcJr2321dPfd4n9qYgdFmhrXdSMpplAyaxIm887Ed7hOS2ZJ
ryivxqhbt158F4mWJrcorFeSdrQrWyyg7FK1BTT2OBCPmRveeOZ41rBGBLPpe7xTEowKvNhU4WCJ
tOYnr7hXyxcn69N9ZA6kFi10rYm11NGhQ2dlOZUqiSleEaI5swS9Io7Z3OL0vHdwYO7SLEuOEZHX
1VRFcOTm0eNbQiOetZ7Bc+JMCqsxuhSkcVYdb5fLx0JrEXS8EFJL931txxsEX38nujq5y6O2DjyD
+ZYTRu661ImAdU7+rrb0GeE89nhrE2cVoTujV9EYH3YJ7XdgOTf+kjrocvY7BYJLkFnLgSn8hr75
q8JMT7ac1DAqjJ2JSrZhWAq31BEnWy5JAv0x1AMLZ+PecCY7SGtiojHdbyHp7Z1hKrwRfsx9XPCu
NUZqAvLS5KoV03U115xSAqIRXQT8pHYLWzIeqGKRqe7stJS1ZVpQ+tFE0I9oDKHFwx3/Waz6txtA
FT3/51HnVHX/+J8yesvf/mDeUR/6fd7RYavjQrI+el1NoQgm39dauvcL5DEs/i7FUAZJl9/mHdP6
hU4mphAPyx97J/qdfjMrGr8wmpA8xVXFsKTiC39h3vl9DImIGy50QS+T6YLn9VzxU7Yq5RD0xtJP
ryWILU6LMN5ZzdMPvxiG/Dmqyh+LIX5G6f76VSAwQutjRmeJx+/gx5mqIbyc24udXvdVmuRB5Qmy
VexjPEQWI9ukJveeajZ0WL4e/Y91jCK0kKDNjfRO1PElT7ydYcfJaRRCBkLX7LXuSVpj9ESsRRQf
RijxckCYHvx9LfUTIvSlm41zs1RXZBNvkjY6ijTjHBnw46Si8beueuaBh5wpkfO/wTll1MoK/rAH
nYt95h2pv2Wp4mCYAiPpo5nw8ZOrIeBOeugcRxqLd+E4uUGvdZjLfNLDk1wwQ1DJSF+QYT1S6udS
32ibL1TldivuSeYuEVnsbGLZ1DnKPHJWBbw2mL0MO1fk12HKnafs6Qg0vWtn7uZp50q28ZPjxTxX
zdr0HhejgUzSGBSJaixNdno1MqetASth+V9Lu+hnciATe0bwwdqZz18HOMPRhMhdV4DtvcpKAkeG
Ld4GIw9Ayid7M7eyo5wax7vl63Xmiz1HPCGNGdIb7hDzrqLee7qNdUTvJpr9K7913CM9R9FnSNLW
E1dEch75vNwTCZDWAZq/DbnUsMdl72E0Yd83dv6nqmJ14JRWvdGkUJdUIG85o9W6iaL5MBj2cO1L
6W56fucn8pLdly6OrqYZGsY8gSLxm+SgGchuJF7xtObDeLcM8pgKrN9+pft30WyDP03jJPBmP95W
dSHWU2YRc9cDt0me4BUMJ/7qhsBpEqgXPWbYzsBhPuVTcnQWGW/cfgau0Of6uvRZinbxwJVybrod
geT9aJXUK01Gd4lYHGCcKM5kzM8DdatbSgIvVmUfvFgS2XDyfZWUWRCZ4haZ4L7X3eETpTveO01f
qw7krDNOznuVyMAuuiALG/1BaHIbOf0WPH228TXy2Pjb04modufU37quRxlu3+Z0fsQ6CyR4OPpT
seUA4fG57HDMn2dvCEwfnpdtkMZmb9AOr8KW56bQtjneeJM5vJXzV+xp2DG+0tGsB6OTIyYpV39m
D59tJ3nNF5AX1EV3x55GZEjXy8koQPNGxtlB4GQY/lzz18cahFSN527IH20jw9tLsXzmKrCJipBr
k2hAJkVsnGnjZO+NqY7i18B23Vt+xjsbh34wJUsUJG3YgeITyTkmxLqOQ+PS52V3Hpv+KjImXsy9
vsubCeBKiOXDK+YrnzeRQLg0/DaYPO/k1Sar3+pJW2hasN17QIiXsqlPLv97MPwTCIZL7CfH3Kg3
RpgmmIBg7s3kitJ4rNeyrSp4iuI607KXKtNf6qw4ImWxOPSOqdQvLIRZ4VIzludnyhjWTd7MV/BZ
sBgxvXvx/LXJ3L30ETzaOmE/pwBr49GrlvnQLMQ+eq/6Vsxs0jRIZ8Ec5WVgT2a2a/x6F5Ifv1tm
rdn++cmrm39wviPm255N7oU/9X463+NZL7qZMfO6ajJjQ4aBvCGeggCsdn7qC3MM3AF8XhUXmIGW
N71uukvTZOLBAx9Jnmm6k216ElMYZL6LAN5zNXHe0d0iOrepMIvSUHBFBSW18JrOQ+bZkIDuyPBN
omIwAtfr90NVvbbuItcw5R4NN+Yeo/fmWhf0muXlemwo9TvodeaSryh3ekoa0hqgLVc7shjfQPPc
06h3pGH4aunyYyPxN9bVyesMf9ePNP92c7I3ptheQ3peOyF0rNhKd0Rf3aAT3Z01S31dx85RxD7v
azMStOvp5Fza6ROqF2kuRwIumYH/oBetG8eZ11OSnYd6uY679JCN9s6GFxUkeXMIy8xfsX1jqatK
vft0Y0f1iV7QAecl5b1IYogke55rlOzV1cJzrdsSALrJ0vwOGzXMhXKA7cgdfY3CuQrb9hYsyBAU
i19ia0o/IaIRn5uSL4QEr2gyJ7/NC9Rrly11y9+yRuz0ulBsv89pAbjDdPBqWPuRc8jsqm+V755E
I4An+tq3UOeWXZPGcyQe2iwvgGTX6izrT4nrPBuCGzIltzhNss9zYejrtJuzDRLIDRKxTgAaT4JV
p97eKFL5iLo7XuHWb885Bq3Dn79Uf3ZqM4g4pME8l3ssnvGf90EpfuWpxW53HcokMNMj+aXVn38F
5c/5VyyDT8n1GzyB52NYJweisyv7cQgxnaW0PT+KrnOHenvnJpHJPqnv2pGlf0v+zmErnW7+/Gvi
q/wvX1X93D/ISbLO+toyNe0s5pIAm6HsNeU9T8VnTIuzEqvTde/ZT05oHkC6ZPD5EfDzcqzWwiAg
XLbLc6W5p6S3xJqlOUuRUX/1YihlhUg/IaCOQZTNV25ufXZC2tn13HQkr6ay2sjFLTderTWBDmxm
7ZbzfJCTa75WJbxwi4s2OKTka85rdUMRexxwAs+BilutcYreS0ttM7Tsk4wG41BE9HTO/bfU9fc8
lB66tt063Uj6yk73JlvvTSqYUGDIlLt5kWLdFI4VtKONMxCoLXzHoEwSMLVmBJnUp1SvG96bbkQx
qBMg8RDRR+thWtIn6k+Odg/DrlXm6SQkHJn2FCI40j5kS3pljFQJz6ERmLmgvS/MOGXF0yCQ1pO0
OHvxtCvbcTOEC69g6k36iBJ4LKNVWnhcvlMvaPPwDEltjRV7r1csJbxouoerywBXaw+yz/C+mL1Y
L24Ply1BNpbVF0dB70RxaWp8/9RoIzIfSQFquEKBc5WQTmpd/1TO8X4KJ2xTrbyuASioG90Bu+Kb
1wjJrQ4ErW3toto6uSj//+Xl9t9e4z/lHUak08HAx39OT+VtdK1t0fMfKSU4sPw5geuK118NOEBH
/Vy+jFd//sXx0/3RG4xkEaEsgCO++uZ+eKnrNTymDF/7uQ5QUE7Gut5iAWA98ORuYXR/utHWp6dh
A4J++MI/8uv5JFbHZBtem9C5/8t38/sH36/vdhP4PJgNh2uU/ZOMO4sRvJOextcxIVUzp3D8qR1+
dXT+3/NIOFF+/Bro1f+HvTNZjtvYou2/vDkcaBPA4E3QVEMWq9g3miBIikTf9/j6tyBf2xIti+F4
U8cdXUsUiigg8+Q5e6/9/S9MLFUvRRHKorJ+CwFEz1e/vqM//R2Y0WNZQx6OgvHHfz+fmEDJcc3m
LV3WYGUbg5rz9xXqv+P72rj/5+P776pU57l5+bkulR/+8wBv/7YyAXAwsSutgfR/HeDRWCDkx/Wv
ImPABfXXwEIzflOotzigC9syfz/2/zGwIAtacKCwNM38n/3pXxzgP+6b69yDx5zByJrhDCnjx2dE
ixDddHOuH6P8y9Iep+npu9vyk8P7T3SvK32F8ARNwZSFP/LDU96Dj4RdNvVHEG4+0qD3udKPWZBc
G0333jWKhzQCxJlOq0+Rir3K/kAYvd+bAIeEJErM2dq2MBvkHPJt0kcbva2+Shzdqd0PPT4ol/zT
0Vmi7KQMZJ8ctKGribHNW3QaEzEjIR4yGMp1Pm+0cl5ghMvGfiLW7H00ZEaJRLATjBWDutHj7CvH
4sABRw14jhEAIvpQekzQwqEg1F/7iNMS57DQ1dOoPlfW2M1QsU5mZUoIaZtHGzymD+1ktb7r42WC
m9jR1LLbKA0Md4ix5PnEX1JVPbCXe7adz0BDh3qXFeWuKLoF/Vh9GxgZM/aYnYip48IIUpJHw8HM
8I4o5NQxNUBuvhAtp1teWHU3ZpJDi0YoRz5MKku7ourPOmKhXfgGV1PKAWTB8xNCtKTrflab5nOg
DKMDiIGOgeT1afzcQRZAbUU33bB2GWpZaeHHi9HjLPXUpiEIaHOX18ZBL4CGNepwkQF+FlQATVXv
SKMznVK375N46Xb4nS6boES8ukTnXSw/VTWO0pkmtL5SnTK0IeqiMQNY0AloBRCTdor83or3MyG8
kGcNA7a22Mp13AKDSL/0uu2PBBbxXeBgKDrggtAASIqE9TY86KXmYmg7ilY8td1ySmP9OsoDJMNB
vjX14SIam33JFCickgfIhgxm7HHHwf9A7+IGOgyo1iR7UIv2XglMCql+UzbizFoMpBnNF2wgGEo6
6HVa+1TyyzMGnrYSU7UURj/STbcJDE9Lp0PFqYVJCudVfUbS3XHAAAYLqFOYX3gLNkmcPIXBGujW
dslG6nsem/p9LpOdxTFA16ovfSM/SRLUOnOmC8RobJhsVzaylyUNrtIc1V00h4c0adKtElZM8yQT
wZzt1lUfuYg2ATnkNLwVAqYk3Bu+RY71hbXmfsexWDypAq9riJvE1h/7quX4oTYVdpv17UnGG1kB
PdZXFpNJKiSjpn0lKcb1ZEFb7GcidAcirWgkaa1vZ9XgqHh1/bEVx7BTYdgZ4l7GQUtaeGC9NHY3
+BHzg9IZKmSJXg4WA//vLAW0uuIhPk5NLA41FY5ncytIxq5Cl0gFuJWY3TxwAWDQe0n2u0VvnaIL
iDyyBNyBvJfPK2GsR2bV6aArdt10qvSq3Rc9YwaaX0DX1brdkW+Z+GHcH4QSMtFPK46GWFuCaUHH
PqmKQ31a+WW3IjPyODuZTG7Apkst8Ht+4yCoXo1lvm8C7dlM6x3r20USKblrK+Dk50w6BCmECSVT
DCcVxgQYvsxvSqOXeFXNIHvo0+J6HPBgMi3mZEjdBrmySXRPMxXgKlVxbtYmC6LChzbHq6LH6liZ
q2p6PguJwmYyAk4DksLSHRhQokqNLmDGPsCyc7VePhsZFW+LKf2iJ+jL2riDChiIc6XjIB3osflS
jZLqLgtTJI7SY36bKvm4IcqYuB+yF7SFAhasceovcdxcLFZ61NRql5KPpNTI1zJYg0RjoVMaDY8l
b6+SSwH/TjT7bIboKVW3uZq7fc4Mx2sb2l7z2OUkmJM9NMqiJEaIwPMplijSI9mbe0wPXI6SvhL6
CcV+M7tzag67IYmGbYGZYcvSHz0ENVdQ++y2yGFocWCyz/q5YYCVhMeCs5mbmZrFzIpuqV6at0Zd
UnaDBEQwrKKzmvUg2BhpfSuC+dYqjGXNYyIarC/bjUFihmNCmO1mC+G+DPqZDmpJqkZLT2sw+scm
zqzNZM3x4iLXRmGsR91OHwq+4rHaaMQQeHNePokBoRnhCqim/L4twdaZZ2k938lR4g9YNoE/RXd9
pt5afW3TfJyGfSkhdiuDbHarPhkZZspPGnJJT5v0+rEXFWDTknl4GvGgm3GPmjvQHlWELzeBakww
PIijSLDsfnLA/EmJaAmFUgPYDKh08aHmVvMcs2GYFMduDTmdKPTFeDU27SeNJPXn11kxWWt9//ci
oDOXPA2j4pjT/2qFeseqBPo1/8Jy2TjjbPMFzNlumKpNZqW7Vo0OdE3J3ijOWakORkAXk3SNKOiv
RS37WkREit05RRi8lb2gI8EroC90vOXw+dcFzE8/ObgHaEq6gcnyQxFt5H0Zd3ZaHEea++F8Kyec
BstPyHvfjJM/NBdsHPDEBKIb4R7xoP9YhrV4EeY87YdjFSIGkYS+13AvgicnHT0ZBhzY0vAo4bG4
KmhYzra8H61xhY5XLFSafLUkOXHZDIb7SLNvCnalvhyOkqwgFgWm4xpAFFZ9yTGW4rMpQP83qrw3
Ih8ZA9rGcg2w+zntMldB/L9dRvImWoUxQxanHIC1V6lRN8wzepdVSUBzsRW3rJmzE82HHwgW1BwJ
+pTqGyP558lcORO01yczu5iR1jumOUs7WRmTCzkC9LdMPe5FhZZYZCcYPeLwPuiV/LYeDfYPBQdB
DtSJjnW3Ewon8ZItbuWBzomZ+rhkTrTmaP0ujCoVLTsE8nOvb3p80ayLT5aE8MzEfzMn+lMGhQhh
A5P2CpOohht10Sk9Jl4zD5xz6U1Svms6+mG5Mp318vCcxmr0iuNhK4s698wsulDLJXO0tt7QZ6N3
h6g+FyJjzKA49Mem89psfwdG/OPBUPnp88ALST/LoPHKaO3H5yHQpJK2uNEdTUV91nA7eEs1ZEch
1a3DevoFnT1WLqL4FDHhj8ngzWnZBXcFSQGqvh2ko4sOEwUanQujtB41vYg2LRrNTc/YZJ8btMfC
GA0sImEQz6We71Q2dW9U4hX2LFGPsBCBZi+Q2ABqzePJBZVM3M6aSdaBCCuqeiPy5bUpxTNabcMd
lNJ0m1y9E+pM7TyjKOoUjyl87TaGxBBsFI9IgXC5qV+FOYERGFkG7Gwniuk2sJODOTRuXWo3CJh4
QtAGzOqNMQwXaRLd1DFJQ6a9FXP3aKWYI6gbZV/UgJEj8o3bHsGMtSpHNMYacqCycwjpWeKZcCtb
e1I06VGJhtqrOwLwIhNF4kJmjjSVvqI3W1lO9nYx+CoDAXYjT09p3ljWeG6CPBiVoWWbp8efdbfa
WB1ta8IHOj8zkn+ttea5MMUqYL5IGUekQ3oqo+lgFmIzlpDeTQD5cYEhyo6vsFCle1iBfonuWGSB
l1ffcGch5xJexkGyr5hYvMemFCACkV29TzYdRmVXtJGnhp2rKGQcYLeINQQoloJBmPBi3GlUqGkP
M4DIh1QZmQh2DvkBlyCwnTACM5tK5zm7eDRCqFKyp6EimiV0Cnuv656isGtmwQhgGjZ1kxOOJNUJ
MGhpm4zW+ZKkjmnHKOcVsghbmUV3UZVNoiA/Ga3LwFJ2YcGUZawPhWVQ9XaZBLN6rHZzZp7p4Xhe
fVPGr0IgrSK1aIT4GVVoO1pOCZlwE400X8I/UVhfCsM3GeWN1jGfNmLelPoOI9VDJUvMbOQLYTAx
mAL9wMiFJlAQBOe9Ophua6AwNpHybMdh8Srqhh3q2dYj02LXDFQhZokDx8QJPASN8snW9reuFSv3
d2/qR0qmGtkzaqO0Pwr2/aG9yAvoXFiDgvGUNhcKJ5Zf70frrPvjTvH99T4cp9UoKjhdsDKU5Zti
fh2ma2gjRfg46p90p1aNwN+utMJy6cVBPdKNdWf8rh83tt2AY2Ag1UuZkcLHEJzjQL012rDcRyWY
1nQazqsKW3+pyMqFVTNFFAm8kSXBJD/y7xK2Jb0jHryaCs1iIt3fS3F5IoDlJqN849Tjdq16Qwrn
5BWQUfIu/lIkhM5GWXUd9ukAXyUiQMjozw1IIxQW/qwAxaPE2xadZj7Yqn1TAWCnk3LWa90+1tTz
hTGwUdmnMcU8x7ZtAiRPVXxuxGhKkeVOlfKQVw3p1MF+rBjfZZPldEb+vMiz4WZj+FRjWIAoHXS+
2mrhJ3f1x34LfUUel+9vqvjxpqZCZwAbWNPRmr5Ey8tsfcKF/ezf/7BxyFJGjUxD/xhbN1ViO7V2
9+vn72/10I+/gPjw/OUiT+VUDeejoV7GgFG4TXI0f9KIXu/Cx4d8nbIISlLFALf1412azHaMWoI1
jrbqqt1rN+bUJHfxZH7ybXzD5P51odVGZCBdAX6zznVMKtMfLzQnMcqnpVKPlDGvbGrebbYJPMlH
xeU+OIXzsIfxfXi5jt3ofvKfgQa/8Ea3u89yRtW1z/bXB/n9ufjutf7I87WH2K5svL/HbjN4iFL8
6abf5lfRxvaBtjQbZct93uBkdlCX+rZXDb5+LF4/+W5/9im+fzo/CG2yoM0steG+P0571WeeurEv
TefUElfrbR8M9yC8fGsfwQjumEbtbgMv3E471j1n2ZZEuHu0zjzbkw79rti2p4g5Nime96XTH2UX
CNHe3pfn4665yzc3v/7oKw/qbzfw+4/+oYKW1DbOmKXzXDqlU23at2pT3Spe7aKk8CIv9pFXnJXb
y9eD3+8NlwN7cpY49llyRNvmBj4yna+Be//rT/X38d2Ht+XDGCGOy6ExBZ8q2ttO5C47JD+3kAhT
F7UnCkOH5CUn21rHeqd+oZHm//r6P39Z/3qPPqw2LDXS3FbzdJSX0jfH8XyR0uPQQ2X99XXWVeXj
0/v9+/ph1bFiSxuGhTQoampnGF/laTeKF7xktUwOTLX59dV+/lX/+Vt97ChLOYu/USf9MUI+PJO+
El79/13gw5lPmyxcXMRpHVPjXE3oA9qm9+srfPLFmOuL+N3eKuWVVYCUnY9ldWxJvqzUx6W3PvlW
PrtPHxa3ViHUciDaGWYU38pCnOf07wnb63b211fx4QHr0f/2RZvPxxHnf0zMWjq5WMN/fbM+ebrM
D6uSCEJppjnHbgAwULcLP826k0Yehzm3bjKqxwHj+68v+dPvZ+WI4DHV1jC6H78fC1xgUMVdf9Tz
9ybZkNNEk2/762v89Ov57hofXpostFupjvTpaEAEluSrPP+kq/DZBT4siUuaT1pS1sNRZtGmGZ0y
x/z1r/Btf/zVi//hOY5ihj5BxnPM2cCp3fBs2KUXHBHcs8aN/PDUfzqY1T55Gr4x+757dRT6f0qn
RuxRjzSGCStycZ07iMeflcOyH5zLxa34A8fwc1dxrCvJuQaCzK5++VRfamec2pE1+zhbd4UbbT+b
G/90I//ujRAfn5y4GWXCqrqjclo3cslpt5m+LxTXSbe691A4Z7Izn7/LLxzOmrv5fHTGT1YvdV2e
fvWlfPjeB6kVUW3P1BLe4AH+XBxVOPZ55l3bR3HQtr33pG4Cp6Bju2m2cAVd6ZMV+rOP8M0l9d2X
hFBU0oux6o7SeelMyEmc5KuxQUF53r9Nu8rPD+ZW2krv4ZPmTtv0FHrJ268fzW8Hr1/cBXN9O777
COmgQTwpeDSbzbSByu/Ea1W3T91bIrL2e3jLznLscucB8ZmXb6qteYk10+t95MBO9OUzbcXqPvv7
t/LX6/5RUWBJNrOhgiWl9vWt2IrMmzbLZjnE54rzSirjJnWtfbWjqXeYXPPOt6gOCr/bppubmFBy
AMz+tzv03+h+RSv98+j+gvDxn2H4+KE/Rvaq+pu2AoLRk6G8/8aL+kNzr2pM8+GBAplaUytWmOkf
KCnrN0yHNrN60L2rJJ4H4I+Rvfmbpaxp4ZAPICcwKvo3mnv1m9Tsr0ebU8sqC2DfVWEYrwkaHzZ2
C1m/EJK8nJhd39caAPAMVdjakmOGvgAer8VWAaFuzCRhTvY9ziWMHj1hXbktbhNLv9DKbp8niV8P
VtB6ppkXth8jZL3LSlvxS1W+CiWo+N0YhzYe/UR6URlvQcVTyFQ6p5WSY2Ra7d8iY4rMPDP28z7p
r+Si0vADipsxXWVRw3yyjQyLTaF5VYQXvp7K23mW7kujuNMYljmySl0iNyB0pPkUxdaZYmreHOEB
XDSYIZAIQvzIVaJe2pZ0rw5tQcCVth47V4Flk7p9ULzPkKyciLYUDPDQw5qu+bBPTogLnussmTyD
1oMH3fIrY7DF62QmkfZk+aHckddaws1PTWHiRpL0eT9OUI/olJ0rvXnSyDrrleh8AY0gK5HpDnmE
HFkdzpuheohk+0nSGXFaGfDwsvVpI9yn8bJAe1juOoLGhl6piC4c/bwq38mCRdUVX9s4BmmG5Icq
zPEfz5ADSKEuh3e5MWYPYgTdQqobHPrD4EgSlmcNiFHdSpWrRcIFsKB6gYoYzEAxRb472KIFI4A7
dDTzI4ISupXUWpInhe1plnz6pYtb0PcAumW+MkE+KzRl3nZrAFo7IVK31D3KkF3fN6cgawpXQ8Z3
EdVNTeKTEH2+7QzmAI6R5Xuta9y2NS66id6xVpLgjJVyo8vBS4q+gTAxydH7CUfd9EzAVYrnG2dG
ZqN7xkc0RoNwIk16luFxuXTm8CKm6Hhb+21OU+sChwsza7ntN2ofiUM2arsqKZobpBr6Ue1wWitq
iJDftBNvIagSr9LitiLTyZMwPaZJyhZZbMcEqRZ4+a2tKel7Oub3eGF2cq/ejwO0HQYsskffSUE2
piYH8JMVYleh+JHBNhUMieQQ2aW7mi4F25kInmM1aepVTHN4F6cDXlx6m2N4lqeYeKdafUZBRo5a
Mccnk0BK1ybpe7YgmXUwuhTsaq4xFi9zSx92iB/LEB6v3aV+GPF9JiR9n3R8svGUf1JdfqhgDRlC
J6Q5ZF+AyVfDz4/bX6VN4Hdx15+y/C7VvxrwND7T3P7kErSzBB5n1kgZGdGPl5ircGqTmGlu2r70
6eVc3Rb/i6T6b49aZWD/vEe5z0Q2vTU/88KvP/jnPiX/xnCInYC0RBA1q37sz31KhiQLqBVwj4Aw
sZKr/9qnDBz0tiwgIf6PJPvdPqWhVZMJ7SYBBfvvv9mn0Eb/UPKwT1majbqNK/GE8KisJdF3JVgR
WhiOB4sBuZyFuyoMtlEooalCB95jI3DhPLWHqUeor8mLtrWn/pL+7+JqRf7S6CrKfCgZQP8M39aQ
C4SjIBNQj/AoRcz7E2lU2Qws+vv1qm4Zp/wSoMpDRGinOzQalaW8nFuBdoBxvLNKvBWGFG3ruXoI
rLB0EUBcLM3c+WaZDjumO2dhjgk11Y2zxUK0G+rmBQTyu9CocIfHFomXZuoVeHQ6uXlWDb1g5BTe
D7nBdCSOaCNNUMTSYbkQhfkwBWnroid/tLPyQdApt1PlMJrZrWTkF52FJL8Zo7uiwf8gKfmuCJg2
Lfp1QdgpkbZPKgM3cNSbTiYbpW2qQ2WWjypB5lqUs9cZ03YA5eHwUDxDDuO8M2FHk8zOR+gTOcpE
FLDWTIxqg3qGFFb0eL+HGV0VQVXjxEYearty1ecTn3IcM/I2QiwqWyPtNomoSYVBeWLA/XMldbnU
AvGqdtVt2s+b0QLXrYXFJSSjzYzvI1bJ0A3M9lL05l1UB4wK9PlRxMhO4tGoQBGAe8yKuNxo8dx6
BWjXrlmumqkwSV/NziYle4sWOB5Wx+wwauhxwhF2RWmf6F6oSAXNHQamm/pI7KMAsSczlhJzkrgq
WS2xOZTIW2I/7pbE77Ru2Da99RgJ7Ld9XcDHLeOtQjypk+blK/t86SXdDPuOjMXMMr1ZDjkLzrt4
HhInz5MXWCpvTOjfxlIOd2GtH0MBKW1gXjbLQ+4nc6bfaxAGyJDFTmaujpWiPssNsc8M5cJAn9hY
ITkuWdwAPZroX4di3lp9xWyxMPrOHwfpKq7Gr4BNxsZlTA5+ilCcpUbnZBKTo0u16tZsMrZYw1gw
GzmMgi3Uifgo1qydspmeU1u/jcF2Et+O7Vp2Qx5dniP7odQGzY3W1J5aV2qSlsPpd4ASgSSmqyzk
/HTQMx3NyK5tYlBh+miORihQYYtDMLSKk695QUgAeS/MrMc9XBFIs4qkyImUN9KaNSTHS38+q8VV
QAyRFpJH1BFMBGAYF5yAoFy1/C5RN46QLImXgQuICHM5lSVvCo7iydGi6jIg/ijKZdmr1kQkQTRS
VogvHVFJbXkV6zqqO1KULCsP9pMojxOhEA4lzpmtll/1FkpGTQZTrucVM8M29aRJSj2s8URcGWtA
VY2UgACNLUk65Eeoa7ZTc0gSJrcjwWn1DKKXx2DIg2cw0ojZ5voiWGOiCvKipkrfFWQhYtqL7qUw
fUt7Xhm1KHm2V2GCDZ6GFh7BtarmgXG/rYvg3V4zqsKJ505bY6vKgjAJbJW0P5fOGcK6gOk+GRcK
gVdSnANyH2bGmmsalmkvAWoGErL6IPhmIyudaBzwBKYWokwEbZkd30QNT7Ohw4klbzViPs83PgXU
5Om8XJVBBSB+oTBu84EGCNFdWt3gdeVKTrTUAQBpEr6gVoK/wVzulXWng5mCyE0eWDrzb/VafYUK
95ycjhs5kFGhkkhDRXYWAGHztWUhA6QtmyY5QcVqHlPbaEcsfoVI3LZPzqH7JIvbUdeqm3gMCq9O
4vYJw0yk/97W+q8mWAuof64JnL7r3tj7iw541P7r//0/yjeizvpDf9YDym8r7d2mZamtEBpqvj/r
AZU/WnM2+N83t/if9QBsHELpYPOtW7WgncuR9o96wP4NybZpr/oNBFBrUM6/kJp/YwZ+1wJZz62r
TYtEjbXIoKz9UJMO1dQaRRhpp3bScccgixsxq3lKomlOg38KiCYtmG5+ID1b89pQf20069CRmeQZ
MnDghOE/mweqYlZnqMSEridy4xDK3XtTO6ApFa2n203JdKV/me3iKYpZ3vPsOsXQV8zdGab56xqA
r5PUc+9AwWudRlEPRZ4Cu5TMuza10QOSGrlbxuBuKeGrhRHa5nKZXDHlJyPUTsoofJtEDxM7X2os
oAGRFbgoEqHc4B0K08VXrepdr6LrfgyNM0Rq22puXix49na73E9tjpcaOyzK8BRop54XnlYFrjyV
tLSr6H5U+i/M1nUXcPxO7aEfVy1y2DzSGqeDOUaqvXZM8/osS3XSyKGo10PEIVsqSQLLrFMMTdkd
w/qUGEN1NuVduulj0uzMnBNZGjUhQUFhcGxFKSPA6heIKPrybsFlOQ66+brE3FyynKMrNZiZNrbN
G5nS9kVSZnvDlgi3Uqt5GxWtdWo5t7BNAIVAAEo/cwVF0HUeHeLaELQkYCTiFSghUFfudBzCV3Ko
KdtlBU/UYZzByAFGoa1YingFVODCxgy2QiukFV+RrCALZOKOJkBbGCvkIl9xF8o0A75YERj6CsPQ
VyxGAzx125WoSQqYGWTWny8wNNJC2XcrVCPOrXfSkYWTrMANaUVvzCuEA8n3vE2/gTlWRAebJg7X
psYZugI8khXlYa9QjzwE7yHHSnxdjKYF9Af4h6agZZFXIMg3rk6radJVtuJC8oXftJ5AiMQUxxtr
xYokK2BkXlEjUk4POl3xI8YKIgnV6HZW20uEWYUfSdbslF31Uq762zhC6DyvSJPKbsH/cprEFbze
oljFgNUayV1BC95psQHu5r4AKjWFeGKDAvwU7gEnqpaAsyWeZ62R+p01gi2MRp1wR7OPv6YrEUdO
zMAfwhx9Hqr03sjWsBfS43KBqcoG3KrpWu5YetI7EoIg5Lt55grimK4WZbpKJgSZK22/VRPAl5ma
HdOy6HYocN+7YnnpyCnYdBV8uMzOQMYppNZoE/SBphZ7MUPYE5I5bK2g0K9Vqb8nr6ZDwNX1E2cF
dVLo2vbV68inMhldom1LMqeFO7Rl0nuLdUXZTFEIGmCwz4ocFfo4zopjE80CGGmGykR6ZZeFflwU
0pmky7tY0+6GNWulDaPbnPAVMykuR7N1Jcm8aI0vAREtfSmGR+Ie30bCW6Y1xaVY81yssR8PPdvx
zraxWMZr7kuYygeVq0WEXQ2D/l6nFlT3BSUeQwBnsM37ZU2RiZMFjUmbf23NNnSCPN+XRM7Q28O/
EuduuabRFGsuTRorgLGGyPCmuZwcGJSm0/DXizXRxmw1YzOvKTcKGdC9FN5kxN/IxOAQ2MMqKFeD
ZxKRExOVM6VCEIiJpHxoy3Cj9MpWIVinXhN2hjVrx1xTdzLid+B3PPSCOEqaJZf2ZMKnggi9twyD
v7lm9/Rrik9FnA9gql1mDYU76MEmkUn8oZGBmn9NAZIm2+um5q1d84GMIfaCSBVPJM7kBoz26aJA
xVESK1T0xiMZR8Y+JogjaZYXsKANyQvTjl8620S0tVBiLl4mTJDGrDJrfpGKiD6FU0XcvLKTapLC
8CckKgRrKV6F8/kBBTcJlXH20lk2XkrtiCZ1K+n1NkTEzXfqTpnC/zeeIyuO3Tbu39vYJHxnhJBf
zvsOnbcP38wFTnYV5IHEXrBKXefzqMuucjwyShzdZmnoR6LYmT3e+z6PbzM0970qABMFLWjEedkh
hzvQ8KGHBaAB7QoN47egL2aOvJY0b1v4QNZlnKeZG4riGgR+438rCf6rjQx6B/9cG8Hqh2g8/706
Wn/sz+pIBQJIM0Rf+1X2j+RA7Tehaoa2colX7fr/WiUk69A9wz+pEB+twZlihvRXacR/l2WM4DYS
XTom/6Y0Mtc84R9LI50aDFoPuWWEl5FT8WOrRIJtJeq6zS8LBefYRav2RAkQ1CojTQZhp9rONA2k
UmVm9QrF/8tSLtF2koobupQoK82XGbqnX/XhrqFQqiv8ztjCM6/XzSP0i9qVEoA3ZTVBTittbEDh
HG1UrDnsERh9ydl0hyFimwrKU4tNWxKYmA17/KpXUklCZYvenpWstOLzSV/10HZyIVX1ZSOXhldG
GqiDTgzkg/Fn5tx8pRYhtbVvXgYasmj/5y3QxhdpUjbR2OHCmMKdaXbHgiQB9sIVfliPT6Ml3WXd
jF87VW40o3sMOXpsafxbWzop4hSSreqTrNEhL08bH1niswlxbtsiE3Ysu7miaDiVOklr0aLiZzI5
+/Tx1aTKZ7lsvOldviUU7bnV43Mddgd+I/ILLfUctxJ/297lcvPYa/G+nHrhFWn4WLbi0U5etBGa
vK69trb92qjtqVniB6OcXlPdyj2V3pXHQOZS4sPisR13eRRDluskvDMSIWZEQNxQbxz7SjouJEu4
dObJ71ZB8Rm1lRM9jP3EUDoQdbJ+KRljdl6vJEGaVSYHSuU8iUS4BVEoUO3CZK172bfa6U600hle
diA8ZoeFnf6FbOenCnE+xpra2jdVoW7nbtxawOtJhcQjVs2ZtU3NqPESOR98MQTkxvffbEz8qTmr
u4ZI1cAyN1ncXwq5P8llwSlesuttQ79rwknKppfuVYMokakD7aKPC4HBcsOJGF5Po9I050UL3BHW
s2zKx4ivYk1Jfkmk5loMxuUYyvswMamn1WSrJ+VdzknUXlPJ0kXcdXTg5Dy8b8vuDTOG5KaLWjpG
L6AR1/B4rH55LBKIwCEZrYFZPUg9CMSsHe8ku6tcfjQDFi/VvjakN7OEFB1MFiMbpXzPWyl347K6
0Gf7lOqMxLqZY71Vsq1DQvYnaypPJjYP3pXGgkwcA4ZO7R3IX0I66KY9d0GVeHJbERjQALbW0gSX
Fx6B+A6pe8YTGAMeUgjN1Ife5WjfbYu2Q4kwwtqdFJpaGoTlGfGzXkiLlycUoZjtr2g94Z4q6sUz
1fwYFyrBsxJSF4qVxp3CZR9M5XM61SQeafKNrp1J83sq15g+w+a6NFtfm6eEbFDTt4BjkwX2LlOZ
Uv3o780iP9mtfSAh9FjN841KeqljtFLkixlt3pzX11HfPmfAHJx4Brq0nOm9jU+NKBggIsQ9WEQZ
NNb8rrbNF3bF87HsrhDaXXRDQqpy0XkLAbyajfxHkQf2/mJUAd2lJE/Z0QDooHuvyNkjX4pmbTaZ
z/A/vnA4ZPRUUtCp5VTTgrTEWUc1DvxRssi00R9ZdaGOzGRCD5l47QC74rVA1c+CfN5KDaestu83
0TKcdYE2uGoTXotoek5ig7g8PQUhXLeZX4XMe1odXV0uvDrC1dVF001nAMecksLPgHZ5NYYPvyiM
hpeu5JWwxEXWxIlfTsGxzLRVOBwwj6fagkN6Kiv7BqbTTpuAj4mCSN9+zq6DqjqGoVJvws7KHpux
jVGzQ4kiRn51DfBiG8kDg5TOEcOYblhWdZey/2UqSriqerwZxuKMBf161sthVxNs47EBXIGpVJ2Y
yc2Al3EbyfFazWlEXonyNrDIww6E7qZ1doAwdRXTj3bUBOE5NhUU743iF2HGzw7DjSFgsCxF/0Kc
zHrqbTgoFCRji6SW3HCR3knKZb+Imnhr2dJVMZcvQuPdrjPTgjhuSW42gdIAp1UcYZ+tsYj1o0Jn
zu2smUPcTKOZ0RddK8wsXsmabVSFjOFVZhjXlS+9HT+UNAVd+kKbmWQ3B0A6p842b9xRw4/TTXK4
oQ3BPR1isQcUs7NDPcdVRO+YOXHGXRruojm9GtkT3S6xODCSZOtgpgrxbHJM7S2a833CfwPQHh8q
aRkhKSYXs0QQCklf9ObkcXSkVNwZ3bxtivmrUa4R1NXbRDAHUV7Jo/h/7J1Hc9tamve/yq3ZQ4Uc
FjNVzUzlZMn2BkVLNHLO+PTv7yjca1m0pz3Ugm9VszfdTRkEDk54wj+YNfZApSQEb9JTOmsF9gLj
Gec/9AECf1khm8SebqoPajOPbDn7TH85Xldj8UlTWfhoK95Lg35BCeexK+KF44afOOzlk4BC2YTz
H4dt78IKiluqvytNqroJytgIHzVZA6uqW7mGhg7QAO+51WmYlkaLy5n1ENCUhkKbeRBk8nExZPa1
4ibF3BAUjxR2N3VJSL9t3LhruRw2Jugb3merovlj31Jpjya2Kx0HnrcpIVx5Eb5zfZgvsyLj31v5
JR0QBYlSiuFQfh9yxN/pXwZfcI+EEVOYl3Jj3mW6uXTzuF+NnvY9lDuLPZbETlWhWNk9/CKTevGk
RvVrImcD0y9EJEkJBkDoo/LFpD6D8RNmwjkvlmy0mvkDssOhNXRTUwo3uAqfRZAup3Xgoo/V5ogX
xQx1XaIHo8P304xwimPfKvRqsIY2/Wa5xvSkUN10miHBM6cw9kiDqZ8UtlcuWkWTMQlu21kmD7gp
jWJXNe+RXVImnuca06SQbv2y+1Q6EOrTwJlmXUyCB5/Xa+wa59UMlVfdv6lNC2u3uF43Hrq4iex8
0tPm0otxPNCqWvT2SRYKk/WktfWi96R4hv3RWiJyYkGG8rRTq2/0+i97GBEeo8URgnWxCZNhLIJt
hzONlJvfTVm6lTSbQyARbSQn+m4Jkxs1Vh/aoTxxOMkng2U8VKj/FnaDdYKnHLupliKRTq2oN6N7
L0kw5utLdWo3MGuQf8OzXra9UwIDFFh1UiilCY9zgyYLNNTwHIWgNWYEfGdHXzyJ8nzShbdKiedX
3kjXFnARNOezte509z0xF7qhYw79K0vnBUJY08FooNNHBY9DD2Zid6U+zzL9xC4yKvcDZS6roF3Q
dd9NFWVb5kw/9yJtIbfN57xl6dLuuYq9FLDgoJ1pZlALhXwSwii/MQPeEUxS8CR+zz5dpme9XqaL
0tSPFbt+QL2KBltQ3xc9tqXQwj+NMdzGIb5VdeQaOljvmSV/A5fM5MdfcuLUVof+WnOaYyGZytA+
5KHC4AKlBGZtuHWIjUEoIN3Qp9sxKY9R1Aon+EauVTX9HIS431rhp7zF0qciyrMitj6/YGb6NAax
Zwu4ycZayn353fQJ6ays/6IlxHzUwaZBHH6G5bSGtDTzo3Tj2tG3sG5o/tM8wp5h5kF5clt0A2BY
rtBTuO59Zd4bkE7dIrvpK4QpdWftGNKskEMEeLXpECjDZND8uY+eN+rUp2WP62uQT2NDbtXjKlRo
cniWGl3F6Wh+HrLABGcuYZtyFRs1xYJBeP4YufRMQflPDiqD5fx1DjqP/5pl5eZxh6+O+IevWSgW
r7ZFQ9zSdOgtqLb+UKPHyFVX4aQQkoI8FtL2rz17NGRMS//b8Vp02l8TUfvIkFVdsQ2kWGn3/lnP
XhfZ7ttE1BaSrvhq6ppCHKaInv4PPfvCcxH+VNrqQiaW7NJBWbQos0i4neLhVZWX0oiqeJqY2WcD
MWrQLnGBkoiEKz0q1tNKatNjKFgEzCOrWnb1e5pzFhovNsx3AHWLUaccnQQ4wxklZfNab7J54ToI
e1EMpUE33jQ1bqNg8P1jM7c+OVW69iC9LcwRBQHLyI4RayLL1ax1HfT3bseCbcP8psx88hApcFaK
7D2kenvbI2FPrfU8k4l0G89VJnIZKgv0PXO4pxL4omCJlDsSe6OD70n8xa3V49rEXdXvmhu59eKF
V5gwqTvUPSlAfzPLSFohN0FnsjeGhZP1WzMzt5YNHokSbDOrivbM6bXPqZqlx3mDk6Fm2Ru19a+A
ZWFRFOYPTppcIGw6gTBhTSXfzLK7PoReBzhsGSluRuRkbqiooalI5cmlBzkaydaM2QvAoilZnC91
yX+0yu66g3G4kh2UJRK2Upx0x3EWBpI5b6T+wvI7bRJ46l3g2methpomGJ4nsRrOuryjDp5GS0RQ
1ppZf00UkGOFVlfLxq4uxlHvTmx5wPiagu9lX3XeaV73ZAixrZfOKcCl78icItJC4jLHMlCfZj1V
ScoC/TIJQE4UQeis82Lwr7RI/UTtDPX2oZBXqo3zLfv/l1G2JvDAHae5bczYO6/rND8e5aR0qIBH
q9zI5h2wP4WOMUxfrBGx+anwvwnuBKSAMjBcCQwMwpnmwSvNzRyMX1ZDNZGySyQlgSVW3hINpVtL
IoXpwvKxafqVHJtkNylDPCQzN+zvcyN4tADiuWhdA20sAJHDBZ9YUrPR0b2chrr2BVOfr1KuIerh
WcvB0SEX+eFKlQEkWNjEodiLjIqGpfZoLwbUWnviqzSOTk3XOlMavNxs0i7k9L7LwgGoxS9xAsGZ
imrkGVB+wweIyp/RPgZL0V/Hfn06tNItqf/XOgYXUaIWWTTSCYf6uay5n/o0PBm6hLflqndeQnri
l+6t21sndcgI5aqnL7ScYDey8VtQ9S+u1X2iJjZOYi8Op72EDJgVyN8q3bnuSrhPeblQXQdNVKsV
JjnX2sCzJG5wVVbKmmRoCvnj2Mu7CR6fJ7lkfPOG+s7WvamXGnSLDDCb40orExQtAio51fDZQKd+
GXpSgrElJVC2OfB1hUTeIUrabo/GJlZcn8sqOSZtPIs0dY3d0V2T0n5pUb2YFlq3zksjmDJhaURJ
8TXVk2+5llDajWC6jyZqzlhizqm/2nO3BnipovC/yJxxNepAWsI8CddEtdO+Uha2SjtK7LjsUrgG
RSiDZvD8AYDUMm6jw5UnD9QH5GIlMwTsSVfaYJ6FjfMAto65ZZmfVBPArF6EU62hu9AOuOllYosr
/XHWevKN6qSL2PIBleQVKkq0Bh3FiFcJSAwlrkHWJDUim8y3ZvRuFFn/ZiVUkJG7PYta3116niQt
wiq+Bvpa0haLlOmgWt/UALEDJY0R/Tfz+aDB5k8CFYMIe1hEVLDLenRvwgJ9/aBUbtOgRfFIsYKH
3JfOzaxtYZmzRwTBPbDLi9LxV4lhf8czq5vXgI0o+8m06gpQoQFZtzNRqjG5T+iBejhX4S1BNU/U
2owTwy5vHdAjNCIsFTmq7Cu2ng4gn1bD6HD87LZkwVZbfTNrqZiOTXmJjNa57ykXmuF+7avmu4JQ
L8u4PI5HdR55ejxvauOqicazxkHWmuJRxvMXczvuT2WppBfcQJEzOleeADS51Xr6Nq58HGfhXdhS
VoxQ0eBuxs8OpYeqGO4So7tCfemS+cAg9M2nJFLORwN4Qy2ajK2cLsGbNbgI1DepNpwrZnUs9+GJ
LvefUkqrrm5cmqgX5w5pk81/6dEfoq5jUiExdA45k4JdgIz+NJVh7LPHzrogX6VFuirDepxYScW2
g6NqbmoDpTwXPIuCOo+Zh+txtOW1FHXrNEQhs8TeYEIjWl3TPgpmThw280zLoTTJJaknkaKQbl3Q
/w4n/+kMPAMgiFB+HZUt6Dmlu0Iy/tXfIRnIffTwbZug7EVr72/YBDBK2O8qYZXMXwiO/GtIZh3x
vy1ADujRc3aKaO01JDOOBLoSK2rE/Z5chf6oN2CB6HgbkqELI7wYbUuBr2xo3MSPIVmU0FTua9c6
d/vq2KuLNj2rO3Ugw0vaPM/QRW3Gpd1VJKd+4mFb6PjyMMuclK4kSuZfeq26SfximPnwYaaUM5dF
582iEdacQtY9yzA9J/mnzi1EW7TUCOaDhCpEOhrnAEfqqRnjNdQl18Ak7rsmU6KrGpzCDS3sldP1
FBBcumWsZE8OpPPITW08I1p83xPJ+zLktX/pun5gXvrxYF0aqY1sid654PtNimMZ9oWJnN6alqQt
XPapbg4o3a0vCqnyg7uGg7idx1F3H6mODygkylaBH4YDR3B51oX6cdcY14anD/T50jt5jG8pqOF4
6OcPqkBxmn7zLalHHFqEyJqiffNTpHBKST83GxVgZn/X+IEx1QgIpVaaSQlbgCfAi3qOKJM9dLTX
U0ufK7p/D1bOniYo0qmecYPT20WIOOtskIJHrBZusW3byjpMiCphUAy7vrJQNWM9o++HMRHFADTb
vlLz4JzsgpU8OiSMOPVMkti+LWJFXWRpBItDE7pZobrya0pubVvOki5Yaz71DgMvVJrReK1WcpTO
EdaI2TiGY4DsV67aJNNR84F26uoqiwZ8ZW3ENBxq3GvsFY2J1MiPcubM7KZKppJrIBZiYZSYOhtE
Qk5MxzqpNKekskLHWxudG0TM2qnjV4velR4NZ1zEcr/OXUqdJRV1MC+zvBzNFWxcGPFu/r3OJNyF
gw7Uv5Q8dL6DiO2QfmZK10g1ttbKFKE/0+tKV4qa9lR2XuNiRdzoXsZOfWV4+Il7vkI5lb5Mw4mK
CUFpTEGxVAIXM8OX93MTIoydefVxzRusoQoY1HWXvQEe2JSLbI49+DqBdtIXxr1S1edOHdyGdRZN
A7m6Szz/2teR9s/lBgU9U1qzaWuT1i+vB8u9pWl/NRboraCCk88GhQqoE6BorJTuZeOOKJq4EvZb
0kNZSBRx9DxaDgaH1KhQMe+aJJl5RrXEJQNVFX0Yj7PcugiHDB0T3NUpuKTaFNn0GpBJdwq29jGm
XhE0NgYKVXBmhghhBUh2DxnNetkR/ixeMVVYADNdCTelnHeLwakvnFL/3Eq+PGWpt5NwSMyp32jf
kwFB/ijPrpsxn9aoNY6MzMSyeoTUU3TE66j9pHZjupJ0Zieq+t2kioNtPKgjh6P12eiMG1XhDbdZ
BJCjVNekieiT2TZKXIB+TB29ODnR9UVXhBeBZ85MKbpO4vbc85nbnW8pBNrRPEicSwyNEQeKySe6
vNMo3eAjVqTmbacULWBX+bur6l9lLX6QNWNddBrnvFeTT0jqVq+kuwqN6GmSJHdJV6tz1WluhgEB
/8BMvmSDfmJI2WDQ74MlpB9bem9idWjnFq6t1PkGv6BdB99ENZAUk9DTa4zizJT6GqNVsqt2/FZq
6pcCFfGVI6f9JHesy7Fp05ld+4BsS0A7oO0p1iLJ7w5utZat+sZPkcayczleDZQ2J42FcSRwrK9I
2d3USW0jQGmD+W3cblbifoFmc55O00CGa58Tcxrath1xZUsNIstQbWfYU1urKEpxpZX0eAIz0IGr
Q8YGNudBalnJSqVrK9ntjPOgN6jsVgU6T5LqzzS1uO5SApjBBu2tjPijBmnPewoWtacNs8AIsQMJ
/fwssbr1kLhfUaSBgSnhaKlaljfpNWZrXoYPppWShbnhODdSNPx1bUCKCefFLNcXEdBwxIvMeGHb
ojWEY/qSttvX0jYWaSmBq3CXGSH7FW7V5tTIAlxNqk6mxpY4C9rSiBsYg3tlpmq+sAplXXjaaWgF
4NmT0F6SJ3szYFTy1G2H4dhvGqFLHy78vNaO1VwDeg6Sd44jV4pVWzp+GruEd9MN0sIAuT+RCO4n
HqLyE6Nu11ri0lBQbDT7jPbEi51j1xlPpGBM0Egiv3Ej0OYJUhW+dWNLlnk6VmR6fgNOnvj/Eu3M
21QdBw5EJV7kGnFY40slwkT1AxJgQL+g+y57m6LzoCDCZKsjqtSxf1kH6iUtEXkWZUG7zPPxRKvd
UzfWZlExXmLoEc21UDTtqFFMAqs8d4zwwYbaEFcuBQnLIU01JWMWS8ZxptnD3DW9lnYM7WtZ7u6U
JtpkkXRJN+om8iSh5y6b87BUzEmp59t4tL57iUynS9Mr4kqdS4IKm3UxgqsB2VfbIIbvNMDuaczN
6BO7eCtEJylKSquwD727wo9nIHW/oKpJ6sLStWLI7kn9xdCkieHX53nLVKZp/uAaqjNXHABPThLf
NYAAJhla7BOV5uUo5/JMioMzJTcwHsU0My6JRHTOVENq2cAUZdvbFagZ99R2h2QJuewYhJpD540u
uZHeJ0N53oumpznQKEQhc8oLPS4q5QTG2aOU29+7nvTRpIKSFtLKrcKtLbWLqsnqZWXl84r6+6TL
pDs5lE9H7yRBS6tsLFDo0cZpwm9+xebb4jwXlhb1UfD0Rm1708qkwlt1ZG4RrychUw8p/fQj8xmZ
I9JiVd9qcobvp2HdBKHHH7OBtwkInxJKI5Zb1GNYdksit69EYGuaNIuCSGei1ebxaGSIY+bBhVlA
5KV8rmhcPO+zSeeGJxFVq6WW1A86fBXPooGRgwjH/A1UfHoHxxKCYuotDfRGqdJq530UfCq7jnS0
knFcB3eRB87pQOY+o0l13UgljSQMUqajnixBU5GXquEc7bwEXTgUXask8RZAQKn9jBqbRUlJoi14
NBvVM5+4k6ZZMJdSTUQP5drS/ONuCL8j4BosvM6+GJRwmY3Lyolmqr0shxQI5qktRbeYzkXQJvVk
iofMMgzbnB4FgYw2ftPsbmF23jfbDE51FR6g5Mo+L6vYZJkKyk3tQoODuC1PWD633kBZjfztTskt
SARwKqtybq80L16p4E7bOpq5tpZfpWaZDFNsn01g/GBqpHsfexAsetDvLY+jZ7vroBPe11nc4oM9
8HZS2QikmS5ssr0nx2zbiY6zjipAL+y0yTmXo4NGRonTtmSFOdgPzLcDPZvpiDLO3Db7DLJrnKc2
Vo8oCCtznKU+aWV60wk7b3qy3wv8vRFdRUeQwEtyAb2gGrb2LX2Tp/1lH+BI51t0DvygTqbEXdUU
FTtgHx19NxidPcfJQFwoc7BVHGm8P/HuiM0bZ4Ce6J8WJXqQca7P+to6b+vgAkXmU9DWDjKA4UZx
hlnl6KfKOBDdZPk3zhbQxnE8jVL7UxUEOg12eTvSYViOoQwvqLURNm0uYU7hhOmPeEHnUCokOuKm
mz6WXbLSTF+aArodF9hTn4KquVaR5MJbqp3ietut2HdPHbS5rcHgsAPLumpaVnSo8oNG6U8jPa4w
OWgJb4AYg/ld5irRrqNEX6MimOr+RYSGcYjaX9dra6ME4erYiFZWqVAXrC8SI3wENw3KkkZGNwTn
mSef4/ywiNP2XFcvTEp1Er6FZSmhOyFn91HnrWs/+ALw4lPuZLhdo0Nml8vetG4QGZsS954Phfo1
yJUV2hvsjIm3HgdrXION+soNfgK4Y84sYsG5X+fBCbvCVx0dmPtkhHaaFeFJ70ew0sDTTIdkPOva
AaqOqdDLknEwpDuN52WU29DPaCwlg/MlNrLTQPPvk44a6H8S+qeEXpgQ/TqhR3n/r1mw9Xbk9OIf
/p3Tm0eyjXiLQT8FcJ5CTv2a0+OoR84hbGIMPHppwfyT02v0UuimWJYFQ9IUfIe/c3r1COdgMIBQ
GYVrnvFH1EjlJ7kqbomLqZotNPwRSyUleJvT0030Kz+utTOWMK6Z4KVrYguAuBHtwKTLKZy2o1W2
nDO52s8Q/aMxkokgJsVhvQmtTeTD1K7RXJGLr6EVK8plp1Q5mHUKlMWkalPnIsnq8djTmjhYF/Wg
3kLLkIy1UsmlRO1dYom5mgv7x5TRuouiULkJLCfW0dAb44pWhWd2Z6VGLfYK0PeyNdN467YFhr9U
HOIp8vNNuJRDW1k4hR2013Ux1GsdLC5Ni9GHBuHKQ/N11K0GDcnCl0/UxnFPyqIInWmaAlf0ewdx
0KKs5408BCfgMvRT14XNgdiv62yaKvWdiV643bi0dPQEotRvLn3V2KB28NWKvIcQ8sTc0p1kiiT4
Nq/plGDiBt0qKfRHLJdA4qZTtfCovo2ysagjqfnamZ45aVUZIHAX4exkOzj4ANiw7xWJtM+JOveh
D8x2VWkppWnglacSbI1VpJTWuVU0/XrM82KpG202LduRdR4h+WjYOM7CFhhBn7sIhVf5zCQvwODG
JbNITuwGYonhltbZYBjjmr0RKXskVye64y8BhBD4eIAZtMEOpxmaSqBAoLPZztbWfQkE37iiCHSh
QbdeDm5HpwPVqInn0rrnuPis+zoOWx08Ngs/P2zsCAaJV0H0dOeR1tdTrHX6qRMb/awEMjMPsXG6
kAHy3UidoV3D8k+3oayXx0kRpPdhq1MGCIrHlAbPs6/Kf5rD8m/9Qv4Vg7jdsj39zN56axSC2CZ2
M2xAT/7l/2xZGIWAFTP4gG6Ftv1DGRIPUKDJmmzgzoYOl8VG91qGFIIklMKFsrcDggt6+B+wt5Bd
/LkMaauq5XCDtsJ9Ard7u2V5pdWFoWbHF5JSfPEC4ChjE39TBmMdQ7CdhCxQdODnlgHQo7UWo+ad
OkNx3tkCw9AlcCbFNG88aVpajbrwDHlBeH3TBa06ty24T62Ho0/tzkwJSYZAqe8CG9pDrMSnvgGM
pJXKVRxVm8SEUdQo+iMyv9UUdCHNKKM/6e32kfVcTIUV5kzWNCCOLW27IR3ncgMop0yY/qrd1FOr
cRowXLI5rbN0WKTZcKmyLNHYjU+aHgjW4NWfWTbA8ICJZbJ5rDhWPiv6lLSzBd+EmRUZ0thQ+nQu
R0e5xyyKndcmQ/J9qQOlTe0uNMNgOno59gKJh6Kvi/1hvRiszJ0UQpRf7fq70ffOais9oax24vNM
KHpjdJyoKp2biOYSEr8RuChXUW/dIUYbEnM4iLhaC52kpd8QQafXqRQk2gDm0M7vbaOU0PkYvMab
GuzV3k2thvlXuejuQFF1J7hSXOSi0xuLnm8IGLP32jU2k8tEdIX1xoBOjSkedFB6xj7NY58mslYQ
nDVBd4EyuTmPomacqcbozUfRffZKBymnrLnWaEwbMT1stFcpXEW4H5qbut/kxGw6be1q0LIlHhdL
yDnevMy7JLtzFD+9Qdwtj7aBNz52vX89ahxH1hNhOip9297Avjl3md9ruU7lVV+r2YVaus6FnriU
QRwXTTikizvLXNUlIFIZpOTU153hXAtH+tJBlnTL2LDucTmeWUHin2l9ti3GVl2Rw4EzLfFGHf8T
nQm+Kfq17D2/js7+FW+S7ePm543u+Z+9xmaqgoORDQFDSAfqmkXY9hqbCeUl/BuQLoEaoykqX/3T
byH0woRPgFJox4ivXjc66wiZYg1YjQnBVXdQI/uTjU4REm1v5ZXYY02gORYSSyg6Ca7GDxAYu/cK
p8GD9SIM6vzYjh39rEz7EzuNC+wtyjuTSm+Bz+8qzax43EKOKHAHHwBjFfQZbMQXrhw/B4AZDVe1
px9nED4XRcySJz3jiI4UaRnEGEdCEV149IDXyH7D4c/pGxIweCRkbYFcqZXHlD69/Au1SIpeJtml
VffoBeQqlc+2l8ZjcLZo2U8HLCuOmziaURIAoiKV3z0nHaeBJAsJG7ClvhI5cOK89i53bPtEDczo
zNbSHFbYTd5Ax5/bCS6cuWIHaBQhk2+1QrRHg4ZLlRruuwlGoFSck8giWis8ZWrUao0lQH5uG76Q
M8ocNicqY5JbkxH7abcCB32uVJUzrdPiSwmIhIr6XHSm1Eo9k3XvpBvpHNQh4V7gkvyGNnXUpmIp
84aJbSR2gbL2vrtdZn4dxhCj0ULUtBtZQlrKr0jiyubaj7QbO5TTZp2Tr9ZXAdTPlVHk0xSn0VVh
DFV6Y0JfLan4ISYOIgcOsabQap0YrvEdilq3hlbSLDFPjGZjkl4OYXVu6vlxijNbIasndi0t6KUf
S4DIs9FbVEUKa3KcGkH+2KXqNfYQX/5/Se1e4rjZpt6QyUOpumq25XC9rejEVa+LSnx7ifVwfZv9
3/7o9xd6CZJuh3z73/+1eUyClNJ9XQYPNRHHzwEUedjb7ejpxp7u+rfXiTc8XfPIL2gOqDsFqRzc
2Z4+/EqMOsPL1xKgNDq9lmnr5rNmzw9j9KtR+P0DPg/n7//mtzf/bhDYC9/syX8+CDZOdCRKusyl
fn56vrAURSh98yMH+PTkzns+vX6EVoxQTUDrQHwIfd8MAqBNlXMAEADfHOYg/Kwn9edTwDqCeeig
y+A8rwPe95tBIAlB+JBGitA8PcxBYOnuORPMI3IpXKXkXwzC00wg0VKMgx2E53X6bDbz91b9Jzsi
iiAo1YFeMRAFER8CpLczQT0SO4WiHe6e8HM2/sfLQciiEFDKBtn28+f9IKgaoagpZgufQ90e9Z8D
9j8eCnFCCj0ZTsLnkfh5e+SEJB6HWO08n8aHd0boz/v2HotCs44A11sIuGrP2+OOMEEGiE9F91DP
CKFivuf2aB/hUgYUSH2JldgEf94ZLGrjaJE9H8oHOBP2DxjtIzHZKay9zIR3ByVaS7oDDUE/1OWg
fsggMA109oTn5bBjJqi2OCXs50P5AGfCR0QLjiWqERgnPn3ebYzMBBVcKcpaBxoyCUX/PfcEuEmC
KySkr58+7zZGogUUxqhEH+ogiO7b3oNApYjauGL8chDgpqOqKsS6+a0DXA57x40ckRq66cwD+xfL
QTkSoTPFukMdBFFV3HMmmGTS5NIa4hZPn3cbI8ESJ6SpiQbKQc4EATDfcxCoyGIpz1RAxEp8dmQQ
SIUITfxDDZu1/U8HmJkwPeF5CrnlXYNAHZxyNUVt/WmmHOxQ7B88GxRYILU6jMXro76NG+Ujci30
E4Tx2WEuiv1DJusISCtgFBofz5/3wTP9BhqvLwvw8M4Ibe+0mlzSQVMLQ+WXXPLdzgDjBqIzPetD
PSO058rPPrmkeQQwyVCQ/vjFTGBnEHBeqguHuhz2zyWpN1JiwsTkuX4ihO3f7gkKRVeVogJkdPE5
2O1x/5hBPSJrBqchsGhvxgCsmoIDu2K/zpQDnQ4v2/Y+a8I+shEnJq9+qbzumA6yRaKBRN7r7nmQ
B8U7Fef/S71N7A3kzqJvzufnWSE6UgaFR5LvA50P76Qy/nwQ7CMLlUYOiucxELiDN0uDdgTdGuaL
QeBwwNuDWNN7RtMaT8qD2uYv5gO7hG1gUwiR/0Dng8C/7jkI+hFwXo2d8KXM8PP+wCDQvZLZQw51
DJ5fzj57pEaLDqQfbOXnD1d8syYYAwAycI4PdhCED9F+E4HGDO16jomXsOF93EAuwdfI6zzHKIcX
Rqv7rwZRgxY2cK+pxM9htOhTUnkE03Coy+Hl7NpnOQjkBqcD+ry7lwNmfaqMrqIm6g8HGSwI48z9
loMouiE2IPB0zwflu2CB9YJcpoWa09MoHeoRoe+dVrEzIMVAuKz9CskDulCQQihFHOh80PdPsPUj
Eir2PoSknz8/nxHOkXAIQergpWlxoEPxArXZZ38wwTEoJtCuXw8FXB7+89IFOcCTYv9FIYqM6Lnh
A/c8HZj6b2IG4miScFINYTN6kJvkOz/XP08mqDVY+Lka8ks28W6TFPQuqFY4JR7oIKj7F1wICZDZ
BOb20qP6OYImrUTlnO7M4XYr9w+cAHjB76Os9IvSG4GTyXek1ocaM7w0z/bYGPE1YGOkM2++Jtc/
7wnqkQnSxZAPA/L6I+zX4L09LdE/e34e8B/EL5ki5RMUmn4N8kOAU8X24eXgONA9QYhz7hk9mkeO
cL4A7feLEBrmGQ6vNiNxqIOwf1pN+ZXSKxSSX2BZFOOIxUAcYR12qUmAt/ecDzZHAIkEKLZfZBMq
WEBqbsjTHup82DuEFvhXm96LLtKEt7ESRSgclWUbaNPT50DHQN17DEgrWfRsC/ZLmeVdqYlGHnQr
GyTgQQ/FS/3jz04LAWH657hwjoSKgAIn7OfpwGLAWhtQ6KFCOfT9Ayae3pQB/kPKe/q8ixrlI74k
4wTwKD6HWl94ubF9JgKEap0jgKH4eSKwY1gqFJEX2sChjsFLirfPGBiCoClaUy816B37gjhBAIwf
avz8jqn/5+kkbCnwCYD9ftWQcZgPEO8pRx3oCSEEUfYMFQAxyCo7I7Sx1xPgzWGp2OyOWMqCdznU
Qdg/p9aPYIgg5PKaTvKoPw+C4ARAoHuuSR7qzoBtwJ7zQSSVBpg/pHCfpwOD+2YoVFh2IIUt86Xo
fWjVNjGN9x0EwiZb1jkPXzPrd4OgHqlUHxiEA10Top2258Yg1r0JW4hO5NNHRFNvCLU06MBEgnB4
nnT/1kT4N/7ob4IyKmrx4xM1OdhWuxjMv/qDV07u++9/IB4/VSDe/KWgKj//+DMzV/zv/3nLXH4C
fP/w7SsA/OmXXv79yyO+//E3P/b6XK//5yrYlpvywR+evhhebvQcHYb//q/fyzE8Ebx306z/ngG/
v/pvRG32vniClUr5Y+VH6E8QYrKD/jOO7wni/9ado370Sy/1fW98uok3La+ker3PH7zaWVt73/sU
i6Jq83qhHy5OqPEBF0/rcvMXElP1rp+gvrD3T8y28V/nWblz/NkP9r7+/+bDs+/7/a2i/L4XX8bb
NH0dhB/eLQfT3gOzahJswx/r10v9c3mFcsHel18n+bYMNvHrpX64/Ecs2TWugzsuzdmy952fbMsd
Yy5ypf0vHaTejo1A+Yi1erqJtq+3+MNgf8QaPd1U1XbXmHzEAj3Nqr/+lXrbeLtrZAiY9h71s80j
G/DrhX4YG6LzD7g4ZtOv1/nh2h+xRM82ZZBnu3Z3UdHb/9a36WP2EOzywxBonA+4fvmwfXy90D9j
IwL+/S+ece+v1/nh2h+xTM+ynWPyEauUS9fbcjvsuPOPWKnnm3zHRBeVyr0H/Hzbbt5LeQl51A+4
+EW5YQt4vdAPr/MjluhlvHnY7ogdBUp972G5RGJvV3AnuDF7X/w6IHSsgscdIyNkyPa+/s3moSQz
SOsdZ6lgvH3AD6R/TbZpsPMHPmKpCv3fCQf2pnzcuZEJpPGHPMXvRIb3DfPEQyxYAQ9B9bDrTXzE
8hW/cZxtimbXaaV9xBoWv3DaBNVfF9+CKt/1HB+xmMWvnG3q7a7rf8R65vr15q/Jpvy22RUzCETe
R8wnfmMa7/6Fj1nY4immCAy/3u4/e6r+IQvb3+zMCQVsc//xoYaxc/A/ZDEHVSQU/F7v84eB+YgT
+CaLN7uiB1Hc2n9gCEySHQe8kHLZ/+L1Jg2qGB3t14v9MDQfsnRFmWXHOSwkifa++9utv9k1NMZH
LNhbYnzUD19v859xMT5isd427AQ7jnjRRt5/XBoKRMkusWkhWbb35e+4QrNrrRofsVa/ZPGOfd74
iHX6pfm2YyEJ/cj/ZUx2lWX/FvB4X6x9VXfc9c/e1qLFXzzE2035P/8PAAD//w==</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plotArea>
      <cx:plotAreaRegion>
        <cx:plotSurface>
          <cx:spPr>
            <a:solidFill>
              <a:schemeClr val="bg1">
                <a:lumMod val="95000"/>
              </a:schemeClr>
            </a:solidFill>
          </cx:spPr>
        </cx:plotSurface>
        <cx:series layoutId="regionMap" uniqueId="{7814E166-16EB-8C4D-93AC-07B53D905D69}">
          <cx:tx>
            <cx:txData>
              <cx:f>_xlchart.v5.3</cx:f>
              <cx:v>Amount</cx:v>
            </cx:txData>
          </cx:tx>
          <cx:dataId val="0"/>
          <cx:layoutPr>
            <cx:geography cultureLanguage="en-US" cultureRegion="US" attribution="Powered by Bing">
              <cx:geoCache provider="{E9337A44-BEBE-4D9F-B70C-5C5E7DAFC167}">
                <cx:binary>7H1pc9s41u5fSeXzpRsgVk5NT9WA1GJ537J9YSm2wp3gvv3698h2MtHiHvpWq269qqt0VSeWDnzE
BzjLcw6Afz52/3iMV8viQ5fEafmPx+7Pj35VZf/444/y0V8ly/IkCR4LXeof1cmjTv7QP34Ej6s/
noplG6TeHybC9I9Hf1lUq+7jv/4Jo3krfa4fl1Wg05t6VfS3q7KOq/Iv3tv71oflUxKkTlBWRfBY
4T8/2ss4+KGLNFh+3HzP/PPj1/r78oOt67TqP35YpVVQ9fd9tvrz48Yg5scPf2z/rh29PsSgelU/
gTCxTjDFjGFLoOcXDBDr1Ht928AmPmFScEk5+flrL5cJSI7V51mb5dNTsSpL+FLP/9+S3vgG8BT+
/V++/eP6KayfugcA/PnxIQ2q1dOHu2pZrcqPH4JSPz+morf1+is+3D0/kz82cfvXP7d+AE9p6ye/
Qbv9SP/bW5vo/RdkPwGadXEIcOmJKZEkiAjr+SW3wMXWiWkRjDiCd17m1Au471BpP77bA4yAeFvk
yFC+r3VcJ+nqAGtYnFjStCil1ssaxlswm+iESBNjaW6t4ffotB/nnRFGAL0jc3RIx8viEDjzE0IQ
NhF6A+fn5SylxGwH57EavYXyhvwojDck/hcg/NcqbnzltT0HH/WmE36vDxYnJqOcW/htXDkWpgBP
/WLHf/7uF2P9e9Twtk77kf1dduM7vnzFv34o/+s87f3KXyYHcLQUnWDBOWLmK0DWtgU2T0xCMeXr
1QsvsNC/u9vxeu1HcUt+D5AbP4JockviyHCGUDANynhZlwfxtpwiQRgnL952T8SMkEkJEVtB1fu0
2o/0njE2oN0fPe+ROjbEdaoPsbKJPKHE4hZY3xe0wbNu5kfmicCMUyrp5pq+G63RG0hvyo9BeVPi
6BCOl6k+wHqW4H0xlUK8rued6Nk8QdSSDFG+jfBYjd5CeEN+FMIbEseGcFBGQa/rvx9jik8EwUya
nLwEUHv8MweLztA2y3H3Dp3eQHl7hDE4b8scHdKr4iCEh3XCOIJcV9I3rDU6gTeR5LCc16+tOOwu
GKvXW1hvyI9CekPi2HBeph+cYOUdwmw/+13BLHOH1BInmBOJJWH7sqW79+j0Bsw7Q4xBekfo2MD2
l2V1mOSKCaCfJXmLojaB3sJIgnnfctCjNXoD5035MSBvShwbwst0DXBRD3+/iyb8xBKQISPMX1bt
9rI2IQwzpQTyaxvld2n1BtK7Y4xBe1fqOBEHLu8AC5sI4DOpsAiSb0COT9ZsJmWUbS3slwc/Vq2/
xHxjkPGgb4gdJepqWXw/DO70hJoQgwkgPH966I2cGnhsbkngy8irLdiH/jvU+yv8t4cZPQO2BY9s
DlwsiyA9gJmHWpWgTDD0montMfOM4PXk2GLPRiu0H+1N8REobwocGbrrIHihl3l9KIwBYWrCKn9+
7XBmGMrOJpQrrf1Z2PuU24/3vm84AvV9YkeG/eUyO4QzBxoNWFIKDSNvgA4lEGlRBCzMpjkfq89+
nDekRwC88fkjQ3Y9eafFMn0Mykf98yH/HU1C4kRA4C0gGNvvsCE2h7UOBBsBYu33wtaGRmO8yX6Q
9w8zAu39gkcG+7kuP/w79Vbx6hDlLnoCZU2TSPrKpmw7bAwLH4pdVOCX9HyLUnuncvvx3zfICPT3
iR0Z9usJfgF9b4dg2MQJFLUE5GevyIvd0pdpQnpm0S3M36XUfsR3hxiB967QEaKtVkW6LJ6Cg9TC
6AnwaBB+Q5/R3sgNQ6sK+HBL7LHz71Psbdj3jDMS+z2SRzYB7iEpg8bfMZ70fX3A0MEiiCkgbH9N
ufcs9nXwBin51mJ/h0r7Md8eYATY2yJHhvLajqkVAH0Iq85PJIOCt/nTqu+UQvEJRSbi0Ky0G8uN
12o/1nu+2Qi490gdGeLX0Bq8PET0Zp1YhAtmkleqbWdZoxOLSouBk99Ee7xG+5Hekh+B8pbEkSF8
BXmZd4imYHICPCqVkgOdsn7txOcCFjyBqsl2sXu8RvsR3pIfgfCWxJEhfAZ7hQ6xhKHr2xTArPxM
wLYN9poth/eAeIHF/XvyPVqh/fhuio+Ad1PgyNC9gOa6vz/sgvZCkzEB/Sgvi9fats/rln6oesLu
rK2Ie6w++7HdkB4B7cbnjwzZrzo+DLJcCMiNETjWjeoW7KiDNwTG25H0WEX2Q7ohPQLSjc8fGaQX
q+IRdgTaf/tuSahYI27xX+t129nCTisqYS8lFi8NaFu50ni99mO8JT8C5S2JI8P5fFmWqwNUKSEb
hk2xEBe/FrDQTgULgc+FagbUKTd97niN9iO8JT8C4S2JI0P4YpU+6cfDkF3rrc/gdoV4rVjBYt00
1OTERIITsvbKvwdW71JqP867Q4yAelfo2NBePq0O0mkEzWUcGA8guF54zR2o0Qm0fgPdjbfDrNEa
vYHzpvwYkDcljgzhWbxKD2Cw4RgDZgI7aa1bQDcXsXmCLYlhv9ZW2Xm0JvuB3RQfgeumwJHBeh0v
H1fFAQIueQK5z5rfeN0au+OI8QkSFI4wMF8TqE1LPV6v/ShvyY+AeUviyHB2VvGHSw0Hofz9UK/3
6DAoN5r4NRfeToVNOM0CUSK4ubWS36XUfpx3hxgB9a7QkaF9vowOADTYaoARugWg8ff5tbOB1jyx
MMMcjp3ZXM1j9dmP8Yb0CHg3Pn9kyJ5BEfnvX8KEnRBBgPGgfH+YBWwWguWNgdDcRHasPvuR3ZAe
gezG548M2XWt7LwOyg9X34MyOwSxxaCPz+QYkt/9IAMHAkchIIzNrVj6/0K1/Xi/NdAI6N8SPbJZ
cBs0q6IMng5hvgmcNoQYIa9rfF1W2oi4oUeECIGgHLGF/7uU2o/87hAjMN8VOjK0/50sn/Rhom/o
6+Ow7QrONtjAGNY4RGpwdtjrUURbPOd4hfbDvCU/AuMtiSMDeF4n33X8VP39Lnvd9yOh14PuJs7Q
C8Yx7M2Cru3n16bHfo9K+0HeGWEEzDsyRwb05apZPh2iOx/KiNwUcBTgKwG2L48Gl87o9u7K8Rrt
R3lLfgTGWxJHhvBp2h8iKIOuLmQCBQYVx5+rdcNgQ5c2dABxDi38m+t4rD770d2QHoHtxuePDNkp
nHB6kB4Bvj68hMMZrW9vlxSSwR+81cM1XqP96G7Jj8B3S+LIEIbD8pYQVx+kUW+9PrmJodPnDVIE
siqJLDhFbosUeZdS+3HeHWIE1LtCR4a2qqtD8JzrUgV0365ZkhdLvdNDACcuA4MC+fNWVD1aof0o
b4qPQHhT4MjQPU2yVREs478/pCZwMg2cSsPWVYnn13ashRmcUsTAnkNqtX5twfwezfYjvTPCCLB3
ZI4M73/HcGr5QUJr6K9FFLKkn2eL7dQtYOMrtG9C3WIz8nqHRvth3h5gBMrbIkcGsq3hXPh1+nSQ
g4igWXPNXltwsucblhtqzdBEwATeCrLfq9d+vPeOMgL0vXJHhvwk/uDoAmiwA9hzeSJMi8MeitfU
CmjNjdxqTYZZ6xo1nD23x56/S7X9yO8OMQL2XaEjw/xu+ViAUU8Psk1KnjDBLVjN6AX1HasO26Ss
9R+I5PaA/j7d9qO+Z4wRsO+ROjLc/x1nwUHuUZBw7BCcAgqdn/vtO5QvBbygYX/rrN/xGu1Hekt+
BMpbEkeG8PrsnUyXywMY8+dN7dAHKF9be3eqV7BjjlMh4bznl0mwGbS9R7P9WO+MMALtHZljwxvi
tlWxOsC+ZjhWkAvYiEHQW+d34xMOx3dzsh2ew5aX0Tq9gfT2CGOQ3pY5OqShnfvvX9bQPAaX38A2
1p+nR+60gaITOJAKDDuGbHyjl1uPVOgtjH8XHwXw7wJHhu7dmjI7RCEaWvWJaQI9+kqB7+HM+PoU
953y1XiN9uO7JT8C4C2JI0PYhkusDuKXoUC5Zrch+HoOp9GepkAER5NwqFFuLuDxGu1HeEt+BMJb
Ev8vEH77prpfl/05y2o5eb4m8LfL6v763ecHBHcbbom+2sv9B4m92NLTpz8/AttJGGJgeX/dQLge
aMPari8N/AnfpswKDo/+8+PzfYNwxC+FWse6L4GsT/duV7/eAjcNB0cKQmC/u4ApkkIvsv98iyGw
b3CsJLQdwUfEehdHqevntyQ0k8KRNrCD1oQUnRL56wrHax33nk5/PZPXf39I6+RaB2lVwsAIffyQ
vXxurS98P4glBIb7PuBgJEgVMHzd7HF5u977DY/g/8RVUaFOd+iqCvUX10rZjEfEODONOlOwDyG7
YbrV8zql1mUXueVU6wDbVUkXhWapatMuVwG12HlRDLWiMmpU2fJZ09Z3seyyi2Iw7KxBVFXyETcR
csyknRNeu87A21PLldNAZMjJAm9Wl26sUqtPbNHShzYt5jTw0/vc82rby7JH3sozXWcPBaaZTRMS
KO7lj3FvRY4uaarytp13WdfZ3qD99AaO1Z/hkNJrg/Azl7fWpGqRayet4ToGLmo7jvPr3q2WovYe
3US2U7NP0cTrs/xUplaicm3cVrGMr62qwCrhvqViUjDl9kI4bsCp7RlDpFK3v/Y7WkwKizyVAb/x
WX4pq8BXmR99CUxyX2krc4zQXGUR6ybu4D0UTToJ8vK05oavkgHP3dx6QihKVej788jqblIUXpTc
/Jqk3lk4WPc4zIRiQ6VVYaL7TISmGgCEys8qO3bd1DYrtuzrsrNLUX6RbR2pMguwyhl3WoquZUyx
47vBTWA1WBlJK9tF36PC7tPsByqyBeLppRyCs6bX3ikJy9uaW4XqGGrUUCSlLXisQh4bSmSxI4ao
U7lh1DkAZopCWVVcRnOpi2QSpKW8ssysn8WpNFXDw1Oc5taFVxYrM2+Qsgbh3Rh1hNQQsEfLbKLL
vDd/xJr1XBVcI8cPTesy9gvPTtMiUm7EPKdiSTRN4zRbeJG+8pMis1Esr1pDVzZcRYaU1+sfSUSJ
KrFe1IV5mekstWsyFKoKaKFwrVOFmTELu4baDa6/8cz/FEVRDQeEW3Zu+qkzmD48Nw8ebpyGWsly
+CSCXmFXf088d1YDW7qgqXGDZfaD+v2k9rtZnXfSTiNe2KgqyCmP89OMJ4uuYhPqkaseR1eU1J1t
xRZXSIefUes+sMQo51Vkads3xENReQzUNs/dzCyVIeta5XkSqhqh26SvFqgNZnkU3gaBN+F1/LVF
xXdmFdrGES6dvmwuZRHVTsHbQmmUXjAJD5dRY9HEhM44cpNpbfWRk3riHOX4UZoDccqq/5wRs1YN
zqZZORClqyF3+q45jdwB2U2KLtu4/e7Ds55wkrl2yoNcaTP7QtLswtLlhEs9DX1SKmm6jxVqp6LI
E2XEbW53Qms7Cuuzro9yu7fiyE579lS17KLNzU4lMjzP3cK0gyyJ7Mg0Z6FffpNhfpYk6QOOhk/Y
KG9Av1gNlCmrtS6KLo0dUNjxhqZ1LBxdyLzrVD2g29Ii3/rKyq486sd20Bndwoh641QnbeGkTXDe
RPkdrY2Vn0W3kqfMzhKaSEWJW566AkYZCp/NE0EnhZvXTkiM+DRJzJsQmamCk525neNyUIYWkZ1o
mMS9jBvb9MRVqMsY1NOx4/pxpDqvuwkhVVcuQ49ywKH9+2WuGxb8UWd9EXj+6z28v/75r3udwH/P
t7v+54fra3z/86/ZSq/v0iu3P7T2s78+9Z8bYtd+7dd1sVve8uUu4Ddc6V+++T4/C2HQX/hZONNg
j59dh07/8bMQaVnrHY9Q06DrGyN/+dn1aZ6wmw6tez8F/PU/fhacKSRRUrC1S4UKNrCi//GzBLoF
uSTSgn3TcKbFe/wsVM92/KxEHM6VBEZOmBIKqpt+tiraMI3NsLvKKtdQmawc4Rb3lZn4dmj2lTPg
VN8HDY6vzCpJ7sraLeYGwvW8Hlxs47pTnqXdSuWUXBLYrT+p4qSzexGuyMAbu4ITsM78vPlu1W12
r3tYnVEed9eW52U2LClhW7Wr72nZXBSoFqpKLacJfH2VeHmu2jb1brEn0lkNZYOJ17jYKTF+ANcU
z+OY1LPQIrOM1aekl/deXhfTjoamw5ssuIqDLrEpt74ZiLdzq5Wf0sEMHnLa6gsffOq0GqzaNqK0
szE8gqsAS3faocqa51qzK681uaoSK5m3mbCc2CPWPEuHSnme+KLLrFU0CyEwqJPzOu9nkWV8baG1
SFW6ti3NQpv54L1qOomEhyam1yyiwjhrtPwET/NCazdTqNKV0rxOVBr531hDlx23OgWBzWcvjz4X
LI0nme+1yvWCu4rCgiaxwRVJsbC5582jocnnBk9WxPNj1aV8wQszUNWQ1spiYTitDOZNfbdFKmXD
VwA6tC2e3WnDvaRx/x386py4cQbfhDy5fXltlGlzHklZqKIa0CRv5SUZLDB17nDJNEBaZZ2T9+11
lJDvJik+D230aLgZmHffX0Rxd8Vb1wdXjCuFPQQ+ozVP17uF7bjuSqf1rCsmZWWbCZ3zkp/rLpET
LYirGPa/Zt5wA5fvnoW58JXRDYZq0shSMD86m8s8klekRyH5DrEp609FVUYT4XtnhkuHxC5w4Tkx
K0rlC7Yyymga1JIqbPRTPri5cq2QXaAmXjRhUCjB0lCZCT4ngoUqbppQuQj7jsdkMOtZNJE5lqo0
BvO2YKyxG1mkNvWix9zMqOr9oJ8ESV9PdGhNIT4KFY8GeMhB6Z4afZnbHouw3cICtxHMVOJlt3Ga
djCz6WknrVJlUYLuU98tlUvpHOu0UwULWyUsnjim29oDRakivbvqe3MeGJKdRozdF5X7zUzTyhYR
sSFwvqQli09byrhK2hopEfNTQxb0SlS9Vp0sKjvDAZ92Bb1rIvB8bsXOUdBmtpX2lo0MtijiOljg
Xp/lNManuQ4ApcqyY/KlxO6V0XrTdhDdlIKrr/IiiGwrKWZlH2UQ2PiOzOPvfsymUmew1GGZZJno
4MEm3zK/XHSizU4jQ0gnDjC+8tuMOG5t+LdhkHuLFKJyVUv3sskNrUKLT8zeGiDCaWCeN0mq3Ky7
6XHZqj7PokXeD1LVpunOUV7RiSw1nfWeaznIgIg1y9Mzz0di0ns1WZTcGxZ5iI0Z1Tma6Dy74YZV
TIeoXxjI+5IZCbk2w6CzwfpFpwZkCrYfZQuDtLbXee6Eh9nXXITejzJNHMuHZXwjwnA1hENlQmhJ
qkL9f//5kqdCCedt//l6F/keF7qu/Ly6UOip5cBKgYOCzU5Q8/8tVYVKEYP8EBNgHKE7hEM++jNV
pScW3OEs4LpuyHKhtx4KED9dKJw3gaER/5mtxs9v/QwjNgIdyND3pKrg2zcTVTiNHew6FDrgfkoL
bjDcdKAdMrymKNL6cugjOy9q5ZVMBTJ5mSAQ9+z/NRiBz9/+RQx2iKxv60AQNqz5md8zYhxXTc5D
ml2imlkPkZ8b3E5E3A9zaEZmhU2qtKanZekOd6EZeQp2HdDPoRTe10yHclF4vXWGRZKpTBSsu/Z7
ckt63WiH954oz5ooLMm3psu5vG7dvGmmIdbUaWgDCW1kxFdtGJd4EmSZNie6jevGlobnhgqMXvol
iHprwuRQIKdMH1lM20tBs/iK1iiLbZxFcT/VbkfsuKkhEi812Lqg1eQKNZhF500cXhVV1KokA3fs
W9cQFa1YmT2luTd1S3QvwNOlLZkxg+uZieBbGFkwsag7tZIJ65JTt+9zh0RJ4JQFduI+/+FL/3bI
6CU2sx81ae5i7CWTlhbhVxHp0rG8qL4wRFZc5iXjiziwLjIriSfDALlOahjkBw3LdE5dH12mVZ5N
kgbcSBAbbGK28oJU1mWZli3kZrJxvGAwZ1UqHnpsfIlNP3d06DPI8CrPFKompg/Twk0mcGdeMIEj
wGGIypxiyM4eClqRzuEy9W9LrzEmtcDFxOpQ94XGQQ9P0YQgoYzqwqFG0TshG25zXsmFb2B8+dva
2zOVTVhk21MMyHtovllvECcwrTenWN4XwGqA27gsJ8kSkjZ8N9wJZajcrubp3MUKPOQkmYlJMUkV
W9ApmZhz147+y1xnsKJ/00NCsR/Kv9ABBN17CFG4pWRTD9YVbe2Vvr50TW/Rx35nR17uqqylppIi
siZ545JpYfIiUK5EF54o3AUGjHiUJxB89peWi3pI/4ZvVaetaWlCqllV2dSVwzfBXKZCFxgOd+g+
5zEQGGaR97YoQ+J0rWsq7IeJYn436Yk1a3Fqh+5g51S6amDWfCBY9ZAYwkGCwGNUBUwKCxL3JJ2H
HXU0gZxeo2zStt656Ua+itIAOxCQqiQJSwcW8WXbQdSaeyHk9MR78IDHwiS5qDuJIMnOZiiCiSas
nE5rFN79NcSbRgSeLJzyAMkGB3sJBB6xtoyINZitlSVucYmaJJyBIYjhy6PUNgJ/wnRAFc09YBZ/
WfR9swpSnE00t37nFppG14iiibzyMvfIV+YWdld72hlKMadJfaFzF0gSXmRK5LnN4rICiiDtz4ei
9pU02LkO5BcUlLlqSuOHG9FplucXpuY3yB0emZd/S9ogd/I0z86eFX/ldF81f2Elf889f09FjzSn
BYR+IbjDHd/XUHtI0tUepwxyv5wylIosjuHCQHPt+9Ynd/3Ka6GFHu4WAv9qwgZ1C5jgX055fcsz
kMrgmLkFHzFh+v10ygKcPPhrWPXr2iIUoN6T14Kh2Jx0a7uB4KghuAgeIgDIlbdMGW5YkRg6Sa4G
5i8I5GW00Ux1EZBpQKFNG6hVgxGIL8BJRVNG6BzVeBZk1ZVfG6eQKDlWa96k2ACmDi/aMltGNf3q
lrEdpdVFN+Bzz6LzweeFigzd2z642bKPbxrXjSY8SZYW4twGLg4yj7jO7AG38VnSx8DgRT4QU0mV
ftbEP6trLc9TklxLPwK+RgNhOAjDLqzoOzfYlLgYSFx9lUF2oDIr/NLihiud8ivJgA8y60ioCLfB
Vc31E9c6VKzzK3vwBbeDJsKnrJfnVSVOiZvck75b9XS4KKn1PXbL+7YH5x/G3gxS0DPO1kxbw6+Y
Fou4ij1l+eyBGIYz6Opb6/Np2RSNKrABabklr6lVnMWJvgrb6DJsw2lmYNeuWRvYoQA2FhfGZ8gU
MqWHzEEsPPeLAdisrD8jVlSdpizOVRINeOpzK5kaofWtE8k1a+pzWkt9meU3SJNpEgWTXuAruJ50
WpPutseN6sIwUKTAS4J9G9zxl4a6n+Em+SmvgZ+0mpbNSZx8D/r6ITMQcZIBOGfchZd9A48uj+ob
1LmdU0Y8+ZTTU96XsoIqgKcVyUVz6SE5dVtIzhPGW7uvmzu/Dyfw92Aa8DJ2qjz9VIMabj4MdhQY
nQI+YcYC4KMLiW2N+rO8ARzC0BAqRDJ2dA92vYdoK5D6rG3dJ5pnEDVxfk81vzVMQWyj4udWol1V
M+HbfpbHKij8W4O5pyys6DnTla+6PLyXbvoIIYSTuslN4kdPYVp88ixUK6jaQuoCX2qeubi1LcOV
CvJmz4bdxVNCq04FwrVjHUTTLKidAWgNNkQzRJt5ZJJ4ktZdPzHLeiUZyxzK88ZGIvuidTKxcBaf
+5Cg23lcBranh1alHS4VKYsOHJbAaugg3YSjDLKLoS8e8iG6dbNa2hSF4AsDA6ugk9JJauAl4kKf
Id3F5xh481qWXwIuzuFiwtu00YEtAiuxDTwMsyQNa6hhFO3U6lOYmcT8lqX5nWwAeNZ6Ts8GCITd
J7cxsEMadmtl8rZu3XlLUghcXPdURIZUDCa9gmMmp90gYyAJUqpML4IEvC1aFeZFYxtDv/TIUNqs
NDw7hieqKqNYVI3hoIhPcC8yheMkuAK/OoMwL5n00a0RQpDgUtV4wxIY3WXV8Huva+6jGDvgx6+B
OI7s1huo3ZokVCQwPvXSSFUVi4k/VFO/b/giCPJWAVXCAPbGg5izXwKu/QKS+onOgGeIpEkc06Ar
sysvYmRcADsFBRrZpxPUD0sN9E2fVczWPOkBriBTfSuE6gtdKzNv7xLRajsvKzyDOMqyoSoM+jRx
6rQ1zED4+Q8z7nrVs9hVEQ2EkrFxm9doVSYwJShPgoUW4iEr8ssy9hsFWdUqy9CVMNppGXZcGWZM
J2krzCnH4dRHQ3HuYjTrILV3EnjiZ3kKXzpKYTbVVfqVJrGeamDcIF6Wlt00BVVQOpy7lHdzjftl
zgM9s8A00iiY5qQ2bN+nF0PlX5UxgZBMIOn0Ablrw6RVHtXXeYlmYUHvswFspcZ32MtNWw9AYCEt
lsAxLjLuL0z4ck4bIK4Yqh8MPmDbBQpiEofA+xQMJnVUul8bPnwtqvzWL6k392JjnoW4niRg4BSt
6rtM4sQpIsCXGNqRpGjtVrip8pLie1jEYCoyW/vWFRi6mZf7iTJped+77afIrD4XuSROHNWfqTWg
OTZb7CBk+mdDGTZOIH1m936cKO3lvYoxOS3K8C7lZDZktXbcCH9tow4qVHE4ZbEV2tKKTEUyrqzC
/NTwm7ZcDO6XNjijPrlJw1xBC/Wn0EgeApIANGk146m+NKEV0M5iXM5RyFcYDP0Ed9Z1E3BY2tRw
5wbrYyX4EExiEdRQP4Vw1mrPyyy+bSxzLroYzC9QX0OP71IGvK7uBxV49Wegm0IFtMwiry4b3quK
1YHyhHdNexI4sbaCmZkXQIkWwWfcD7M4LsLz1ADzPxjFhdULY9r0dTQlVReqARMolmUS0IKMqc28
BbOkYZdc+oPC2rNy1UNGNaedXskg8S/atAIG0wOLLT6HUFqZFVUggAbNh/4S+yiw/RJwFv3A556s
JkHg2hrs18IFAvgKk0JfocEY5m5Z0dNG+Jdx4Uu5rGnfz4auM8Eey3wCziOcWpCNJgxfmBk7BWu0
4C5MHQlJSVEZg2MUlHyCsjFYiCb3FC2NuZ/TS0pLb576aAXs5crtve/gckLgELt5jwwnkcIxIwRf
HXQsCdZO1MWPXQA1V+b5kOpC0a9yCZgHj3/xu6SZ9bgKJ23uT6D0o5VpDlPeGIENpzydefCws+8V
WmDq3kaumBtAwF4GhbgiWefaQZ1gO4rRAzx+8OI4XmVduGigXAQxdXdTlHwWyrJ0GBHpNO1QZPcF
ypwA+oQVztsvadVB8B7fMdo7PGYPiQWV6jysFB8iYCH5tAji6wbWiSp1N8VVdi80fQTjel1ZbWpD
5TS0A57fYqOYgoHDM8jGwWXj8jL1gbcWUHBOORBsVphcCavoVeT69SSwon5SdBXMh9aLHZ8PPpRj
IUPtYqhlc1qqQJvLoYSKWNy2MxGEYJwlv4Qg90tRZOediIWtE2OCge9jrYTadThtWmB28+YMVu5c
mBxBld5/yIYys8MgvmgxuNoInwdudebG+jPL8JfWjcBHpOJzaXYXuhON3QaWoUIDQ0MC8z4lPaRR
GOpzQ7AoaHHRed40a83IqQMJtfcMfLTBH+qsuRg6X6E0+B5TtsgjHAPs/XnTyXreF301STt+kWCZ
2jwBQ2j4M8QC7uSMziNtnrdoOKsLQoBiHgqbD/xz2CbJNXHR4HiVNIByL0yn8emgmtrKgIQ2iWJJ
2ttZCWVEYGjmJVAKToHC76KFGEZ29bXISjL7H/bOpDlyW8vCv4gOEByx5ZBzalZJqg1CVSWBAAdw
AAmSv74Py8/Pfu7XjnD01ktblalUJhP33nO+c8n6Se8FG4ZL3fVL2nn2XKkoxqHE92XFnT2rrULP
yQ2+XEEVr/5TaJxTKKN6Hxb6yNBttUnVeipM1omF8h+J9F8oD/3rcQy3QP5vwxge9e9hDHd7xZ3Z
MVpBs9kGq9+HsZ8K6XbnZ9xc7E/DGPLuG15D4EAiWIdk3e/DWIBtJdgNBzRoW/oY+u7fGcYgYv3H
MBYQ/GLkdn5yo1Bz2Laq/Y/SpeAd6ZpaQyNFB4oSMn7tFwtlpDRRAk8mW/rqJXBxmC6aX2Uf2yxw
7ZD2zXRXD/oYMViTQ0Axk0xdNjjyXIzqukRoRDWVjzBgfkxkKlNHT+i5HVun3NKrXmH6cxKKtB7a
WxxnL3YNv9LBf8UxDnGoYP6OV+idmbPuKt9x4HcVBeQQsCTC6RPZqi9B3HxtF/08FZKCQ8DxwMPw
S99hgpmbF8OcF94s5yLEAevJ61QWF6Pl10FD/pUsuuu94HvFRJzX+MOSpZLhnlJQIK5+w3Gx5L7y
VjztJhxX9hAz+7zQts+FsTvfX01GFQwJWC8Vhsz4R1dMQRZX4WUw1ZNt1jKNRZAHZfygJfvRDexO
BmjnaLeIhAhlcm7tTdxOrwB4vnOj33hHbwfdfPchpKdj2Yt8RPN2GDB5iZYdJAZTX4mvFTVT3lZx
m9kQQ6lt9XfrsmvpwA6uF/TNLfXWbPFrtpPd1KfMjS4w406dzy8NTuhVtv1u0XZHensSjB0EDR6W
dfqUvvqI6v7JA1XFvfW1FmudkQgvEh8SI2CYrI3QpxJUJwoh+j6chmvB5s9KMbRBDtlrwkk69mpI
akJffBE8+GbhWSzLJ1/Qz5GG03GR28ODcdyBb3mtnfEw6KJNQKfvRjNKOFBG7cOwetO+Kne0HW9o
EZBEllEFmgLdOPGdraLtMADB2IvJvjOFTkTZTsnY4lOrDbUpBcA0+tJLujXehXIY9nxoz5LX3Wmt
S5H1ii8oWOtDVAV72wS7sfO71F8xl4kSDiQxs5vE6P+yasQVF0TWSeMVF/Ey4DOsaSty26+PWmDo
Hpt4J/i042R8XGPvJG3pJRGtmmTouMhEpVoc9uV3o+fXGLe7Qg/XfiOu7pNG87S34EgskYew651U
O8WBNI7KnKhsUkL0PlzI3iVyTAfisIMp7AL7Lf6oVXeJZz0l7aBaQGTmGIplgeQARkzU87PughOn
EGBxNdZJ6Jlvw1ZvSO+Gib+26109h/TsN+j258Bj4lhRVnhZWdoXGpf9lPfOUMgveBu4AVsQCZuH
MvB2Ia9J8xSNldGZb1qoEqyvhiJ14zq6c3ghQ/Qcsrjzulm8ybHNhwqXUOIXPr9phyFRJhzT2M4J
CcShiJh4LDripIIF8z2pnBMXnfRy1G8Pc1dcrdkch0N3HCPCIQ/I2aCVIlAQsmHxUqg291qHc7eH
8UxfS0uIvAL2AqmgqsLN5jD6TsQ4qrQMl75eE8s1W3OolEGHRpNG4omYqBreKJ8EzwoPJFfWkTrk
X8tAYrYhFDJVUrEZ08M/6uWvjiKqy1+olx/Few2F+n/xsnjUb+WSur94PgVgE3oocP9hKFIPC8rh
ryGZRKC8+HBI/mUobvcqgP8WxyiVSCz+LLK/aZfIq+Fu66ikgArxoL/HvmI/wZ/KJV5YiN0V+F3Y
bxD+BHD/WC6bCvulKryM24kV5QDqy3sWATmopnFOYyVy1/hrGjjTkvBpPM52cRNdU2gVEzuZoAzT
1vPcnVDLU+zobj+qGpyKiyoCoSBXY/td0BmK6GrGmeMk1KOTec74ZUBL97Bg4N2Hfcgvhb+ERzVH
WdhRL22jqb8G1B8xltBiN0fuN8OHT4LT9NDa5qanypVpqAFlyHmEUjffR5MK77u2rlJR2jgjFeSf
Pg5rXO4QWQROi2RhLQPCWufxXO6UGJ2DqyKeq3oTI0b5w23oPGbDxDHONWoCNMJFItqVJ8aDxVny
xr3lFEjkPDb4fwVrDpFbuVBV5vtV4oDs4Snjt+DAXT0WJ70Xdxnz7LWKOBC54jQ39GD6usPT03dT
ed05FBD/tJmCZOLqQQcDvtr6PDlghfvQwwBTg/ZZC1cm/djn8dgVaV+EPCexsw0Qj6zvD21B4mPQ
rXe9LZcM7NULtMXvutc3HZouiKjFCR7cXWD4k5hAoljggFPJPvvWP5KRXYPBDhkdYPBCsIr2baVf
la1OYSPfZmUGcIvO5yziAqoKanA1fQ0a9tE2UXd0/QIKbGPipAnxtgC0bBOvEMVFSgupuBskABJ9
Fy/qS0miOrG11kAuwP86aD/yWjcrAN7hBZX3LQ7nVGNWyEsBNWARsoB60H3RUHB3NamgpqNuZwOZ
nzQ++qqik5fKiWCCWd0pBZOrU+GPd+2A+oAjWuVAsb/7rXmdoFzWokH75bk/Wl5COoJqfWpgvXEn
9naiiaZdOHs8XbtB4NdT4Kw4eRPC/RqNmdsFWet7R2dkbC/iWqVerPFF0PHnosLML4dvXov+knEL
iUMNmMHC4dM2bYhXu3HcMWnTtimrnVyjJCw4S6KegbWV+I7wWVfJpIs1426XepXxEgjlezGFLCvi
+dab+IEGDWT55jYs46PjyN1IQWVm3F4ZnnPwzWPbWeC/SwRQKnyJWH0LDQydlKeWjKt5X7puSjqJ
PVfmNaoKkukZRIlWLcsHDL6pZoYlRjU7XbZXSsf9AC1nEOOx7MTF1G0NCWlIJV3uaDUd/BESVWQZ
rvZ5vq0rup5iUr0Vg7wJwrZJQmKjI6CqC2X1jTTtvnI8A4h4gVRWlmsShkZmonDj1BGuPI5KXugo
IdC2b5ULjj62A4ZXlz/7UfAy9sMtBc+8L0rNslm5IUA3P8j6xixJIaIycUazFz74HRauc+os9YMN
+csKhj/p2nEAXe3h6MHjRF2BHjRV1qryyNf+o2s8P6crgLQOchOB0pwWS1gmDG9rOpnihXLv3liI
IZ4cl3xSg5+VUx8eyo58YjA6+1JeZFFEyVzVHi7rLiO1fFtD74lzfO4911HaGdgTpXIfgpi9uRxO
r/Cae+rMNnHX+DNk496szpJ0TcyhiE/3fTHueUOfpmIAQOYI4G3xCfI8nJ2ovq869DeRdE6FrZ5l
YJoMnd0pXOJ8EhWUsJkGqeqqKg0bW+YVRKtsJcV1bSyaPij0UI2qT7Hyp64VXrK4tMQfV7T7uVA/
+hYYonabhMR2zXxI+WCdfXK2APwPJm53kY1Esnbr/eJ5Nncm06YlGp7Zk/lInQPj7Zmxetr5bX/C
YrMCVaAQKRjuZe9ZtElVqIMdJOfXuic7I8h7N8xyP9Ni66CmG5CJzzSYLmuk8VAqc3/yd70SOSjG
M5r8gxq4Oay4iFKMVhAFfLKHXfN9ddtrIHBmw+cGSrUpVf2HUfJq5u59nUUO9KNIhmVMMXy+6biB
xAkWDN47OidyiAxOU2F2/oSLgOA88lApIlnFWVA2VTov0VM7yiv464/S4KCUXqjzqcIgQyD2m1Ve
XQ/wwjyw256tYk99+wVNNly3yocOaPsinSiGPNbf98E0JWG06j1ZxDtqZ59rWYBQKRadY96GzxY7
8d6JArrvhx6Yi/sYNGMFjZk9u5F5U2XBE+iFM9pgXBoV0EecINA1afzN4/G874Gd4fV9g+KmkybW
P8DnwOhT7pQ1aAdvmlIFGW+7O9S8q/XxM9sWZ8NgVBjMVl7r6JzV4w8eArkjUffDK5pbpdiQcoeX
qZn41W1DRFyA4+3gH4JFmY2fcDUC2zQ4wXgc3BQRwbcMaf/EkVDgR3FYAgiIEc5JdNSJdZrHRa/F
Xjrqaxm13wMbpV5R13u4mXv0EfgM+PToQgZLu6mLTqsTHVtToBQ3fplWaI1S6a5LGjrucMtWPxNL
/VmSUqdxbW/nCAEamCsX4sk6Zab9hBUicqBUb1Y7bu50dYBnCt/LIgiSVjivpBv5fR83V5zmA+NX
fyr2hfQDBxxpER8JEgrdja4qXSCZIYkQCeT8ac2Jy7ri8k8f/bOP3ki1/7uPfvwZMf3fffT2qD/0
0b7rb7c49gI3gMX4u+yEFhuLy0EI+K67pcugSP0G5rFf4PPjXjFovmH1ky3Z9VsfjQ0wyCwgmIiu
fGvN6f9Pdgpw/z8KPIH6oOxhDv1JdppoQ03nsOU2CNmwI07V5INPhjIpvZh355ioOUi6KXCcNODI
jlikw0gd7JFTQVxsC47JggSXeQuTTQr68ohoE2QuklaLN+yoCwYs3GJo8wTClPqwu0PfOPD5RbAf
kFtjW9DCQeKi6XwCx3C9r6VGcGiLZTjtxrkiqQFjckqbLbwhWsQ4pLawOWIUg1GKJm2Q9kDwrTpO
IHyzmgc52SIhzhYOCbaYiFtCHkCtRXhEIkUC/e3DIlWikS5pt5hJT0IHbTyiJ4KhDK1bHIWMEMIo
fWBbUIUjsYL1LDbzkWEZtjALR6qF+HhrtpjLLKZ7gtxLjYgbQw4GKtFX4nh7tQVk5GpRk5CZ8QMc
vSNSNGsb/wAyDh1jC9jEdDovW+SGb+EbdAZ1UoTzjiGXU24BnQBJHY5MQOR01wYJHoXuOom2UI/c
4j02WL6tkt64ssd/xO2DLESVYhTv4rvBi51l74zNgkAbfh8ndkq7HtYc+Lm+BSUIbJkwCwvFnEeX
7dx+/VjjWOZBNJ2bGcRk1EPeHoYFxW2EtOfXCj1CbNsDQ6YhsdR/acfqOjqeyDq/zSfUcqgCHzwC
qkwRcKNcvC9L8zlG4JmiMmgyDGZ65xJTXeOK3vEeybEo7AisxPYexuB73A08cVEp0qLSYdrD6kWj
ro8TNV+U0vcjqQn6MYQLYnh9awe7r+7TwkMAwg3vZyteTIOJydTDWfTonCannvI4xOUaDwGHhiWQ
31hgMUZVI3NdD/4m38Pz6tiXliu0o6KDI4zgoY37bEG5R4BNvsNNFigl+j2avT4dZgcUpcNhiRkQ
oNaUZd4KHwAbBWNOXBAdsy98tG7iMeJQzVa48wdA31ezofrjBu3zDd+XG8iPGftcOfY+BOHfbKh/
s0H/Aej/OqQHLNI16YRcwNzAeKocdEtR4R7JFh4I4Y1DQkOBUkgW6Nk59hpt8oLMwajGF4UMQoss
gvLHOQPb+YFDCmOoqJMeuQVwICRXW5SBb6EGhnSDh5SD8uGSD20BRmT5ZhXCo7R5lFswokZCouoM
QaVCaCLe4hOtgD1lePg26O6ebhkLpcoPtaUuFsr364gySbdExrBlMxhCGnpLa3hCVrnTli8Nghxu
XyxJiGgHDJevzZb1cLfUR7vlP6T2ruB/vigEQ1wERGJWk5zMQR4iOsK3DMmIMMm0pUoU4iUGg2ek
9AVpRnQJEcB49NuvZqUmKbd0yrTlVIafiRUXFx4EYf+Wljp2YB6t8sc/ZfHXsggb5C/KonlHiqN6
H4f/UhrxyH+XRvLLVsBww2j6W1D633gcdmhstQ17zH4tm7+XRiy+i9BKMkbQy0OQhsXzW2mMtpV3
0J18j4UgzsPw75RG3FrxzxJTTCBwQUOKEdYGKoeX/keJyYkdr+znSt+OGLDWq4KjrW5g4SiaG1NX
dxH6KZPWVXAToDdF0/XdF4XNe1o/IQumk9qtLx3t36pFn6qheZAAr41DAVEpfgVDdG1njWhlZPfC
m6CGD+WlIPZlVc0HkwMyThMd7Kas3Adi3bk1GvMCve/IizLbRCbM3epqRieZw9jPem9q3G8U1M08
wQPeWQGX+Ugir5eAO0IjMFE7cDzJT9ux/mlBwi6A9oEk2DHaHMouYqfwp2np/TQw+U8zkzFR+Jde
yeFNWd5k4+TVdDeNk1pTM6pzNEBGSSsGQSYHLOtkbIh7dSghUKx51wvS5eDEGBp/O38bwxq9dNW8
REikpRDS9/HE+n0rw/eWa55FFia7iiu780Z9lZx0KQVzgPIl824FBVtgXNJ8eqaEf3H69Wgi52GK
6rSZ7NFfGpz25jLb4JZtjEXcon5U9GEZ5DuGhHM1Rg50q/E6Rk2TRE57iAugSz1zHyYgjQAl84Yj
AS7aTyS3ktqxB1eakw3rA/w54IzNTU3nm1H338gyPLCiOlAVPpeYKIogAvwtbsNiGhIA049VuyZR
s8EGZG+D4aE3cebN9qhC/6WOECdm8TuLh1OlLCbJ2qO5Yp+Nq3O/Cm88O+ZWx3u/XVNXD1cuhzsw
gW/9sGbRGGcgCfMGGMaq69t4WWCuY0oa/MMwU+TN9HWiKoG8gFS4n7YKfFhR3CiubwaPnVcPRosx
JxWofRuSrzRQu1iaawt7QuhY5Zt3LSL25PculDx3D43r4k5gjkdGbkaI8+AZbvqQ3iPllkIHeA4K
7wj7CZ8wSBzEto4DgmGxRMfFuw/mD8gjVy+RKp41KR5M4ex4G1yw7m5Hx/qGKPR44eJerD9/m/Ai
kLtys7JxL3yCSBO5kA7NRUTuzpHz2c7FUQ9ogOKl/+gjCuhmfuiXrZqKKbiPgn4vQ1vchNy/LgGt
b/uKqGNdVl2RSKo9gAgT3q9g7m5JGFysi0tqZP6xAjiddqFts3ZgPxYx35C5zrCp4BJJcT93Jszm
VmZTVUWZ13VfjVpw+XkhJka+n7tp2Tke/7r24CLYXOzienwqMap7jgdF0TdDTkGiJW7ZQGqsMQo6
RT9juYLT5LRwrwi4Pfi97FPHr02iZnzik2J3qnX2g19n7aQ09NLSSZ0hUrtudq9GjfuSizRAE0ag
PeW4OvBpUdQ5Ng53HS+WtPGHM1xI9EbLAA5V3vq8vHids8fon9dhd9NSECW2q7+3CFTv6Opk1CKt
AVcOb5YJ7wEwHLUB8d9r5SF/ydGWr7NJHTUC4qRwIQsgt0q2l1pWY1IaJ62pfjXwy0H/1+AG6/UG
wfvrXMofodcpkJDIQrQNZFFZqARq9UPY0C+GhSc0FIfYGatdha0GKfJ314C5SzL5OAFqp0Iar20A
VnR8TKxsu50al4vuXAtXTd6WZfc8hWMIFG5+EmGA6x3ac+OgbYrLW17hrSm6GqpRr54ZUggpk9gI
gVnZXtCXVeciCMt/rKVfSQwfs+hf1H5dvTf/Je69PerfdR9LxRlwcpR+QmFr/oHEoIh7b7ntCLaT
t+EVf6z72z8NCAUaj60nBNX6t7qPlmC7hx9B9f/pLfl/p+6Dtfhz3d+CNTGgD5AiuFEJ+VMWw4dY
3vsjXW5jI/q7SEGdlW6LQHPl0xM66/INeFm0i81ErnZpeTKtU5G5wYSNE8yax4Loar+urjyHiH1j
bjOIAkloSXFHbqqqYNfJc/klwBqIe282ePyE9iMbVxPnRLfzATbDaaZrB72sMAe39crvqITNXjWW
Z5hDbNK3w/y1Lgpx0h2IP98xKqMN4jxDHLcg0pYvjHaYn7z3hdfRaQzdeGe0Y88NFOm813ZOZ8M4
QDVyW6LSYo6GQMnCrkwKCTg8xDmif0Y4yc84Z4xgZ7u41r83CHsC6xafEeKfxZYDheyVSgRDFfS+
dN6yonRlKAzQYu+EK0BWLCc5ej0U1uY+2LKmkhhnb7b86bolUYstk1rhawhufjhK4yOvCqYVQFXj
59OWZg3dKU5kIMBP1Jj7uJ7u1141SVthphidANsdgiBXZQzWT7Ab5QUljnm8O86WpEWWF4j7lq4d
Bhpny5a47RC9Han62m1Z3LoyTQKXUeUuaNhCdKtJ+YQPzLFuj4EL6CEP3YMC87A42GwyB9O+NiVo
lXVs3yct1BV64odTYv9JB0kelCUgXAsdtlTiMfSi+zqCVlHO855O1ReqrGEXnxnYY7S6nTr3TtP4
CxFDhEyxPALJh75sAoR9gpy3+D3hJmxWky+uwxC0adTUZ2CQH0Ggx90Q2keYRQAjsY0lLQlE0boG
fyzYATjRHhb+Rc3I7VmyL9yR5msl3DTkIAQ4pmchb+sVNERo6h3zayjlwXINFpTB0nmOvQCkyuyf
Qz7iJyP/WtP+m2dd+IPodrEnZI/FL88dQ4Jr5i3m6HaoN5dwqW+6MgBJC5wadhaAuhTx1L6AjjFf
gDm2+FbUsry4wC3GZFwqfWoZ97LI7eeLCKk8/jOI/TqIQa77i8NYDqVc9PhfxjA87g/HMWAmKJBB
HCLZiGUZv6eUvF+wv4rEaM89D2c2fvQvhdKnv2xOPrA1zEUhwDWc1P86jgEB/MwmYZMHdD7ceS/6
W8dxhJTUH6Jx2HLlI3683S6KQvfES8HA98cxzOXjAA4r1HdzT6JdM/nbVgkfq418C3YF1w8aOuhq
xBIAZgE5k6qGHQTksjxWMdGvsubDFYgS7AfP6x7VGPqHYB6HG1vy9gdWeiCsWUEJLKpoiRLhLjJt
mWM9zG/OfDf0tbntlPLfsCLD7FxOgzjl3MUXo+HNTQko7EeMQ2aZKxhRruucIILY/QoP/9nES/BW
Idn3aMFaXc1QREcokRry3eiUOzdY9BdvJCaBzEc/dDBWrwEIgIMIBpbhSzK8Tx4jOYxyickKMl2k
bH8ei6m9RyY/x1YCsxNStNlkXX+6LZzGn77rAePa2W34usw488tx7wJicD58wVRxU/gVFj910Hv6
26iA8RkJdy4eC2gn8DBHJAhX460bbsYcjSEFS3lmf6crG0dAh6fWOhkYwwqlzUEWI5EjJCI10Q6x
XcvAfvP5LbRb2YEdpLGgImx2ogiD0zKGy6OxekUyJcDpDKeMnIXFwSGFy/a8ncQ3XEkyJc26vvOh
WD9COb/2TrdrhDw5EdLItYtlKTbo24PTWgEyzB2xUwSZkbNwzXIp9dxmgWFYbzXX2kE8yAq5G2qD
EbebkIZuy+7Fh0d2rJj77JVdcWgdZAkwc08QWXtzCNUQPsZFWx+NY9hzS7rwZmYdydDVInSGI1k/
IWiN3T1Txb45wNFOmMGjpJ3rWxW7Ttabad5PjjPMua26zmQzl+1n5OjhiD6heUAZHo4BAWIpVjdC
wihSzzO8/UukfOwMczoFtzXScAqj5TKUq35bx9k54+IVKXhze6tEz1/jtbbPDajsfNSzfMRY1N4V
U9WnWLoQVVnj+xhBh8F34f6ywuTDHAyZAE0apQKRhAOd6AcLp8SvvFM0W+9+CfsYOKQO3Q8s3lp3
nYSyyNoBu11sHCT/nMW/nsU4uP7iLC6wqeH9v5zEeNQfTmIsB8RFAO6KsAj61R9PYvTF2NSAn0CR
2jjk305i9xcXaXjshIHKgzskbinT309i3PsF6EyMncM4O6Pg75zEgfdnRDkACo1nwb1iAtw1GeDV
f57EuBUv5KKqq+5IFSFF6Y9D4sI3nqJQYPGJcwukp08GeMtlhTVh/RIfgNm24Omx6Wya4w8NRxoM
9pO/WdSN26EX22zrQQDwjb1DXI27EL52PbsHZADzunZK+K51BlLrbQgAi2yWuDcXuKK79yIC3mzG
D+gKuYUoBMMAiRG46t3sf0fV2mOXA0KQAyQ2R9bjQcGLB8ByHuDNaxrAfVa54/UF9spNl5Dq5whu
vt1s/aX35b5Y6XsFxx/7wF4LMgW7iPMxbTcsoHcroLhBXCR+OJyC2Uy7GBSB2WgCT+VloR75hhnM
G3AwYUFL4/oCnXm7g5BEDjVe3NnbQIV1QxacBtXKqaNb5lU/6IY1LBQHpBTgV52FP/WV/qxayPdk
wyGaQV3LDZCQgpZ5M2FxRNFid1A06wXxnTgHgXwqNsRCgLUwQe+catAXyIvCWwGO0WC0cH8CGoG5
MhAbHcgNauZ7OUvsVdigjgXpIALKA9XPIr3W3M9FU2M9JHtTIEKWocWugw0SGRE3S5fQe1rBj4Dd
yewGlMgYcVsPjAmWfWFLEfkcBmSKFLrIjG5ASoG9M4geevfYmPlSKLx+seEr6wayhK1/QEgXJ/UG
udRIWmpQLw4SpVb0iS8HmSwbFENAx0gyD8myATO6KV5BrjxggQ9YrBg1bcXSK2ygKsGnALgxCwsy
u0E4FRZSZMhU+ntw9rdaxxtQj88d6E65QTxYmfHmguoBhnHpJZNHsD5xGmzoj08BfbENB6o3MEiB
EOKeRiaHXToZRMcKa6GwvkJCztJvneoQzavKGmNVDx8IMZWNPLITVk66gJE6l9xRwEltYOtD6fJz
D2xpaNrn0Zn2emiuhdY75P0YMtByQGR1YkgaAtcINw4qJtPruoFRE4USM+8hh2DlxcZOwSW7JQv+
KkBVeqOrIEw+xsCtkHbq1hszXTlArIWwowCY5QLQogC1qmC9dUaQWxMQLrqxXOPYw1UB3UUhaCWh
qipcoEiEYeMlB3a0havxpE2NUSQOaY38zBhmNZk+i3Ius7n2opxubJkHyGwGngAlE+PiPB41KlzK
NyLNbYJjsTFq609cjSIDl2Bz57x3HLAvwca16aiAcLmxbn1LE7HRb3rj4OrJ/zEGBpsfgMhpb3rt
gMyhZVE51vltpJK9W0a1hZTQLiwmNDmOI2B3wdjQ/ozmxZxx9nSZirHVQs5dh21FtTkGTa1CqM5t
GDxPBAu+9gUE0P3oYxgStmvcZI7mfgXNKGY3jxvHxxrNCWrFAR7/AhHZg4F04zRYefXISO2aR8t6
xzuP84hIM9aUFa/96tPptjTtQQtIUq1aqlz72NYgMdsmHVnfsaDrYeAedsKV88n3m3HXO/28j53w
HESzzALsvknGKvyO9WsDBLcQCXHlv5ZOGKfFtqHLRXNx8jQu5rIBLoR/jlx1oL+23H8vFFJPJgbN
5a3dp2HFBIBFk8RvLE0IwiGI6EGVXMr5urRDNkumdmXrXP2mv3f4eK5j/XWS9nN1vNTOSDMOLgKX
og2qdPDmU7GgtbF1wqL2XZb6IZTcJoYGRY4NBNhaZ+wjoeqGD+ziqOWtKujn6hI8iwg+y6n+0iCz
7awnuswq84M+56J/KGccPaQgyTxnc3WuiuhKEM7L2KzfER0+Fh68WPj22PEoVzT9tL4Jo3LNwoAB
nnGce4qKmdkoWDMQt9cVyXMWIOWHd6E9RE2HdIAmZu/5E852v80iJqN87RHxbLjzZMpsDcQL7Qc0
x74Cm+6UKotLZvHLMXiwkh2w+81N1xnglWelSC3iALf13MIK0faCVYFYxhIjuCzc6Fba5jpW8Crm
lt+yBqmAejiI0byHzCJYPpWPS+V0+VqLKudAgNJAjc98HIdstNiEgCFZOSVe47i+jh0rdvjWIf9s
Vp1ANcM+BG0+BsaecUDvsFDoUtaFgRziHTyln7tJ7h0ZzfCRybGz3t0EUoAF+ptEoUsgrt34QAB8
0BIQ632+56vbpwHpj2JDqBdjRUIDBgOqLI8MCxOQ6v4f9s5suXEj67qv0i8AB4bEdEuAMylSc0k3
CI2Y5xlP/y2oXLaqbJfD8fd/0RHui45ouymSIJB58py91wb5YqnlutbD3glFfYrD9kwlskJQctel
yoZyO3Doo3EDtmJYxjJjeLA69A5wXa4l/L8O6mfQSnG3hiWkrA0V3RKnD9upg+Qk46kAZNPsWkCy
i9Kwd2Y93CZZLi/HnE2QJYuJANI1mjT7JLMNhwLXx6qcJZwH1LOhwAOQ6mKWLcvpdlITDbWyh9JZ
Kz0ADNpWiPCMSepOknN/JWVWtmCRY4HT+82UqjwSunVWq25CLaGlrpEPL1nu32t6eaoz82US2stg
yOBXjS957H/JfaSzDe0bLy2+yLm1AXJz3VvqXoskR1PxL8lJsFer/glN57o1qcHjaee34SVHgRIK
r3ydiXkRB2nBWh84/5bdH2X3PLb9Sdn9lP3n+NS8/UlLen7hb5U37QymvAZGgnnUOzPSfhtFq7/o
qgKGxSReCYEU5fWvlbdm/oKZnkKYKTQGQUvnVd9a0oyiZVNBUqXQtP4QcP0DfNofkFNzrU3RDwUS
w4U6hzR+7oDUbd+WqTH2Jzk/V75YjpHpfroov1J8PrPE+aSfeiwW5kZI5cbca9FN1Yaq+v07GD2w
xNZs21Mtol1o8kicbP2SgaLinSmLYZr9/P1o3fzNO86f6BO7XIWgFUIobU9RwQTbGn3U3GOdq7PB
P68v+yq3dl2jFxdGjGinNlZGNJZL+guou5q0MZcRasjHQbXVraHBXYB/KFzM3tpCswJgIMkdBOvY
KSr5tZPid3uQvmQTrHVFFQsc14ytOBHDNUair7HuLKtEShcp3ZSNiI01mJpwpesmOvsC3II3Dhlo
4hBlbNUyCZs453i4KqXecpDZXlldx76i5Shwu4NUevxKAFhSz6Lz0DcuDv/FaPSXHgov1PvaJs+V
cxdoc895m8lwAOgT73NbgYIm3VaS4kP1fOwm7TyYwaYzpxo7S72mM85AGKpZqA9IxDAPSkWFpy4Y
j3lrQiFrZBsqqT7W2TVjAQMzG1UQAO9NaQRSczkVgn/QphVbVOKLQyMr5kWWTvpG1M0EekQrn2PZ
OhhGf2QQeSjMcDvE/bGyvQtJji+AA9wrMwm7lCR7QcdwBUn1RejyKzYGHSGaOA6FwPCmYdQoDo3X
L9t23FLaneWpdJisswmPh34cDq2FCK2ZUhmLdr+vO/m+pDUtRA6hIJtu9WTwF2iu44uwzc5Z3Kxb
q7+Ip3gn5xwvBsbWbHy4LOF3s4XDpl8Iaqk6Mm/LZqzwt8r+Sk2Ldtu2fbNOPLW+tMJyPCDF0Fc1
i3KSvtLjO4nAuqpbEPFKkNCGC6qVUqQ7LwnPbSZd9122CiR+FlgsSyvEAZE2r2bQoj00IsRO/dJu
03YRDIprq3gqovGyoW5GO4W1oxfrvupWsvDcxrBoJuJgyPPrKRPn1IPi1Q91B+sk7q6GMbgyPGUL
0M21CusLx2MY3Hp1U6AhpIyt3jOt426y11rP4WZCKSxkAUC8e5N7f59RfJcCESUr2FaliHXw2S4N
Ca2+55+DsDsKPdqUeroeZB1qBWD1wdvXdb5B2c1xvXGhulwQQMX0V9qyUFyOlt8svLkJpAEPLG3t
TlT08nlCnDLOINvoybiJe7CqVZLByvHRoozSLq6nG5i/ASbeBqBCfh11shtFMOtbL8JMa6lPdhs9
4ZcHaJagUwEb4vQ1DAOvxo+se521+Vhm/qWTaT8fwrLpraqn7CWsX/5s4/s8iyUQ1lJMOkdEDAIO
/bzxafMeRs/pdwfg7xufrWLmQ8X726t+3/iYFbAZMoz9r2x82O/ZXucBBAqsHyaxekIMS+RV02lq
7kvQgoxIv3Yj/xIZOv+F3yM05o0PBBr5Hkw+bJW3mLepT9vQVHhGMRQao8FBWtDu0RPKcv21677e
iX/5Pn/c7r5/H+Yvn98HCX8BGVhXTjprg1IdevP1b3bU+S/87JvMhslP38RXykxtA76JOpjIJm5N
+z2XRihXJ7vtlpoqO3X3UMAkD88NRnslfIuCle+f1ZyZ7rXfF8BgIJz5S/hZcIMu2+i6TwN3gIL1
80+qzG3Cn33SH4oNQE9e01fztdBI1CCso7hvu9DJFXHqMcTgp1iEI11zlT4TR1gj/FoK/+VvMU+0
/vABFMyDs4oeAKU69zk/XarMYl7QyeZ4GgFdA2jHPH2IYYA0zvixRdqRnLVbhLG7iiaT3vZXStIb
BKbkvtPJ0uRUOEMWuOLlbnYE7Xq7aat1kn5RU23Xe3LNzi5Fyu2gwY/UYjuCMwZALYuw9xnVtmgB
EHQl8JfR7ZqRVuOpM8Jlilw4L6VFa0zrCuZQijh6ilZe+2UOV/Hrm9qfkarJoooNt8v4AH2+ZZri
mIgCx6hwY/0mh/voGpi/phIP4Kg4rdIeTHlGBG3G8kvN2X+U8OP32R6D7GUUHaMhXXcZ7c8UzGWh
Tajr7JtGzLsZBNCOfVgPfeGKkG6tbKVimcfJQyPBfktJ57B1r3Zjaomf3yJ/7DSz7nx68H/k+EKN
qaNmqKeTvNY23nY6NPfa2tpWJzrOh2ZTOrhKXdsZV5qzq3bpKneHB2kbr5q1vDaO4So6/vwDfe82
/uMywSHg8x0jEpSD6XzL5vEWc0LWo9ZclKtS/pvl6M/uzM/L0Q8LHqimKQngyJ1AgiU3w2vpAyRy
BLR+728eAuX7Zv7Xr/T5IfjhUGHzxFSaHaqngBrjHA8w2ZzKX/Q1OkTHP8HD//kl/LMVUNFYY7G0
2JyVflgBMTAPpploKoxk2MHTcyedf/4Gf7YAfn6DH64dtCAz63wVfEfntnTQgUXUw99id/9s6fj0
LX5YZe0Bw+bI/AZ96X4qd41xoxqPP/8ef7Ylff4ePyyPI3t1VaW6elJ5tgdODLJxZUcXdjB8/UX+
29XRMXyp8jp/b/53Aknm0+bPewKLtyp7ql7DP9Oqza/+1hhQBJryOauLW/ZDif57Y0Axf0EejmaC
XBKTSM9PjQGdf8Os1cZc9U3Z/q0+0n6xaBqgLtMNjWkaEWX/oDGAJ+y7+xH5BTknxASb7GKzNO7H
1oA96FJBzmRwIQFCdPUubRi3jUQZdWP52FXaiB6nbCpGB0zkmf/Gkw7wpy/r6HaM4mhpE0ACu7tS
hQsc2Kefa5hyh4vGysenFtlHBc56oMOu4hfG38WBVrMsYNzaR2JEbCrltEUpUvn1uimkJLi2aPRy
CG2gnmcS4jpGO1N0k+ZJdysa4pmcJJbHa5zUabhQI2qQogAonhNCtSEzApmT3pp3GTMq7PRR090V
qW0NC00v8E4KXPMJItgyc2KtsM5a3BUPWsrYXNILjrG20jBc6hLvBNLAtxaJhaF2qkurdVIqDd+x
QhZSO1e3mS+nTqpF7VGWzPTCNLLuKlWNYFm1sSqceSnZtJKnM+UqLXAAkBpxZdo5xLCqNYaFaTH1
4XCdmFeSYjG7mpo03CSVOb2kqqS5gS84hjujXOqVSoKTHqEThLUT51ur05q1XvGDYMsdpO6hCStF
Wcad1wE7UtogYwUOvMlYTirKwhlYqU2TjeHK4v82FpW/NuVmuqyrLnrU7Ky+tM3aXEUJcNFFUovg
Ju2LC1vjKHbOJa7mOQO/TzpaLeep43t5W24DVWm9kxWq0UOc1OrNYLcJEi+jRUfW04hPNrKWoWwA
te1F21KpomGXmqHo30hy899scvHWbaN5q4QcmhnuDby9lmqgPFJlurEV1l8oRYvqNLcKILD9Wrb/
t5eu/70oJUGx/NOVixBDMs2mPxES8MpvqxbOUp2bQcdeY/+a6/CpnYlWFsUIci8kA9hHP7UzWc0+
8OeoCb6qvb6tWsYvFAyQXUwmAUKZ/aj/YNVin/ph1eJ4yKFSNwxNnyEy2g+1AKiy3PBRqkIcw2uN
EQsLppqobgIwLIQ/slQjejK1WmGcBjmFKLHZlrry3uUy/cE07Xf9PKeE7hu5jdxu/JyZIdfDBVQJ
Bzdro1XLECUyo+feA8CrdGVISw3bAAERGdpD3SIbYbTPqMJv9QoDHCMRXAHxdBjj8db3m5wh870X
aTdpGmYnU/GgQg2ozdvQZLA0KOEuTYJ7j7ibZWzbl1YMPXho1Tewje3KV6X+hty8De3mfVQM40oe
siWqoCsE66chL5AgSeVFNxNeRLnW5TrCwTYcUpRiQU0kQjXmx1o3J+yD2jqW7cDx/PplxD9Od9Tv
liYIYUcLvbUfltfCHmGDYEW1oerXVRVu8fk/Kkpg0mPqLzq/dFVr8rfeUFq0ftJNQAykO8Rt4CZV
7GIdufJQvW10SeHStGG3T0IG1anuX9hFuLOtmFlpwhrdSK9RlNhYFkt0cnm47idQ1qVnVgupi8kR
CqSQI7q2ahOWZj/DusuUE6kIR8tGuyIF8SqvX1Urfzf5c+3IJQtJrXECpX4KSKl0ag/niTAbN8Is
Cbs1UhYokRdsHRxbEgE6Z6wJKrSvOLfBtU0VtB7RsCQWr1iGyE1d+vHqelLVGzHBnow72wWOf1uQ
47MrOyxJJpN8o/Qu5LlDZ3nxyguTfZ03hHnQjkzkddLDE2ExRM0d3tuiFuuMFrPj1ZyE7aRcTaF5
HMvxi5qnK5F1jwL99zbVuivsI3QFp/6Ndx6Wg5a8dWapnLIcSUSpjOdosDTCEIOjza5y6LTqWak8
hqKVom6xMBuPARKQZWmyUyzHrC6X8rTS5853FXXFBZkX5q6Y++LDR4vc/GiXawWnRd2wXmka9rtO
1xaWZzIsHzbzyjzqWu9qXvVgi5453EhMR1zwFjVA0DbeVP1YwyLnEluwK6U0mG61IgcBr2Lq0Qrz
2iqNfaOMb0lQxq4S61eJR5CUMXUMKDtwcL2r2IgQYwNPWVYHr9FU2NsmN18p84GPgG2jHLFrN1fq
y6bMucTVEXKF5ZpVX8BMrhwARkhJYrFE+yG4w612oQwjrxg6MBC9P5Ku4qF98c5JNbaYcRr51AVt
7hgtJyIQEfsSzftyko2SMSpKGngR0IZ3faSys3rqQ1RgTzeMpoHTJMlHgBf6myx78U0ui2KTdNYI
hD0J+vz/T2H9v7c7zQLgn+5O/zm0Yf2f03NYF3/WeOTl37YomJsYAMjusxnBE/1Hzf3bFjWjx9gV
KBvBh3wI2r41HmFukmQE84tTJLJkm1d926LEL6iEeZmMNQRuAgq5f7BF8Xc+dYjY6rCeWPwXUASZ
feOj7P7UIarAOdRMzPyTD+S/VvehCL7eI3/ZhEJh/d17zPss+YT8IfZiGrAfhLXPPYVUyWW7SMbh
wo/NbRa09mpQ2fdWZjocB20wetfMxno9sdjRzS8qxB2NpV+rDRMp18IzdTQr064pZb3y2FaShVGq
1YzyaBiSPCxF3Y6+KxeKOS3rnoAvHADFJoZYsqwk5HEDVf26yn112ZOCtK4CUS6JHKJhZRTEtHXG
OTIzfz2nsLktiEXAJ36iLn28YNI6S/spv86qKXhPKdJXmhLSq3Is8IhLOxmFSohewv9aKljLlGUg
Ulm7xpYfR0johvKyGfgUYTnBtlZ0ZMLBF61Q9hCugD6yNS5iO95qXblGWnjoca8szEa6QPh8p8fa
TWnX1xVbtZ91dwbYXlqEcGPiUBzKisVElIcgILjW9+OtUgGz9AdjD8h5YcnEhnY+HJuQc45Mq3HK
x12lyw9FFI3AuWZXZl6eqtCINnYWHNpBfg6MGHhpoZmOIEMP5IDyBpYAHKtto0MwokVDD4VtHIh4
Mwz6OtO8aV+Oxb6DBjyk8aaRIHliEq5g8EzkGxcgVMNj2s/NT02UCx/F3zRVW68KrwK9THD5AEnw
pXhbTfRp/VrZZvUAriFIr/Oq2QeYSBEGysbL2EFbHiu/d2SV/LqCW5XChCkahyAJYBBhTNuhKCHm
oDVRooDL2iBnQ48SLfxIv9YFiQTaIIB/ZljyMs9WgWeIxpHH5lga3QyErLZdPIzrPJHfhNG+KlRO
6yoxUiIqcOUhB9HDyyKzUlcZRKgzk8K7byKCt6FHrWtLfomlYDsZ0kWjmLdYP9dJAEIS8yYUI6oR
TTlMqXXZZdnKJpMyqrxlTZ5IavTxpk/UtdU3qltqXHio0pta7u4Rs+eLglBh07YfObwe0e+gBqyG
HdOC88Qf7ZTsmCLOnATqrUJ6UmvlDVXZNhfTQfPQaJp3g/eYW9POTOGS6uhBK1O/LSeimzosqC2J
e42FGCaNDzr4MPK7FAQcscH+bT8kvvow28/dqlcOtsiQ/IgTUvIxFaRSTEyHdZAUZiDdWEN9K+Ju
Ofg01/QA0HuHjk0OsZ+mXbhHmr9FbkBx2yl3hRTcWFZ6KxX5AuzVypwdyOawK21pNwzwnerIIKzP
XicGRkvLrF0tV9qtaEVzJfpox/fb65H8SBwAIliNIYadY7dRqaEuUjHEm0FK1YccFf+X2soxmg7j
6N2mjRdfDZ5ZI69KlKWoPCq5sIG+KcUxNV8DgqMZCTRWJdnteSwOXaGHF62YZaJJ1XlUEIUxP2EQ
+3KUgTBxrdKznifD8nFEG3dSrRrLrjYuvADPDzGajDyFXXMza7NDq032yPd9Z4bfNjJDda3sS9fv
CmuhKBFBoON1WsSEUPSIQrui9lexLb4YxnXEL++WLUB5c6iznaUlxtErAi72BIcdy/yz8EGcG+UY
8MjZ/Eb6jewXhElFI7Sm0T9EKcX0GHuXcZM/t4NNfhXSrkiFWCbJ157Br6wVjzhP6E1Emy5q3qlb
TmglIzCzAVbSPnlQo5ZsFvMxp44gpkNdCGXGKfdzwVsDnIlmFb+nuyOWkohUi6hUX1OjGdYFwsco
6x46zVvroingvbWP2NxXRcXPHPcr1TPvlay+Q7OIRjVHVDdE10MyHjK73zQlAgGpj+59JHdhzyM6
DMcOG4ufMrqRE+OqaaYT9JCHIdAv8kg4luju+9mE1eeoO6Zu1Qnc2gMR4vway8yIHxGUIvmPjDVt
f9y5Ceelxgq3fo3aGrRK7kS6ca1M/Gp1osSQqMwbJGW7RjMapw7lB3aCPapgyHZhdg7DqdnkkY8Q
lZOCJlcbPdWWLDeu1A5HLePbp4F5sFpzU8X+Tmn0B7voqOhyp8Cvy8l1E6cCC4OHJEONnyAxuKTm
bNoE62PZek/ArXZcazecBhB6qr0T7XhZFzIfU9S7SJYYbRuPnlxsO6R8oumuPWG6JABOq3rAMZ3C
xpXF8O7JvY6JL3uUBQZnFeW6rSfr0itv0gxFRJzlm86HZAJ0ZDzgoHIjVT20VfhoeCS0VKSWgKpu
UMIC0MyF6M+yqhDIVfnaMraqL5kcICyTrZNMyDR9lbLc14oJRYaMghWn45eQkfrsGJS+9AUagYju
1nKU6RRpIkxeweySe6ClAQraUT32Qe29f6rPzl9nbp9lP9+fw+cSZGZlqAZVCGRPxfhhrEFVr5Av
7EkXUXRrxHex/Sz09f/bW8yV1qdKauQuNuKWt5Cx2sAAb4vTEP1N5/+HjvmvX8OQGSoQ/KhrP3wN
VW3RrNuhf5J7dnloUSAghhtimX7+VX4QSX28Df0KSFmcOueW7/dfxc+jUTPjzj+1KWCLiI4XtHWp
vG0FGillYdRwd/Tdx3v+2+ia+ft/fZS4Cru3qg5f3/7Y55pf+NshQvwiaCHBaPnV3vLbGYLmPII2
okBNG22bPSsHvp0hBAAZ26Q1RoYaSWufVXsaYeNzW4y2OlnZ4p8xij8mWr/PuXXQKgS/AWfSbYMn
TPvx6QrUrNO7VlOPVV7iMz5IiUSCDW0auaamtiGrM5pXtZi4Dk+Bo9a3UF7GEa302IT6yUrk5NTO
E+E+heuk6xkkJOwdbq/W2R45UHo9anjC2kEUB4jm+UsDFH+npn18LRSMgoLk5cxpBvMNrZrY5IQz
rpSoAnFplk3+GDAdt+nc2DG1DPnWdrKOVYWwTlC3z0S5KO+SFk5Xam0wgrSDjDP5SBXNaW4xFUbp
DmqkojyGBxYGZnxO09a7UelcX1F0MQeQI508w3XyMSGYioC8Rjp7FqMDhXMFgwRiTzvGCt3XIcP4
MXGgIAImWikW48d8HkrQBmc+YRhFBEQmLKNbKZonGGUXM80YVPzDi/5jyqHPA4+4bZH1zkMQmkCq
a9J3ropxZzVF6SqZHrhyV9n6HspI9US6Eb2lNEC6zzm0np9kkDHOGGaaRn5MHW1H9nbbpTdxhYGp
M/HN6Yqbm9FLA9d8Vxjg+Y96RM6BVVphdzVhAVyN6I8nzQm4MftjylEok74uqP+uCLOn7a9XhBN6
Jv9PloP5Vb8tB+YvJP9yZAcdIT6Mx7+vB9Yv3Ec6ElosxPqHwPfbeqBBYWQQx3wP0BOWdpb9bz0F
bQZUzfIn/qw+cxL/SU8BGsV3J/55QeA/ZIzwXKlCU2bg4+e9sDTwFvcw9FFUKrgipiS2HaW1vb00
lPI+MxEyLiR5bB9FFOxCb3xAqDI5BXcc4W2KK/U6SRQGIVjdstTA2shFWSyHKIx8h9FVfudX8x2M
oZu7OZtvbOnjHgd/UD2JxAvfmlb2qpU6Pwl63eVOhpEs8wbY0m0YlUtmcDQ7k0p0K5KogLIQOoXQ
MwYrMZt2OGIXWLUiomcXQ1W9S5YPXxFcHhIRr1sEqv3qYYVh1EjokKQR+550Pu2TkSSRoPJ3Sauc
iinf17p8nKb+UtGmQ9DZG0+TDiJPOLEH24E+Ao4rbEeTIpHaVndAX5hpHQphrOVCOkddGV0VnrVv
iiBymCJknFJr5ZDVeeXQd4+Xo0HlXxXEN5hlexqa+iTFg7Xo/dkKgyl2yvN+CRXOYFpGOE/hhNpY
vcdacx0m8jVbQ6o7HUSIs1RC/dIEIO+yQAdsBF/ysHNMztAelemxExy4tTx4N2s/ctSCwYCaE79O
99getfRaMvR+RSwWURPlpLrM9NeEvNmbIjEW4B2ASk6m4apKFpw6n1A+slTQUeo1fQQJ9wyVqU26
Yi2jZ9XsFtiFCuAnlI5U4StWZ7xwbSFua1txzSAGJTEm1kpO/JB4ISwmLeqcqTALwmRb6OmKZId0
dVS/duqxiv5pkccDh7vUsDCv0s4zfhBURXLQyzGSnQtVDoqVlvTqUzBynfoxRqf0b0XEisX0noXn
r9e/c/L08lb9sRyaX/Vt/VNloAyq4OSAlP9r0fOpp4qIQQjNALfHSsSq+W39m1mzaBFsPoD+dbb3
2/oHa5bup5DZLKH10NX4J+sfJ4of1j/kEEzhcEzYKGR0VsDv179u7DsBFqY/NQOoEtHE93k3Xpl5
1y1JADqlShm98IhlKNe0G60hSKCDvXxtmf27FGDFNXSBt5NBi0/YnEwExAKuSrIMK++58mMFsQyj
qK7Nrqhl/LUMfGfdw362UuIccck+t1p4bXTTfZA2BnLmhgTIQjhDHuDCNIudVkAvSU3AVEzVV1Oi
XvNeoD2pzZBmBy7HDCCTFkEmVCVH+Mq3NH3hosb+a1RbR9onlxwqT4Ffb3JzBo1146VKlbUSFvrt
SHTnQTXzpaWpEE9VunjpjGT1VSTdQPTLlgVdzECuQtkQnAmPpYH6GodQgdqx0JZaTBBFnMDA11IW
zULcEDhDE8V2W01btkUtL8pKD0G2jVuYusJpsoAgHXm60+1XglMZsQ7wY9Kd2TVfWnkCcxFBGRRa
SHrOiMTQ6EiTJh3prZOhrSrmytTIZ7Xl4M5XWOTngMHEIpNWVLgsw2kTqeapD03i1+ng5NUdYoNn
BP97M4/X0mzCo2la0r5svfgSgyeqUt24srhCHkPUhZRXqz5JLiphYxWUn+NhwuYHUISaktaMbfa3
qSoeIsu+YG2FJ4QvbVW0Cm2KwdwrkXUjJRrO2km+C7sI2GcWgbbzbouhusBSAvsVKFydJG/Ewz0O
nXRTaO1hCIYrOucr2ZC+0CojeAqVo66PnVMVvrkgeovZc12+m+N4LbeMM0thH/mZDj2WG/ZE1xPv
SgGVR+XrzPV6Yc5jRzFTTSP4EQCIZN9cT5GpL6osf9QyA31KPRtNhifR4o7kJsez6We0v5ocrF5C
Out0b1c4zIiRWCuJsQOVscmNBt8KNhU10G702mfSG0oQxsuzIvcNILlumDugpPxJIzlFQWvR9sNu
ItvxXdRwkSbyi8hnh50rUvWqMYolmeakKaYV+Ql04sn46f0Ltc3vhhqm61bjmXtIQRLlIyzegPwl
SCDiNqeDdjn2lb314jl806yHtZijRuS2F05bKtFybAN9EUrFu/7BNeqVsskuvcCLRow6cTnddoSm
xwsdAkBtL3xyf64zT2PuK/lEQYoI4qECU5o59MIbxYJgVJ1g6c5FvMMWntnrsQBgj8rGcpENJ7uw
EOaS3rayLHrtIe/0aAlsC+FQwC2d9WQgBkQwhrpOZnCYur5lD9dWQRJrHgSnIZhe5703LH3LJVx2
JWO6aGNmFBMhS7TCrAD5ir9KTPNiwGvLsMWZZOs+1LGCWMxjGytYMVHchsxzK3lEspCfk7BdwfIj
U1qq9zCQKLy6ZieCzL9I4uE2FsY1V1dZl7a4qKPqPJTt7ewdrTSs4b7XP9eGuMtz7UsqI3ZQvZJu
ocYhB84WVsDwTme8T0h0GjiWplz0XmczHiX1LA6Sg9xPa/6p6uBOQpxFK62QjGKhltKy0uL3cSpv
i8i8K0oymSrxDEASaQO0AaOB9dnO7t8SIxJ9V4yRjS85sqc8y0N0ZanZgR8PY2JE062Jzdu063qe
EFTSBESSV0CL15gkgYDAnhYRIgFQgXTTePTMie8ZqNvaJzkgDJqrqGUVUJUdg7A9YTiHWIdWwiG9
gQlqBCT0pDbMAIi9rWlh/qU1y3igeZPmGODcLqNV08JyKAqUap4tkWPQjhs1U8CHeU+EZxyCeLqV
Rg0j6zC+SFSI12MxIGft+01RC3ydI4dc0y9f+pyEFInATidPs9vQIp+1KF5IOGnoQcvpzZBVGylT
b03IlI5X8GsQgrMidhXbvUd5ZfRbMy081zNaeNXsDkXzYqs9vco04V6r05ayLaGhV+0qWRk7urF+
tuQ4Uq+IgajtRzWtG/OrOPnfE6Hy0xPh8en1rXr6Y0U0v+pbRcSUmeKFFhHySIAqqC1/OxFSLOF2
FOy9skZ9M8NWvlVE+DpNahSL7hAowg8K4bcTIXmQBkmR1C8GB7j5sPhPpsw/zIDnObOYpaAqpEEU
pJw1v6+IJO6RWm3AxtLNWZljilqz1pF+j9UFSv97IGzAhYBWTOG4M4FcMHj1j0nebphas7F12Mhs
HfY5QZC5meyH3PYWkx0dswDrlYL/PQvZ3Zvcgq6QJneyzULshYwuQXy/KCRcwwNoL5oWX4PSPRhJ
+q5E8VJXG8LX/eDRsGHwQxO+q9RW3mRevPfT3nNMT+9cPna+atvwgvBy6gFFfcDbnrllKGbQlqjd
XjLECrzhe9fXb1qiowRVZWNpEeHjpBU7ZhxcDn72NMn9nTTifLYNv3NyPZyAmOg73ZB0t8W4uChs
8OC1mT8DHH+B+HUBXo9Mi56v2AJNXtaFcqYWYGDlH8EX7SNqSBKvddmtQ/UMpPwsZxpLfpg0Tm81
A5EuwlobgmFUV/cvXh3VTgL3YxEHVrKaAp1VXY5uKN/OYUuQriY3oBi1xDz0qX1dp56bpsplnfUV
okvwrJI97YPE3gXNsC/yQHZMWvXz1GHrK6Qj+jmIYQZi+SJvdQnPeo11gRzw2zrOs40N9mvZNmbk
+EWj7Sx1jlCOh1ds9+PO7wJCkDKZBKk0stZab0lQ5rWDUSrbUgCUGVvPuxwlenNBSczV6MtzAjar
qS+FhpO1WXCZG9I6r6TZ/b/Ko/KR+cK0rn32l6QI0lXsmyEQW7Eys6rcCq8bN0bmYWspp6VpZuYi
8dMXWBGpo8y6ngRj6DLJZhxD6j0mZk/iYVUc4T+OLn+U7EML90WYgatBKRR6SrPsMig5qlrOYcuB
a6pULmRKcEO2po4SS2ibCmCgg4Lnpa1kbVGQkQjUUUCSjzNsg7BmNmGkdi7C+6OZQoe0BuOtKrqc
xEXlgh0/c7SGW1kX0cDwMEyA0o8WOcPGNfExj52J6iCkCFvUlplsmnqAV+H318B16i3m2RdwtRRz
KXPp2M9wuZDe6Ja2eQa5CeJDJGIjpUyoIvWZtJa1KQ3NUh3qo5TigvGRXSxEn7lTUD6Pthj58c3S
dLPaNi5BdTZix3kdxNCCmzdcDhWCbK1/S8bgfvB55lWYlQS2tLQmiGIYOfSczT59AJFYu54VEpRT
c0wp9fFu8Bm1GV5fLSH1wGpjR8uJRXXiOL8n2atfg11b1mGeLVASVIjxfGNflR2wN4sTzahnN8gJ
TpVRIGtAltXm2XvYlNeqFmwz1dp3lnw5NZTQRNyocboLpOAoR+CK8zEipztpxTatxJWcM3hV+Lsr
KMR7S4t7sgjKbW6iIzFiPrjtb+pe7GVJfjeApNYxMrOcUOUcO+8OQ9qTSooQkjjwluWAUjwcO2PH
vHBlDf4AYSkym+Y+88suXw1BQYZfIOEkhYdd3+XD0D8MnsoY15Dr/2PvPLbjRrKu+0ToBRsApolE
WpKZ9GaCRUkkEPDePf2/IbWq5Fpa9f3TmvSgWRSITCDixr3n7NPXO0M61kuYFNahJX89PKeodSBI
VIr5EkCRDC5jSybbDDTymi7boxaZArSMzqMRLIgNnpedWTChH+I59QaeO9+ibFjxFD53qCLmJKOi
CMSOOO0AuBJ1MYgPBo5FcO3MM3EMHSVfRj60EmbnVITJfaexwmXQzDFpIZbpwvg9rO3rWqjFjvbd
ZkI4tUsnorps1JCG237Kpv6hsop5w1u8dYL6YXY5hcGCObumPHbJZHnUPa/ayDpeLAS4IbvRULN4
LdGCuyolhiJvgtOUqDqwm4QGYhiPBKEPWrLPCx2Dr5G/csSm36iD9bEF6V9J/EF3BlaD8cNo65sc
ucpqdqxtYJq8hyldSFtJ7tTxIu+LNRIWBwxoPm9lB0Okd6AcWnLTT/E7xnuCXNt9kFN62an0YdRj
pXZyzvN9RfxqNtxmMx3/KGD1q7Ms3OTI9lfTRMZJTFZWW4yfQ3K3Rq9qXjYUw4qW/o2MLRdtqn2x
ZD4VDen01YCtmAPoXRXpV2akZWsrVDZWjS3ZtfMHBv7nIquuFBHkkKnFY+z0H2NKy+0ANWaAs7/q
R2LKy/nRqpylqD8Bxck8vRWHMiA8A17QRrrqvmycF6RncmvABIF3hCCyy2guGhJ+EOUcvACkofat
7ULnAiXwJqDXb4aZxdZAMhJnHBkzOxH8h+MGr9/BbJ3Q6ySCARLm9y7mCozz2irpZ+KK5W0aZK9V
Z+/1iv8PhmFfKA/JciBX6XDUXdGy3PSbTAvfYjKCLQx/hcJPg9J5b/v4U9lox0yP/p0wfEFXG0xs
/3eH7RbX9KHg45b5z0Xl8qtfi0oqR7CmvMnLfPH7McNn4b1gSmXjgCCliebc16LS+Q+CRrB5eHTU
/1KvvxaVjC0Yvn/5x/4ppc/4mZeKntAFZQIo0CAkyvyhGYvePhtHc6pPk0KbmKNgp+FWzUkg2gvM
JSdp4pCMCA8QwPLpZFlw/GmVzKF6YwTmTVKDXWOygCYo2seALSLQ+z29kwRinQKSPwXN74Don3VO
TT3QfppTF2qK0MIA58+sdhOE9kUD5h9dzDXRdvf2hIoFbjyBUm8UxCvme5S4OSzUAqQSkXCCAAF4
eg812mO0idcskFfdBG6fwIGRdhWl4XghnBnbjOaxBt9b6FMg9sR+Wg8fXMILAvI229p4McJ02xNu
kAdi0xJ20JsV2qPoyi3GDaFrHmq7K7jP9O2ry5qwBNu0dpGmXbmosuA3n2Itvlry1vrOXVeELYD+
eyaM4xxF3WU4TB6pfluTcAYER+TolIj/35va1X0SYTsv6rrDTKwDkZorKcxH2AfQ6wCrEf8QhfNW
oaGREQshyvp2aqaGBCB5Ci2b7iNqaoIkrCbbzVNzkzntB1Jdr1DxXTE4vegJoLDm7pDV066rGqCt
UEXj8gpXGPhtd2+E5o0dUWY6RFq0S7aFmQ6XyZJ2oU0Vwpzk1SjMG5c4jIi5EjkNCDEIygj1bD2H
PUrD3GsI0ojdca8RrGFmmCCWXMKcCqQieiNI6EBESxqHnVWXcsnnEANJHSkF6LogvMP+nOJRgSor
yfUIx/JR18tolRH5AXIUsVH9OQikmdyBs/3ngBCG0xGC8bqOT+Y8j5IOqciNbV/ncuNqA9/+CCxV
KUg0rwjqw4p0kxRtechF3XtNRYOKFFuyBay5B12nxasUM8nKZba8ZjIb3+iazkAbiIXVhuQCw6Ak
i82BxM5MLdfZtbV8iagubQZfxJx5nT2Yu6DPya8S0600p2pN3cuYxhDJZu7gceGu1pkjNfdO3aoo
3/Fxx6l+LR0QcXP8PljsJK6i3ylEdwG0XDuTeZpBTZp1clU1ybBOiN9iEPcmZ/PSidtHhWl7fFl3
i25uMjuvQpmP5SH0ZVZc4zF4GDocC+WSvRFYAs5YZKLLK80POFRQetVLrldTkUhmugA3wIzZYwzX
pBsBANDA6PuoWie68xaW7ks+6feWJd74+yNOhCrSUYSCa6OkHIsyA3RujqQF2jhOGTrQZVqv2QgR
3GcHAgofzHF672z1ELvOwSwiuRmVzueM+CBnnfDFtLqasBVusp7Zn94p4rJIg9u8XPIP3YT4i6g3
1p2JYmrQ8icKLj7lKvukFEvHdCSCzY7CfBMn4z5QkMByUPXcuX+eC1SraTuepGp/WNSZo9ljjxlJ
kmV4Bqe+t/jNdBc65MPrlb5xynT2KkPfBoX+1FZEJLNM0YW2cFmAK+2EfJpCg39cMWHqV2C9gJq5
XftB6eo1YsXJGwMg7nnwaFCDEiJMJ5Wzr2cmEHg7RWdqAfhtrsu7aKBlq8bT5I+C730MgicjVTv2
5sDm+TI2VYKQ2XUHXlGZTF5R8FqSutXw5xnvmUpebx+EnHTw+8hEDpxAqj3KOcHf1h9KpzmNGXU8
iHmO7sZ+iNSrCDtkrqoHqLwzJzEmspLu76qjUksi9XYI26OVR3faRJVBrvQ6xzyycszBWItRuZCd
o1GXJPdIvWnYZqW9Jooz7W6jKMk39QA32lOKwFz1JHxBluyjvdnKTQR3fpWT3AwUlAqIdA6SNZqM
8rzTD5T312UG+tLWxvRaEqj3xab+b29L/20tcvXWv376RW9r+a1vyhAKCuat6BIQFy1CiG+mfTpO
CDZ/NEyIG77pbbnQzARFhtD1xbO8wDm+liH0yuCVAXyhveXQMPsnrS1jKZC+t1AQLGkvkjxXUCnx
V3zf2go6WRpWIKcTglBjolTQg2lY0cy6H2cdU/uE1NalyezM6Q2LH1VEqni2ggp7ILdixUlJRfXv
8oi5J1p4BZhH8YGs98u0cx+YmN0DQ3rvunBTLf1u6drPzL3ZARuho3Odt6qeXRRLlxxfLdKF2bga
VJCDqVBNaILJgwjFvDFIe+eIR8iUzgCs0K2nJLUfwmn+oAQoCxB87waa9QzhzjXNe+kEGnNF5zaj
rV8UY3gF6PdQDItJl9a/5hCMM+YU7AwFjGkGMYr7y4FCxdCA6WqAdiLf5JHy2DFWcDkCW7p7lTJu
mIkkX+e2jUY6B7Y2M5QgrXVTOQtXknEF2pZPhStPTaIJZm/VdDujHJV9YHha2RABznjDilnX6LnR
lGD247uK9ZzNCcfyIbDpGajpwS4kVc3ATqgQak98A4rnZdBiAsh1Gb3QVJhXBsMYMZUFGEzrYWkg
JF4oa/PWtbuF0dZ9HuaMAqzvvTYMmD56BxrK2mLRiPw0bvv6apzCWNQk76UIuJhbrJAKXzii95Nm
2qrpuJuHXvhdgzgkDsPtqJrIKphtsclp96aNNy+zzbcyti5TlZFR384vswkqXjQ8OFHQ3bd5/iLT
tzqwDvRn4F+azX7quuNY00cTcb4rdIwoUVJauBH6S3cxPieTcYwi9XEyxSErGT9l1vRaaVZ1b2bN
TZiZN5rWM3wdmFSM2zGOUWRYAQxmGezwt5HTXhlHJgEaW3xp7yeF0AG8Cw9KXzsrUSmbwdVxlvTO
iiYMTrxhP7tQKNSiFAQP52t3GRCRgbqVFN+kFM/nXA/gzcIjU3CQ1HX3MKfpY2rp74XBZxbE1ZPq
FBd0Xe8nO3oOMwZHCD0IbkEenc9PTb2wUYtoh4CH4BD6cvnYHrLO5mmO56e+nYiyrl7bifAASz+6
sVxrsnwGot1SIA2Ek6g5m2ud3nVmfc+ksMcYaDb8ackxocdVLkO11n6uXCQsmN4va1oWVCBb1aCX
MinjVp0mLEfdi+WEN3pabGwtPxmmdRpLhIWVmPULzuF0r0R+MSd4Bg30+/mnBI9I17cxrqRgW0iU
fm5qIqyzaLcKa+2oAf/PQCHU2s3T3DWjhxr/NQs42ltqgjuFgFkI3CgH++kOa3mxIo0emXlt3+V5
eCRk53l2osvUHa8NnbArNaFlU6FNWtjbLsYQYVf7vst4AIO7NJ5HP4j1NysG/yp77Y7H+AmfKFxw
8tJaKa4b1/jkYrj1YwVDfTBgjW20xa+o2zQ2MM6kgjApBysnYqgxPXOYukkS1hUUWNU+6CPVzyZt
2OTC/TAG7StZZOcAY5IX2FawxpoVeNlUkcoTW0e2ffM8G6RpT0XEFHUZZZW59jFYhlvAG+4RL10Y
c/hBY/qFZX/aoQNV/DbRKQ7gn5Pa2WwQAmGnYX5WlHi/OtRB6zop01XWVu6qpKZdkZ4Iw3oZwgVm
fQF/FHi5RkiPto+Y1tXL2E4djL1gjjcyz2NWRsHAhI88axV/C0O/KQzXcZSRXGebX2TW/275Grr0
/91+OEIk+bnvsPzO1w1/0TRjxXPBfWDEVxfz418bvvofzvyaaelYvTAmsqt/7TsslknQpq7G1Moh
M/obeaP5n2W4Bf2Muv+z4Pmf7Pg/9x1c4ZBZjbZHgD6lB/L9ho/iJVSJb26voFHApu4lNCEn0lNk
eKa7tXvntUFzsKlKiNDaNJOmdMgap0O/Yi8cCqkvSIroM54C1DsatriL8S2WnxEWpVnXwzkHbEEa
lrxT6kF3iU2Z4V40M3DHNIKFgTvnesonTItqoGt+iOuCw25epBKJxhxt2qppiClGv4h1KlCy2ICr
aafNMxaLeCyxvcw6DUmjE40kuho4gXYANoDTMZynRNnKipWCpiVmSNcI1TWUEHavnmzAejFOKgmE
0qGiROgTofnDYrBUE0FLF9eytkvcScy+0Sy2zEl3WXfSz3bN0g6U2c/NUmlQdKIs6ia2m3WpF8gG
hMD3mdvIn8ViBtVIAWxvEyNFxcFOn56QQEf6tiIdxp/CpniaB5MDTVmFSYxIMyrsfcUhWfX/1eBR
Sy8End+9opfFp+Ljz+/o8kt/vaMu4UeOjgMZ7imvKj/66x3V/rPQdUl2QIXHyJfX97/vqEkQPO1C
l/dw4W7Y2HT+W5PzE6bMmBgMNOhLvIb2T17RJZTp+5rcJNocYSs4Y/4t8jq+f0WroqIfHcXRGbEZ
JiucZvSrLfukkTtRL8Os5UlMymKgeuvKWSUqWdoATEE1tPWGxqLW3g5CC913zrG7WsHs+opBOFb9
gbQz5chNN8FBi+KJt2+ms3eGZSpJfK3MaOEeUlnRm5itOZVe2rgBuywjRoPp84RN34Mo4zoTStYO
9EWMPzja2Qx+KFJiS8GpatfWrgprNybxnTOnqIa0PoWfE406A/q3H5L3xBTPEUwfl8wjS7rt9t9H
/8ujz8Pyv3eny7ecZ/+XuKzFHP/18Se/kT0AIb0OvY/YLn701+OP70bnXIlHy+XISirYX4//Z9kq
R0X3y3uxUAa+nklRoFooNBCs/sMDKWLk7x7+BXhn0X5HbwGv27WBYn3/8NvYWZ1MD5WTpqQ8aoAf
VXN+CwZaVOiRxKozwH9q8aaeFkC7Ksv6xq0zIgTsnnR7oNG5fRMysyXWVptoZjVa/ciI1p4+Wgp0
R4Fkc6Xrk7nFElKsSBqct2GD74/mnLmlK7+I5gdni6tvJBVGcTe1pj9hiVc/hlUKWVcfy00REeBE
0w9dZ9gTv1Tw3xrsnyuoVPVLuRBRCLBwmDb31mHI7UMc18ZqMOq9FTGsbDpl2+ndh2yEut9XhNuk
ZLysiL/wHWW6nMLCZTxl+ZFr9ldOjq84q7E/s/QY23qaIPfmJbI2qv9V4SBuRzblO6E+o0mrS38G
KIJ2rjnHTQ4Ee2rTZ85+062mPUqTbJZGgddchRE9Nfc6nulQGrp2OZGIwslSIhUtPzaSxjGwb9QR
8Jad3iInwRnnbWsP8pDbCidiQ457hsaq31gVdlM8ycPKGdWCz8xZ7NOlcjIrCayH3lncFobXSpNT
IELHpC/G69mJ7S1RyMn12KunooyinZtgMcbVyy8l8yw3GAPzoPCMPMXMgLV4VwfYsugT5q7P5MRZ
oxNQgEhH0Yz8lRy2W4vLbvs4LlWfBzvf53VPAmRTyEMgFOcSLhZCWvI0LyFzNk5+qWFSvYbkRcgF
btooF68hRL/V0DATplR7TuCU+UFbvqtulnkkF10AV8lWTjydUjQGBPZm7xEt0soI2xPOco5ZNFs8
s3YI6URvjL5Q7Ou+sg+6VWpeHwNUiye+pizbmhH/49YMuUcLVag5LZWS7MqBP6DVO9q7dT/o5mVv
lcoBQyP50kZqnC2rYXiMojGkYz6indSbJFyXmMAv6spFacODdurZGTZ1ZVVHYRbFWikIgKQSQxQ9
d1sjSl8Iu1u34JE8jofNYRih3+AB0TaWGThXCZpmJXM/6UpzIeLsuuiIt1CMy6ZEbgcxtbyaFDnt
9aXkAQmzUyzsnFlrpXdqHAS+47y12NxlaoPjsC+miCRTwp+21Tj5ggE690wWdn5hZdnL3CtHS5MX
WcT4VXZWcJk7KCoyUUInisLbaBpDMkABWMf9Lqn4kggCP5QDhHcltoMVsozXsBt4A4U8gaPpkaW6
mOPbPvMct/I0ke7p3/hOXb9mnP+HItHIHnoXJNh1RGnWFKbkX3hq3xTgoNSbshmQoMd7uzePLumr
A/DXVdTixWNCfY/V76Sb3T1eN/a/xC0EgjD8N4Ezv5eVdsPsZ28T+20A78A/bnhqhN9fSTzmc6+R
MLaMRHzaKSWHOufcJPmNU+ifXISsaMyNt9adbkxCUtYYWcAXzRslIRac7ziLO+mZWrsKCWvuZxUR
bZB9nKfpblieRy2J93UXnediPGWkydjxQpEqdnZWeCykwLks9TrLx6upmjx9nvZ50K0VaFrRrGxn
IEO2UL2sRBjdjBvFIoExBRgvoPGlzKmUzkXBakO0K055qTKZUdE/twzn4g4scZtyHA93I8Qg0vwu
OOxzsJWvcOKx7Y9exSuCU9cLam2Nt8ELWvpB6VsRdDcj4LrYURE7C0yV+ZOFHqeZjTWYRz9va0Ae
+gkF2G3Tio3JAMEKxxtzdJdegL5207RZFYSlZmbtuYHLExhAWbLVDSbw96mSV6xwG+RqhJQ4a+EQ
0sRAZW8A0Brn+knV2sNsObc4Fp+ciL4SHoAu+5RP5VulqrQfR21lG3IjRYkidFrYueQ7Tl5oRNeE
kV0WvXGjB8jwFLJbaigljBJLVd0pbr9zGoJdovQ2toqLlk5ZzV9qB0wohFX6gdIfG7Xb8CpeNa6z
0YzmYARQTcbKB3xA3m8OWakCEGCa+sehK574p9Dnkbo6NSaZsvBBGKUM3pQPr03eeDm5imlb7GfF
9gsaUKu+TqDhs0mAcqgwhE5wMoRNeFj/mHX5S1uRh0tjDGmlX0Ym+U1tvcsda6+SxkjNR+ZT3D8N
tfpY1PENM1bkJuNGBh2fneuHebuzW4un097imr3m0HYsmUqCgbxNpb1zxuDEVG+fm9kB6TcJWcTL
553cZOl0LoNFuTGsysG5jmv3wtDG51LAaKnVzqNWvw9q2jh1c8ob66YbQ3XlaM1tZ1nrvkQvVTNi
AWl/kVp41GgfrQaEhPWyUM3F05S0hLZY27KMeLMHL6aj3AxL0ZOjJ8nvF3+pphdHRTejkxKowYdw
kukt8YujN+stMmB1NQ90oduEjSf+hCzrPm4zJB8DYnv6MM+mxaa+zPWA2CVS+yQyYt7a6impo72q
ayfWW+mrdbLVhuZIxhTvZWonqNK158hqyo1rJHdZDRe6GpNtYmhncpBJoXNLTr6DsQHqtwsS4Q26
kvkS9XffIANC/O9pk75O0ti3ovyMumwbB+NhzKdPpVICq4tf29pCe4kEjABVxHi97dNuB92h5B4a
OPQqUDVTNonRzXe94gBNp5cpCd7r7Q3xbH5elKw/DXKkcJw3Y5YfUZgf6xZMNbqsVc1EFdLZqpVY
ASKyNHOiOUoVgQ24l1orYOS1l7MyPDd1+ZHACD+MG1BsKawLEyVTprL9fVPS/hmH8LlCZCLC2MSg
T+JaP3QwcBfQhZW5clIzFIfJqkhuFJQ7v7/I93ORL2UohitNU2mFLl6f78tQxLKqQK+snEbnQ41q
r3sei/fQgNbzJ8TUrwreb6/0wwSmCIpJmwOupDvkvjIqtpkszPtCPMTdiyyE9/sb45T6zeHyvzfG
27T48ReX1w83Btevc4K0CM+98tJ2xyr8mKcff3+JX90R1TLF8oLjRePy/WcXCBuD0FRG59704mHb
MXxNIxRX4VbOWGXaq99f7hd3REohhxY6aiYOuB9ODItwVZ/UVp5lHq6kUa26hYf1h3v63hT8+WP7
7iLLz78BZDSB0loi4CIxlN62vsBBv/7/u43lNr+5AuMThjI5V0CoK4bSS0ixRfT7+4vQRvzx2//u
Nn74aspkSso+a+R5hC8fWZ4rz3TxWOCesaSJ5qQTY/b7K/7q20EwTiISAhJoyj80MxIJQTiPNXm2
q2sYKl6Z7u1/CEhZVgSaNaowBZgUHSTc9x9dYBmKcPo6PjMB8jOBHYlw3vT+9zfyq4/OsDE44Yik
O/QjGb0YItuWEipKXT7n4iLipMjwfeUGZFUfTRS8Q3D9+ysuz9TfZIovz9y3V/zhy4pcitlSmxDG
jwoa+Ee8pH9YDLTvvx20Z46l2YvjnhRwCHfLcf/bh64pzCghGCc7xxf1vt2zeV4WnuVb19GN5eW+
3Diesvn9XX1/yZ/v6odLYnnIxrbs43MvGo7J4KVpherF7vdX+fVnBzYH9jdP3me27Tdvk5hxyraZ
Gp+DyvV0NNBO+4fPbvn0f/x2MKzwtMHnse0fH+yy0SW2ECU+2xx9gc1Tbb5IEmQhWv3hXn71iX17
pR8WOE7ERQ0sOD5r1lvkXFvBbTX/YXn79SVIbddgrjAY+OFRkzgVHXMOk3OenyyafyOzTr0Tf9hU
f/UK8bD9dZUfvvqk7gGVAfw7y+RjqixEAb82N1bSeUl7VpJtav3hO/rptpBd2LCQEXMu05UfRZa6
G9hlZhfpue23Vf0yCL+ab/7hg/bDJeilffsGkWXABxqRtjyQbKkpDA2w1/1fLrGYnJjYgKP8oeCJ
xxGIHyetc5N+VOY9XsM/XOCnR5l7cGDq8J7QeIOt8/09sHTa6L3IXaPOyzqcSvF+sSnm7tvnG/l3
Zqiy/PzvrqxXpF3z+vNEYvmtv1qy2sJMJY7J1FlL0AN905LVGQBaKssYRZvJBvdXS9aAzso0kZEh
/VqURAsv4O+WLElJeLdZAaFtLQPFf2CBI77wu9UOCxyvEQHm6Kj5E2CuLj//Zj0dhyAkvjYwTwm4
CpzrAmTyB8Lx2uCko6rPskslVvQdaGPI/110O5nk5EAdLtfkHamLPwPLfFolfue25rqxmPKrwxLT
OhIN2/XFK7NGJPiWfJ2rZlxnRtQQ3iJIgAsr4NXxOa7chzIMEDxkDeI3p5GIMWd1J11Btk2nBaiP
E5QhCtiViHMWuKb22OWlu9Js+dhr4loa+RbvXA0ifJ33GCUqjC3sRoTUxcX1HA4PhSj2zdKjlCl1
t07Hz3OrJsAUML+6cX0tBOaSjgACtBD6WVfb9BLKYrFxEligSJPI+8aVbgThaxdjOsk4k7fT2zDq
wAWtyl8a1Os0yy9H3Xwsc/pAjUPij9nkmVcbS8lXAiowCsXB5+HCAezHozHL2Nfr+Y2qfdMV/VFz
h62GCQm077YxYDQS0afHGlnEKWqZul/6SLqXDAHmfBVYnnGRT/NuhklDXQw5Mlrk4Jm8czpwC2la
7rIk9McivktdZd3iCS9r9Rgp6B4ygnJrK7vu+Uo7uJm+Oso637Z4vDeOKA+alX2g4Eo9aQcXau/i
Q5H5IpzNBahHvb7WRiB5L3GNCsRvjCLMr5W5ncptpqGIDdVEfWK+DOdP9MlHtPg4idhJpd59dJto
QwW25PTyY9kNb5WpNR4cBBrjPeDsKboy88DxFQKON1UbveNipBxzpmfE/nftPF5rvfZi1CVJhPMz
4AHSDazG8O3Q/CT18TCo4fSyILNXsi3p2EIoYBHsYRpUu9iqr2ko7ezaUS6Q6dxNkttCgQkENnRO
wdhIz4nmdwAe6y5qscwnwvVbMam72caYWZi+1MjWbdMIGTkI7NTRrxJ02ltLkYc6mLdjCQO/zvoa
IWf0McS/jbdsmjfOsORhMxin9fos6XgXvDZ0ePC3OTR0SruZ/TbkpK+JZD8ONG/Q056nQHlC6Hyg
aapBPozv0TcTD6bpNjygacXbjNuv3tGMsD3RFofcogcTZURMVg5db5G8N1F7KjPztW+CC5FyREum
+MrR1WO5RHaKwj3mA9Id4Gk95EZ7VUdMBJGQDTR1M7z2ZEhQxKWveeI8z6AzwOjugRs9G4lRooDD
Oq5EhIOkunVvK9HtqCsAEIanKjLlvozc/TxWR7ji5TEomieB5o3pKFweQW60c1Lc5jpSxRsms6ss
q3dJwbM5C2R7Jcrwda+HN31fgN8voIvLbR1Hrp/Q61jx9oiXpm9I0Yi7m8ChVpd5iuhvOIoWP+q/
W9vngaNKTfW7rY1WLFkXRdP+aoPjd7/Z4OgFaAZ5gxr0r4Wq9dfMUf8PE2/IXapL1AIKy783OHhg
i+/btXRCdb8Acb5ucNi/qb0tuJgLTvKfbnDqzxucy/TS5d8kjMMFJfb9Budm9uwuJMBT2ks9Cry6
KtQDfWDzkIOWjb1YZGTxoGezEWk7KMfXsZWx3yDgjnKFHa6N70ak3Ykz3vZIvacAr0MZCbSYiw58
lvMBB8zDkE1XNkJxC/OhkQbgeJGQY2fk9e2ENy7i8pkwqaxpOE8yOwtsd9zWSNEN0j6J4SQLXV10
6qU0dL9etOuzY266OHZYedG1s3Q+T4vSvUnNyXfbCfU7Mnio0N3KXJTx4P4IDphVcrhbFI+o52tk
9Cl8qnbR1dcNgQBy+EDGzCpelPecHz9WMQMTwu+eREXSnrDF3hjBQi+6fQUBvwjNrWOXsxfQyIwW
jb+BQ0ZfVP89CdvN4gOYzB4BPdaAqQg+ZFgFkERWLJ3ts1xcBJlJUxRbgbP4C7TFaVD3CgPJsPwU
qpBGRuwIZWHhCFocCsAp3kSg00JPpldZWsGRwsFmsyKXmM6tj+dIg4ho12uzCCIgIyxaBZvHdhiS
o2ZV/bPj9kxkO0jd+Ct7bzZtiNyBXWzSyVAZmIyz7yBDxRVBbnun5w0DUmdcJyzaG8jM5TqAEum1
PM0rvO2Rr8iihgkrYZOojTxKtUi3jju0t7rVzw8D0qJ1oabBKmlS9XISmb2ZhyR5LupeB/Vri6e+
ybKbptaqcyR0uXe0eryoXNr+/USiPHZL/AyKacYXAabjwFcK0nlr4EeIW2lmj45UnPVgKRUuYfU6
IaTYj6KhvEf7afbbgDbgixK74bvppJ2fUWOuBpDR4G8db8qQeDdx2a36mSz2ppZHrdEvW1ZYolTA
oIcXTV49qw1tXaXqruooH3ZB0I4bKJDYcI3C3dgWG4U5lldmq7ebisDg2K5bv9LcYxAIJvcp58mc
2MI1Tkxc2GaCklRz5NrOJnVTdEZU+gQ120ZebjUpkssC9fsx6cL+gUm+sxdU2KtIUYnAcPLZa5T6
fdSBhDO1Wo/OJP/FuX6xVuq/PadcFr/KWVt+5+sivoSpoc7gpKgvJLJFHPV1EYfhwUJMR8nSBEnq
C8Pjq7YRdcjCe0RRxenS4ET+9ykFT6XgvMki/n/IoTXcpRPyd09mAXWA6hDUNrgpbFqOP3RKmple
SWd14io08pn3R6glY0Inqsy1Mob9zDocdHq/UtDjpWun5Y3nxc6wlENW/DzpVdNLp5NqxlwP9iAU
aMh+isncrjNj5l9trqOXmAlVHnmDmIA+Dh2AgfWshiZ8jQQSY8kRokaT7faWGK+72GbLiJQi5CWp
Fa8jO0knS9zjDLhrcxsdeoNzsurVfgUQAM11qDSkiap3cQ6SNhepX2QArSb1Jp8WYIC2QIaCEoRF
dsyr4EIbxoepwe2DUSBYlWW27co9pybGfCEge0ISpJfYZA2ko0117TDS6YKZ6PJxfsxs96yBd4Ue
gYK+axIwJpSXtAnL9ZCRq8qYSR/bcS27/qlFbrDSwvSYSRUyeDGdmyKfNoPohSfAKXrIoFvPsGeW
yZaxnjrlsz9ZNUN7VfdVq5vWAIZAoTj9J8Ucj3jiOfAhHCH0Tfs0jmXB8a/ZxJTgkoAFL9NShOk6
4Me6fugs2BNxNVyAeu+8XvbYtQrjFhfqprI7fRMkyLMVwCxBHZR7mppw083iKtaLm6oa0HCXRymg
FIxxztmx4kxYQcRKP5hQq6hn+3VrIMVJk3VKBo3Xl+HBDDK/Lh084sEMdLwdoVWmRbJxoG1uFKO9
zDDBbAC9xRcAJLbkWDx2eR7TtnfxpZOmvlZEeEYMR1aS23rgtg59R6RDpdaPYYEKZE6sIxjh2zYc
fTGmoOdG1Kd5fENgxoW0jHViyyUXZ8bXaWHbLU0lAMTOfqYSO6tahQ3F33grUq3ZaWXReFZeYDXN
221EykVuJPf0RR+yuFphiDwpEJRgOSXQ76GpeU4aQ0XBuWg764UD2qnGs1pi9LVja9sP6e2YWESW
LDDwRWIQOcwKpiaG7qHq0bEsGecbLqfvaBgec9SUHDzaxzEYHjSzuTMbvANhPW/zyD3FjYVLDYWL
1YIxYLANkWXAxZmU62rZBRwoAUbb3QYxaVZFrHWMscN92JjhrmqrG2J2nxFIvFQWx65R4qPDIVH5
cW9qnql2971EPqAlplwXIiJgoTiAlX7NZ+QNaljpnl5ot4wlNnhj7mDvbRWDjCMVH98ojVucUc7a
iUgrM0blKozMS2mXiod0eTPKFLmUnW9zbXrNwnncJVO46/raXA4zrpcrSY7QAzsFZ+bnGGQonw+O
knScnaOrTsBjNGas6lxfsJ9tsgGCQ6Cnpk9ojlgJZdikzXTSNBM5BHtnUVdXpW0DcguiQ50ZqS+0
8S2R7k1sUmUJA9q8lo7AUf4fe2eyHDeyZulXaas90uCYsehNzMFgcCYlcgOjJBLzPDgcT1+fU6Vb
Uk5tue7cXLuWEsUgA+HD+c/5zqLe5VRmxCq4v5NucNYI4MG66QcBxVnWjF5JBkU5jw4A3lUuOEbV
TaqwYtTumkzoIY/nVy8ZKu6sVUUsMjyPbnsWhvOWY1rZ1HPhYC4DCOJCBlkghHSQQigSO6ilfq4+
ECKwRHwbqEgDXcQkfQQWxIA1NHo4NCznGA+ACBeNJRFWdqZt5ELBK1FwS/zQYvYfncoiOyZDex8l
7fugQSdgei45Gl57RvPQaBSKrVS7gszvnUINSuk0MmWCneJriEoGTaXSWBVfA1YKJBpXI1ekhq+k
k3wKNY5lrDmWTxrRUqX586yhLTPCCfRpc1UGRNXC2YKsA+PFkm9SI198DX+plHNKvPJ5VvxGRYix
QQ7WNprqpy7zw7XdG0/APd+SmGCYyn18A7a+7tYQxpyXpTPfJ8HD0FTeQ9PxhknuRBu3GHCFxxVZ
sdK/mYA3xXYkgIBIY1UU0xUmIaLnFAiMyfVSOmjiDi1w8WRwvgNo5HNT2ySBeRxrkkVjFMxHR7r3
VhN9TvyQfqAifSsl1/rIkaTQUKIPfT49UgixrBnGLriXOkq+Vv9eeT+uvHpK9tdX3svX/O2PWq7+
mh+nJOy1NiMH7pABVnLtBv/PKcmyfyMRYtH5iFccyCt/9OOUROSTgwunJJ8/NDkV/e8pKfiNezG3
X+Ez3daFWv9Ey4WO9vtTkkashfx3xiImm/nv5P4Qv6dttpV7nU9FfIKK00b385xX7YGrR76XxFXh
HIELRSDaxGlRHJ3OlWt3NNwD7sD6WCqrPEsJxZJkfWCSMWZddvj0rGwwLAERde7FfGgBNV0YsDvP
H7HBuTB3Xhm71CXmUB4CwlxTDxlVxpuI0qZy7dFcVyHPZMg0xodeo5WbAQnH0lpOoVWdXus7UmT7
AsFnsZu9RABqtRJkak2ot7jNVchEwwItog/f/GhE+A2ulzY4slDepySkDWQmQ+tN+EtPLQIUUev0
iLD6WXfpBEhUJVJVnKJZ0ZKdrBytYwkELebcR/Cd28yMnm0Er1ErX2rCUpVrNazXuhibxgq+ONfq
rvGxI4enVqtoeWeduPxdtQXOORx65xbBrUN4G5bqfdBKHBzZ9VJLZolRQ4sral1ZDwcX+Y7zBWZm
9LxwqTAfIfH5WuuzfXWxIP4FXQL7EzUwGbLjqPXBViuFIZJhrbXDRquI2kBryfaZXWyPhMaQ1+6W
XazI4cdN8rXXaqTSuiT73d5DqCy0YlkiXVZaw5RazdQHsSZKnK3dvUM/NQ+eVj6jGBk1dr0Naah3
/KRYFcPwutV66aKV0wkJNdBaqoGomiOuFpB3uX5zYYRtnmn91dWg1VlrspwZLwJEWl+rtZnWbQUC
roOQ68bOCxVLty14oakTz7JBzO6QfmGNqV0t83DbgLYufXXItU7cfSjGSMez1pDpL6MlqYl3GfKy
0jozXSs7H+FZMRKtiTE0ENdTr/8CzMS6nF0Xr3GJCW0/BAKuknRxjPPzewdCgrTZRG6KL3KC9EE7
5IcPGaYS79SHO5k9vGCmwG98YedZpdFARw0Z/fDD3BxpnzPIBcqosD4vfBhulXZD50Ygbxs9fZil
dWHbmb12EIBs7aJetJ+aEC6wJu2xtnnaVt2H8ToXytwCB56P5Ycvu8XtHGivtq9d23WaDiuVyHhl
TtNODuXXwIyvW9rVVixSZ3tEToJPe6t6H3hdkV21HjcJS3yS2jHeCSN/rkTG8bct+xv8ehuhHeYB
2sCq8+x8W2FdBRY94LvFkW4LNNZAu9RLi2GCr53rQo4T3VYO/Vq42n3s7Tk291z73UftfB9Jeq+s
tP/SYYoXNjcWWjePlTfanBiDCwO44wWXjmBTf7jqg6p7sbTT3q0CCbgL973DHAeOPo78tOyandHg
0l+GxfzaYtzPyjLahYxZtlK7+qsFKH6eF+6+LrX738hMUmDU0gmdCEgj4qCLE53aMNkXUl4BRc3W
EqJLFna3ieSnNg13J+L6RLRgn5ZMo+oQe2e2dGeEz2A9J37DmgF4ZoBV1vTQbrJE7cqqvE3c1Nl8
nCDqwD0FMT3OsjH3qZs/m1O3H43+nvTtxHGAS2DCYaYS+bkfuxh6IEjZ1IcC1DQHb+yxoUW6GaAe
N1R48IHNodGeg7l8wMVXXIbJRGYZU0/tpOG2rF3qaxlbuYBMlFftpNOcOEG8zbUlVkVdXgy5nLex
mPe+59z/e0L4fkJAPf7rE8KxUn9Sqyn4mh8nBOH+5iFRkCb7jyLyHx0FtYTqCYvdGXvjR3z0xwlB
iyXMf5Ed2EC+l3H+EMNdRsQcERjiWzh6cFj8kxOC+GgC+FlHYUrG+YTXAJ/CZiX8nVGDjEAj8IcO
V2XuJbtaRzPnunQCgpvfy87T79XnDm4eitDzKZc0Ow+kOakExppMkW1qU/wapK2ChRe4PioA0F3E
ADF77bgq3SKxmWNWZUGZrVOkDHmMKJusjRGFdcU5mvbYG38cw67a+GaDH581mfwGvMg261/9ZehQ
cwYv8ntzPX8/3rL8dPusb8Jz0prJMZ47bwWSznlsa2arQYr3lgM0qO08owmxldMJZ43CeptWV36R
j3fM1eQXs3JdGsmyJP4yOd3MPc0s9R2u3haoyVeZ4Tq7yciSA6e7MiczY6tb4VvRsR9raE6VL6+w
UA8bhIh3qvzA+MyW1b0GaQq/dHAsAFSRax0TPpAP7MglKYHK/QpfI9xPSSEvY7QacAzpHoinfRcs
ZkFRcUy6DoCMAxyJDIs7DMYRG4+66swu40aT9TunEQ0D5b4U7G2C2fwyDYc2MhnniQZ1Hwq59WIv
zXKTLFzNVrk1Wl9ytpvT2PbxUeVZ/9lm190QSrRumJvHmyUox+txzL/yK62OqGmCUxCEinVmmoD0
ZRriuK+TK8UIeRMrOgfdtO/3YViQwoewdUVdnXsoW1SRUDF3T+xYfXXQOi5dGfVPY1mPu552YvTc
1GIBFQXQrYRFU4URV8e59W4FZ5VdyuX/BrZfs6EZpT5xCsNE3+cXkHZRmAIj2EHenN+lA2IoaMr4
Yq5Th9eW+caZNd28KNO+qNe1KorVMIzeZauCat/Eo9g7kqdodjvgHQtuoYuiM7ynMTQ+1WZiXVrQ
rK55+RFRjNI5U+rsgC/rzGuuszMmdJkd4xSMYm0M2dnpG3WXdIHcTL1EXUpHltVpiXZ9q/PM/66s
HyurttH99cp6//qVpM5bNfzJ+qq/8sf6CuCPhH2AX+p/blM/3cDEb4HHBf3Hn/BVP9ZXVl7bcwjw
0gKGG+pXN8139wulhnrl/WeVY+jef7iBwQbQrw69nCX794YrO5sqCO+zvJ65Pq0dIDw7e0qybcPt
pfTnYUdIr7d5MJ3pWWblqdHDKw+LEBz4NF1HhMg3kR5yxXraFbgUFqiK8b6ZGidzWF5dPRyDl/Um
vbYnfoUc2gD6Ao3lnSvN/lKT3e6aeWqvPMFBG0DYkHBGMoG6paDDysG6QMR+p1T2SYIW852cEz34
L2EdwhR1JsyIC6eaR5YV1FwumlEGIKan5QcuKt0nb5nvPErPeMkn401qwpkGY69nCY+FuvVvbUm8
MDdpnDXpDhIozSuZSySe0PuiND8N0U630qONT5quNqr6KdG4NbBrXt2RcvogsWkmGzn/MT7H6REH
xF3be2fmqm8LNQiquoGsSL06YLeKOollzj6VAE8jwG+suQ+TJsGZ2buKNVQERFxAupJ9ajG3U9w/
8qkmxDSSfxiLpNjNA5p/G9rtpgM8VyL/bMhDOodeU+nsIunoOoFUt1BgS2c69Lo+YmJgDNiTqPql
0hloS2nY+5FGiztXFBbVbEBxMkV9hEhBdbs1KbtOE/N8WEVsWKK5WIzujskl7ZiasDdq1J4p0k1n
c51wSIcfxihU+VMVG358tvql/ITealCZRIaMX9+0rGfbw+U0p3JbucF7HyaHOZmuk6HLcW1pyv3w
QbzviKx8Q870DYTLIjykjoh2bu+Ja58e5nUP7xb2vqp2jSPrc7lY6WMgg6eOmCx8t/AlT+dy7U4g
W6VDRbDRjNynVPAQVvJolwRzumjcFzRnHjohHo0xEpsReMl2jpYKwbmK70qnbFd+b1XXfQX/yOR3
affTeU5U/cAT4K8bx+e+2BbzDeevfst5onlgfv2lZ0M4+VwrYAolb1ioiPQ43IpSsNNGUEfDysTR
WhquQAAfxkM3Rt3B6rzivvXagrSkXz3klhowlKQJqMzmoQ4GrFAeTR4j3XQxm9jscUOlHxMfgD3W
JH7VtSRJujbsbl6XaP5bN7XkafDwRin2nItBma9z1KzbRD7BzWrIsZpqVccMLGMnVCtrdoyjYYTy
hYuiXFVLG23SYKgwB9X515yd+FCMkit0G1zkMpkPDGeDbTdAx9x0C2ow6enuVtoiukxiOzgHk7rq
9Tg61INpEFJ8MvWwmmDevBn0ANsIGGX3Isfupsfb/+5H30/6KHR/vR8dy+atS1+LP9ED+bofu5Gg
/xI9j1Ic5qaYO3+emnoYXDzhc9DmUyJ+1gNpubRx/OJJ4Qu/u2J+nPYtCDNMOmFRoD+RgXT+0Wnf
Rln8ZWrq07yAwQayBmPYgLJZ/vwnbydk8K6ajVbRZ980YscjEvjnxmfm8G4uS+Waa/xlQ83NFr7j
QulNrldqeFZyi8SZ30VWIjdBFUk+25OvVrZnfSWfDFE8jF47kd/nUV4CXIIN1i6etbNdtgzcQP25
9rz3pKFMBIY3gbmqB2RIOeTW79OO8QSexakU7iV4qfJoVAWAf5HnFfRHr0/WWRZ3Vw3u19WUhpeZ
N+Sn0EurTd9ItetcknVDyyCqKOkRKUPRrbxChFfOpC6oQ78M6oExRFrku9xAx0TtsoIVPglkn9xV
uzmEgg/TzYIDOec0pjMSbeci3QGKqzamYzwXrI2NN1cXfjI+CC8xN1HpUNRHZpRdUBlXXeZ9hbcB
V42eqT3mlfcly16I0NNf5UyiPEJ8i2jMy9RjR8f3BjnkHOOTPI5J9jbEi/VsdQm4d+Kdu8kr2EEJ
ptMnp40zMdmQ02TQruNJ07hwmtm8dFNmf2liIbB2HHI73we4E2f3DFLhUqoHo6GzonYq0GBBfet7
DJHCqMP5aDp4mOqZEGnucxszpVjNgHQuRTIyE1Fd4j4zET2S37Tz0xApMdBh/VGSuqCIddcJ791k
5Xl6VoKzOmMNyO204/AvheSwDdyFpLEhf1pIVMdmUJq9OhYpsm6+XHRTFV6nExQuynOCmgYrfgnR
dRiB9k5SyL2TCPNLqw43Ii6Xewfxb/73NP0/fg9cGH+9el29Nq9/XLksvubHysUkg9WJ/hUfu+13
6/kPnYI/Im9l0SIoTB27+8W0B1cH8eCH95wj9o+VCz+fi+MUAQMG1oef7x+40pmY/G7lwpVO8Mah
IjjEQsIC9uvK1bV96biTtVw3DR8qYQ1MLkOWmcZVjyJr91ESfHWoutpEzfjFHKOX1JvRQmeHdsuo
YABtPIZTuzFddXYXYrAuUAB83JwY4vTao6JCRcGNWcRUOorRwgtl7vGWnqXtXtZlvQ/i8DBm1nVm
VmAZvQX/dczsg4Xr3nO53A62eDO86sQajwAxOfHZ93Jqp8D3roLW3SqLGWJrmPvSTo8mFu11YwVP
iPs3vVVcuyHR47GrcFbbU/GUe2ofzTmjGTe8LbL4Ppb5msWZAb4LuyMuahMCkPMm6zijuHNsXquB
76Pcac8pUnNxY7iT4lAaubmLZ9HhYZPJdghTE+pn3FyMZpxvrYalfaQbcJMn7Tot3F3YFl9w1m4G
xUsHcrxHtyULXDvZfl6Yp/omCpHMD50eJsdDuG77ZNM5hThaqj7ZZpFeCIpiokqxGHSsxVFORUte
M3+V3n2L3Wungm5YG9QYsK51DpXK3rGSTGnrJQSY2bvFMfDDKy+3OUVVNNkP0UsfBw8ZN59jatgH
R0VvhIBokCLOzY5JxRMtZ4TKmH5gmjvUSdSv2AvMBxUwBvVn91hW1bxx4uZOcCSFJuKvExc4RLz0
7bpO+4iUzYSp08wxcVKRmlZ4hJYkVds2YjzuxvnXTlQMN1rtvDcW6y5swaUvbr5NXIoJqAxKNsYg
zN30MSYr9MQsp/cAuDtTNAhIci2NID82jNhmPWub9NTNs/xsP9Ru0R66Pq4pVaRL5oLN5Vts1Ajv
kE4vKGlO16Lojl0bP/Smh9FhsA6O0RA4GLxtn4zudgqqTTBV9akKOl0m+F5TmbVyFnky5+lz0zO1
wFfyNFotDUKMKqGvNlgQA5Odd7kcq/myLE1n3QUZbSMBdT81gxDpnvFV8JEwngYpuLZKXS6I7o//
89qn/A5y8c5N0ZbguoD4zvs95qdL2luBR4fDC6fW68nMH8OZDax0o2NstZhNaJlYZ6JNISvW/S5N
qtfQzM8JJWdzERM6CMNzxYVkcJkWSd/4lkYpVzPVrmMjxoZumd/stHma8mBjxIVadZCPXqfO3RrC
eGY2AbpjCM72zExeKC+/9XLnhfjhqRf+N3/pT8ptrhaBwQHa96qv3eu5rq1zRQ1sYbbFtvG9k01R
HfxzE9tYcjfF5kjFrmIM8ZAbW0cFpyZltjNlgOKTtGO0YzykExvpkBe3gIcMPCjdc2PQr+aNEcYR
FDgXsI1nDxtb0lJEwMMwvMOiKUQDPNG12WG1xIFBV154ZjwDjiS/hs+1hgB67Cz4ApPPZCovl5fQ
m4bdgLbmwQlzIbIUBjXDw9RejnI5hk36BfSMuYqE2ASlhCuZZvdD4X4JO27kXCdpHGgh6RqU84gy
4kNcg1K3k2FbtqyFDByLed9Xliq/Z7b/TYJpc+Nf77j3OCzLP9lz9Vf9tOeCkkOgCpDFv2+s/9lz
7d9cpH/0K1yUyFtsd/+rXQV4MoPQ8YVjU539k8cy+M1kk+Tf0tu1dhb8k9uCo436P90WCKKZIPDw
MACkDNjjrd95LPOqIWhkZqBwbLdLdm6wdGsEtfFrl43bycnnlamfJCPimcpE+BQNTAUj/by5rv9l
KIt7CmfCFYjMDQQtnk0e0tEwjz0Pba6f3k4/x2k7Ud/Hww0q40Xqxx2qcH8q2/bI+HJNLOraRgQv
+YRgAl8J/ZEZ9YdnwqWEjBAcKj5Xi2QMyedskB76L5882gCidZHKO8senkP94XTziiILQ2CSMh4M
/QGO9EcZmW0XR+TPss8FH3apP/WZm2HRZh3g3MHHxT0BtyhQuqu90muG2TjXiV5FTJaThWVlqsZT
0EffmlCeUhzYll5/HL0SxVV0lnptii3jWbJY9XrV6phGoILBDeu7p5SFLQb3wpTQbtdeUTzOLH6j
XgVrlsM8D85Kr4+CnyFiwUyX5rXXK+gU5elW6lU10etrxUIb6RW3CwgwsAT3o3wp9ZqcszjPQbsf
PlbrstTOSLELWMjbCG+IXtldlvhRr/VqCZ8yL9wxwzmj5u1NvSv0bA+V3icmNoyAjUPqHUSylaQJ
2KJJ7y4tTaet3m/yfPjssgGhSAJQ0FsSWxNGlJhayPgqTJxkU7F9yZ7gHJOkQx+F3apni7PY6ky9
5wU+nHHpjVjF2RCr2L+PI7Uf9fiyZI6p9EBztI23mQnnwqTTY+LJfztUegTqTEGwrfVYNMkGOAF6
UMrE1Lus9fg09KkY4Ay7SfRo1WfGSgHsAQ/73pugkQ96DMtfPIux3TY1tyJTj2onZraC2W3GDNdR
Yh/qoS4b+qnXRrGhrp1NxeR31CNgiiV2jh4KL9G0VXpMTHY9WOdMjpuPEbIeJlO/u7eYLueMmIpw
pHwIjcfJ5UWmB9FJx7yHybTJhHpY3IGuDY21G+O6+5RUAw6xD+ydpwl4FqQmaHiBJuOZTdjeUe8O
Lo9+Kg6lJlfeBJKeFb3jBXyLXLgCSV2sKxNWi1/NT73XfRlyDBxNzUUxDvfwVW4F5IYgoHUdIWPT
zD5KmD8hm5okItzhStiFww/XbFvf1xTI7FAPM9QkLGloUv4CBKsvia2Um4GSF9tTr7NncaWeX6js
ZJdXj7zR2Acy46hS47Jqk32SG8cKc4anD2ZZsQkxwGal2uUBoI85gObuLBd2M3wSbbdJXICtVjnv
phJTgp1ml34KFB3msm4i3ktOkmVT8oY8DRSrq3ncjQG8n3LkBBkhRVf+RpX9JknDz2UGVabvkstJ
D84YYoVgcTz6JHKKAFuTzsfway+5RmNAVLNPvQxtdzR0nFFkj7KzQfFYZneypOS9dVd4xw9j330d
u+k6m+HWZc6Dmcbsrgqqc+5jYXBpH6Uhjj4pJJJZhFqDuXfH6K31YPqEU3kcwjig/GU6iNifyWG4
B8cu6b5baP7BspGlLuoFvfeJM56lX51mgx6LkgYzJw6eC3vkUhIcRq4pnTL3oT8C8Z4+mVZz1Hgn
gGb+Ns8K1r+5osnRq+/sEdNyunTXjhnjJM8OOlzUpNNV5C0PbU1uyRpuI2u8wP258loX9FqoNsti
7Tyv29qGONZ1P22wiC+swvYudIeTWZFxrKDIo46s2sb8UkS9tYJ290JFHNVuZECPwo9vdDy0ieNb
sQSXkEaJ5yxGuvMWeWF6OdqmTEjKxtmWGi9dquOOewpgbuzCwI6tbmDfvNvWsqvKZtN7w7bHe7Sj
Q7jiwD1cq6G5GfzgcU7HZF26tODMpQtQMLOKzzkkrk3cTO9ZP56S2XwqxuoIvPAyCXvKt7v0bgQ9
ZqXduxur7TiK5iqZ512bLY+5AL/oTvkTK/C2r9zbziDbFZvhM8HUT3M7n2SZMJ4dS5/0VbAeRHKy
SGIls3sN5OnkMNGF8q2O4Co4QNN1oJwD9P78aSoMmW+EUYkd6Vm5DuZgW5hoJ66+msiSlE6dfHMm
e9yoiWQzGaLXkNo7gYt4y3GByawldnPHHDiyqcwe6HQPh/yMos5yqWY61+v0U51ZVLNZd4BgmRbU
9Dsn/VdS4JvBDC9w7Vz33nxcLNavzheaw1U9zsp4orLtgWhPTq23vWkKaogCJa+nHKu9swT3C66g
TUEW+rYbcNa6hU+VX2UiXtMljG4uGHqdfjpP3Xz3KPyfaixvatSs/v/+l1YrfjqeEAHxgWST/SCM
AimB8d+vkkDfBsJRoR1ei/ty9dndTTftGoDmOnx9uENwvEi39Xo4pJfuHtTfod4lOMsO2fnfdrb/
+i4pafX6bw646RssxT+KSvqr/nPA1SBZAS6OAy4f6V/os8xteaqQh5CJrF+SoCFtvxx58Xtp66qr
ReofolL4G/+IFXAe1mKQlqL+gaj0J8NZh9kw529UcVC4+GB+fYIWOykTq07Nazsw01VULlC9xUsd
f6MuYaErZdXRlJAGxGZSyiQucXHhNrT8a49ehbFtIKfGd3SFvtC9sSY8xAUqTz5XwOnahjLJKmBT
wLHW+884iEE50uGw0OUwuH4Po5CF1IrHR3I4D6hKsKxC/BYtRZwbM22eI9ohgFafXMXqR2vEkuCw
o0XCcox2DVbnImEnCWeKJvIlPfRjS4EjHRTsGQepSykcOCszLRUZtdporZch7RXcGggu0WdhyOoT
McOnXJSkRGi86EJjt9CAkYY58AA6MZqQ5hRJgC9IB+KrkYZN0qAxkHvIDRXQaAJCl46NrqdfQ9G6
0UoL/+mg/COcSSpjIueUmVgxMmkcwJg4DD676DAaal8789H6aPbw7mQz3nF+7R4Luj8KXQLiMQWL
aQUxOXQDj+YcYc7nWBeHyNg3ti5dIgOenPVMu4hDy4gX6h2K3hElvvW0kMS0kajAxVurC0qWgKmb
riwpWvtc0GFi6zITiMiPNIjCcTLZogyHdl1dfaIkJSjmrA4ZrSgBRsKGlpSx53cW6+IU+b1EJf9o
VIG/LZJt5Gf1fnBTdz5BBsa86TTmcKyDIN4OPpskMmXGwbg2O5/QI12+277nSPFKGadku3GtYePl
4BhXsy2Vsy6RD8jocD6Ok7ZdN054Lse23Zq1/bVKunZlRBh0bceg0cuq+X/S3Mil/+pFo7MO8/Y9
cD0PU3G2UVW5UAFFPVTs5nf+0qiTb/tXRkLX6mA1/BtEU2oj+VzMznMVzByP5um+GfOEsqsm3Tit
+y1r+ndLzW/4r9QKMsRTjEqsDc9nwqBAUXvr1FVGus3kYG/RZm9m+kTICuUHJ+meAWUMO5vS4K0b
Bc9qYOdoHC8jUiy/cQViDloQYFAlXdoVBcxrk8zquYjJ5jwX06aK44uK6jRnJqNc8rxUMde35USM
ZZ/Vze1kZwl1MvNjQ2823IJ4XyQ0wjpcJGLaRqOGE7DLfwmE/BQv7W0aFWvlgLmV/TOmL/QbZYCI
9P0l3fBPcZH1c1JcdFt7jIUMI8HA1c2cBCSiGyDOO0wJ8TFPEn3duFowKWODffdCkKQFYwqiaSrv
vn4sp/+fCSc/bxBE+Jkd/PWWsn4t0veaOsFftpXvX/VjS2HCCs4cEg59WR90/p/8PgxfmTQAh6O4
/ZcJq8Nwg8kr2DOQeCEgr5/oOZYWWmjDwq0cfO+W/wdbivhVMuFMgjUOMCEOTSqw4C7+7kwyLDYR
vHGcacG2w+0EtZfCZjsDD0ql5HRLhbq6yOapyrcm1TnPQ+1Mj1jzZnLZYdV++um39ycnJIEU9OsJ
iZGxiY2U5i/TYaKpX+1P414Hym0eJtiyrbYSV9TVVNFq9InPrSnJwKQ9SWd89mGfs9NRcQl+J+sw
EEVL7zuo6371LUS3uebfSMaNVRTicXGNQOyV50ZvNA6Jeff3r1gnjv/wiqEKEBMOOdpBHvndK079
hPdWDVf27NJo481L8TgxZrJ3g0+qbTWpWWQbMDQo8L6nmJHmJib0qVMCjkA9fEvmvmeGwwR007Nb
TauhTAjc+h00hG1cU7WQjyE9JyHUIcJW4VOftKe8kO68TXs8UykR0XL/9z/VH98GAKYmgTdK3oj1
fPzQP70NvtLpr6bor6ohCp/qmHAQzlSLR6OpxvmGyFZ430Si+Pz331Y/az9bewkRwbhgNIeGqP9H
v6yfvq1rzrid+ri6qgIiMiJPxqsK1CydacnT33+n38eM9HciLMF0MKAOB7jGr9+pqRy1MNOur4LG
dF5bWXfFPhoCZa3yBl2fttBlbZOU5Dhgu7L8fz00+qH49QflQbEQRTWBlNXhd9+ewWEKTKJMr/w2
d19haLt0OunX4C5lv/U6TgjK5K2nkZ1jCuOh2n8birA/SkrWLmfP7sy1LbMafDc25Ue7a4i5JoFS
b40xNRvTWLjLuWHtdAfX9oAT//1v7w9oRv0u6WUDOYU4O7vUr78+0xtdNqXIQHSifjrtOI2sCGQM
3OHJRlbxhWQ6/iUOwuZyXtpk53GEStecofz3wV8gCKskBm0E3uIt7Wz/2+Q2wNP//kUSufj9b5mc
Og+RHsCCxOfQ/Our9LogNYkx2efMaZuIsBLFVQvtCbMd7oZpHNfd3Jq3U6lcAA5JAqRDVEi5XbMv
nAZOVdGWd03Bbk4zuYw/YXasj6onUdK4bfPo9aihET2f6xEGSwqtyWauF9FscCUbo79ujcXexrGA
IGksERgtiyLUg+sNxZ2VxTexqmy4Q0CcroaofRgs/HcQKCx+kSm5H6aUI/ZfUwbZJRUAwXNkjs5F
Al/gconnKVxLM6FqnYcuPcJLJyAqVbBsBJwNCmHnr03fDvejaUDdliVZ2YiSVxqLLIv+cyHzfeQb
Il0tSR594ZZB4CmtWuMFCaDcMK+2jnldNUfRhsW3dGpoR2zsMr9Pw2jG9tI6Mawo6scUv4e94LJ0
3cpy3jqya3dAAATl7a4vmBvKOED1BlmzLXu724xNSD2TQe+REOTH2GosibKXeXSf+cXnuTRRHrqw
uXftwd2PIdS2Xe+Vy2uArXLbm3O27BimxTtjns1Xqy/kex83jasx2UhA9PZOMV7IjGYGKeVWxdMY
7DowK5tisMtDxV+FxOZAJfOmcgLx3mcZjZG6bNmvMZ7pTolojXZflfvOIwjrjMrURjYHeFpnQrDm
SeKQOMiw38+2P1961EEU0S1uuIGAP9huVXXfkiixrOW5l8bsY0UNO5by+iuDqmywacUZxrExr4Z8
oAIS7g4VTxN22OhYdilHQ8Se+t70DfuYKdse1yPvAZPy1gyxgScAR2ieiNgPhyLHyU0oIMYCVQyC
4quWOs+aLLgvk42ai3C49PrB5omSUS16gu3shTvPSDJmnXx0PB2ibBAkhZ33pPKLtNPXDjavaDtP
9NETd4Dtx/EcCwGUpYiiiSQcZbSDuFWU256m43znVjhf1sHismJWVk4FcZl0RgETFiPwTQ+sutzW
5BXfjXHyU3Nj1hZOICcYA5LFURxdVLY/EM9cV3PfLurA1BiK/baJE7+k5nlaWmoZery/qvBKdcC6
BR7MtQD5r5mVq2JPyU9qrHlbrU9GUy5kD2lbRjJnpG5cF5lp0Nk7VNUn4lZhebS7cCi2eTJ4dwtl
QfYugxIkTolMep+8WWIlwz7qpqaC7Z/aFxlWp3w3NryCbT0U8bINxLxgFsiAM5xL0Gead1M1GBaE
QHBk/FVs4siORyJmE29n6lOCgYUys5e3IrdDooi8ALACqiSoLszUOcSpD1wdj1Jrb9I6jTbLGJEE
MWTXhDdZJDNnbacIeWjE2YKHmiH/TjQRYVU/gYaxFSpZ6mOSCkkAM3QSKPb8vZUI07Di8YkZ0cwy
NUikzKnxgpuZUnVwRzn5SUEIcElpUXEM+0EV0hqvvCZUOMWQAc7uWLElxb2f8wVhyUVqR9+SqJ6x
ylbJBf0JBaw/iTv3JIZ4eMBc6766cwR3LSCEZu8Y1vv2tmecz4sfBcmWwm7zfh3ICA5d2j4TZONk
kcXZdP/f7J3Hbu1Ylm1/pVB9BshNs0mg6jV4vJOOvOkQkq4uvff8+hpUmJRuREZUJKrzgGwkkAFd
iYeHZu+11pxj1qbVvxZVoG872ftkdcRkbbmZ7fF3zCSPhjWRKdrFNBS6cVUTXnCrNQr/orcUirGG
xGIycUQahdsKT0u/AwZQi8tQkQ6Bx+V8c0ZRWW/Iagvq8zCSYrVQy55rE/QZHyyveekeWMGce1or
3N14VeIKS4uD9qwhaEpA127j+FrYmWPsBiPq2xM19bz5JArkbEKgHFZ5n3LoPJ8mes4ibeb0Njmf
/PzRERLPn6tItQua6pxFW5p8VUGcxxPFcMejUyR+HF5lleSRr1p2BT4/450qmiy4LGkeVhBeikDl
cvfV0ML5CIDIhGpbDqhpsXuvcPzi4uG/0YpwRrxABkeb98lNlt57Qnf2dhcSfAA0g3ARYlatF/qj
fIyhisZrRIVqffDZ5kaHvMji6MZmtWDKrmoXpeOXT3SlrNJlIBaKPfk+TnvwgtzvyEmQZc8GlyFR
IfhaF6osx7c4ic3z0NbYoUt17OKHHo91TeCkQg7G5MzvkLDEvEsdYOurUIxETxZW6jxAU0rhUhRY
i6QxG1aqPrgO86Y+OGkckbchKsEwNmHW7HaBcMAfKJ2/SkTGYzIpnu7sjCzXyneyHbJxb2vcUqt+
fmOvyAHjGx2wIGGENPvyQI4mlFCoik3HSqujrJFVGT1XTufcKiPb9P3kNJX2ramJz3NTTZPdLuwF
f2pICStEauJbCBC5LP1CiWcpf951zWkYZXLDXKl0bVlvjXToTEJrLS5OrGr1tCkSZEanzBqMo9Ko
Rr4KyiztDv7YExNhm3Ua3LITqWnsZbxGeHXS5o+DugeI3kOJYRUYy5vER6P0iA1Ztzt3Ygc23hWN
rjj8sdqrVoFUYn+veEX/Gviq0uFZqMEzhmBZr4ZaAfdYtSWw0nBquUlDej/6eYiTybwg5gZDUll0
qnUytADp0sjupl71ARbWVW9noU/ohUx5d9R1stIGdCjLLgHmuJnskrs/NgafqRVsoHrhFbVVPmBT
1m6joOJeY6UDmJr4GHczB4/ouhW079Y2IYrAT9ongX7e1hjLdvLOFFnZ43H2G+NkeIndXZde7QA0
g3eUrkDNcTUpHMbhGOpNnB9lVQT6WQwqQi1vyB3OaxgU/xRXCnaLtPZ4Z7Aba5tTQlINZaQT+2uC
WOJg2Q+quhtLg+d+BHoAHMcL5OljV/p/3SM5hW9VXuffm/+a//JbXoxV6AfNR6H/j//avOcXWI7q
H//Rl9+p/9/Hj/33fPnSvHz5D7Jqwob0mPdqvH6v2+Tnv//Lv/zf/vA/sDzxV27Jn/nv/3z5BjGf
zVBThW/NbHr6+Nnu23//0qHXqIT+eTtl26avefKt+ePf+7WhIlCfA+2fAcJQ+z/yx38TodBQ0fCY
ksMIz1F+TogjOtECwcVoeWYRa58QFsZHz586Zv6rM6brb/Xof6xh6Vro6NSZ5NC3ASX5Q2nUtGNf
spnsz62697FkjHhk/qI6h9fxpbLhLBCoSrQu2GqxknG+XysbTal05sB1cdZ7J1JrhrRz9Fagi0w/
BzP0Zlnm1hBfTXlokdxBbfNY+VLEVzZy0gVQoUHA7SsWNYtbGfDoeEB99HA1hdrotpO+GMfk7FFK
JDkj79rZKmV+06ioUMeABJBSXg9hveUNhB2csXYWNtoSLMyeR+wS5eBrMsYviuex4S92ETKVsYu0
xRQGl36DOUYQsxDwYtSG6nvVSl6FYb9MSkOCPWYRVBCFu7yat2VHe72VICUQkOn1gtN79C11xysR
mgcOpHLI3hMaI+j9yX0Z03evUAEzpgXhc+pgu2VdrYHjHr1GziaAimC6fm7rSvV1qLM9fWm8tkZ2
22n+ntLorhqAI4iweYhTEEPB2L/VlrEfjSpjkFqcsmDol04pYeaEnrnw8uqmCtEuSiNvVv6on1I/
qxZNrV8lPYDgqWsflUhfT0iEVpgvSGcTzfdIwg+zQ4EQqMzPWW4cZF8ZqwLznJvEJUlXdEGYSxBp
OUQtMQeFwG/aMc4wiulBowTVuZxu3irXZq8wRxfJbZ86MN3s+EkpYUCJvtix5kcXCVLIRaDEezys
kNM00ASa7WPifdOjfO3A9AzTXixQ/dQLJ8kevIlQFK9En5n72r6y22rZdHIzSfOtCIeeCrM6tNJ4
s1mclnYUfrdTiV4I6/WybBz8TtZ3I+zZVoXvSO37hVZH2wCfwFKDyJn76bkT9asWRRQsRoMOI852
SchW3UBKFdrUNC3mw4VRN/3KUFQHaFh7xu961/ltvVASIiB0nGyaEdz4Q1Muc+m3i8zTV4lRVbji
JNg1rp9jRzcCxkncgTYZnO4hVidSvEbrexQ5zyauXbZ8Ql9jnfCYTwTxCaN3hYgjxAhlqnc+62pm
mMU+iPVLP5FEdOfsqTXUIF1E3l/Rl+3K7vk+aMY/oZu9RaIA8yrK3g2NcDua63exn9zVIRyJAR3M
svObEwSM741iPykYrhCNBAupa3W5HDxWqJUEWS5WjT6iuRXc/aveqEpvOzsuncnRylvT7yfXQx7q
IsiJ7+ggOjsTy+DZ0vvbshRbZSreCTTdhXNKd5IX39jzMciTob9qGztcxz3A8SqMHgyjWSYWw4Xa
up/DCjdjMEbHFANNqCjXVRs5dBKipAxxjFAnd73N0GHIl1Tl+aJOiLmbuH994DZDruMrNtOFrMDW
yHpR8Gyizywu6lw+Brb5ToJT6dKhKFH3asRsFYsuGA+0tl+UoT0QXrVPzfbJh144v3Ouq0xbRYV2
nWv6rteU63GUS0vx70VsPdVIkXNNJfjOP9MZP1M9naa6WTO6Y+s2fms7Ss5AYtapm3jFBnMRl7AN
64qQcptpYdFdSOjPOBgTEIkTUhoGbrkzUG/bCioYBfFFdZ8yTVx5on6vm2AtyuFBqd/Nljuxs+Ra
NyKZLjxw06hjvB56TNSOirJSu1HeS78bNmVZiUXk48sx7aIpLmJdf0xzQ7mhB7aSXUalnkS8t9w4
N4oRmfGkbxryMyDesdmw9fQ+Lut11fSPfZ/c16XypKaVfqW25nRmwSvXVVK+lIKI9Ur/Nnj2JfXy
hZPghs9SmxTemOIXbSKxKBFmoHRKnVuDEvXkp8FN6PuvkQDy2MdtcqimkYi1tNE5H6LjUPs9ZYKr
2Ae3YZhHS0dX9m1XP7ZsLW9sBWafp0D9JY8QKFLI2kO9wjugVRLSKon5vVQa0DdWpI/LcXR6bK+5
mfGU1w+Ey7V4TCWdr4z4wTJplobVddtOa/qNJypaNeAaN31Gsl2XQMSHORPysONr7AH/zqwwaqvm
ujaCRWlpG+B6EOkU7y1kSOFOlnZbmPljpQ03vllZO8doH3NCu6EHT95fZDl9bYp/LLpoWNEFEFLO
PF/9YWW3krYQtijbc86kFYNVZN9afGpzVl8aD5/2PeefW8GfpSJfdxHzsRj50BkGR010MzE4Xxf4
us6HBk1pf7a9lYdKcSQ37y9a4H91iPnnn5rtdJaTpG+T/oxmlrBN6Qbds1Hc/AvnQfuV2hMzDgOw
rwepA8DJEVDFs16hzDpCMlS63Z8f4veXha/q0yGsr4doWupQzRj6M3mMabmeUmIY+stMvkTjXxzp
az/5l4vy6UjzJ/n0jcFCNBGncjLliLQhsxCx7ltgY92qS/cT8+s/P7H5g/9jSPDz4ZhRkOmkglQx
5xHg58M1fkQcZKP156R81IBASOvWDw5j+vhxmP/riuT/v1pjDiP557XG6b16e//2+0pj/q3fKg0q
g9kLRj1h8zhKfvRbpaH9hKTdYqzgAL77XGno8ieLokTO9ySjh1ny85sayPqJIkMni13X2bzPAJ2/
MboVv9eTMQWGF8EwxmFWyoj56x2iK4IQ2DKOLzXVaKo9nqxChTGZGsqDnTO+JW+sSke6QVEJBiZe
tiLdTVW6HXY71Ys2WfaxFXKjxr6nh0WTP+xueSFVOHGSPHj0uANdq8FdPqKIWlA7X2KUjZZmlDbb
Qpika/TpdR6Pl4MCI9aR4sUDK7Ewq/hQqNOZ5gbp7F51j+Bzw2t6QtY63E9q/81CbVToyHop34ut
PyCFa+2ctBHnitv+e5dXYpVGKeG5OJR5nJv4zmP/CHRmWjTq2CziQbvEPn/VpygSLbrjWx99DE0s
e9tZhUBdCgfcEk8G+HqidcGJdxECwTwvu5VjGtGWeUayciropGbuWVhKgsc2LptlZhbxxscU7E7Y
d9d6kCVuq+gK1ECrCbZB7fkqfRFNAh5De+gOiZJsobHPQlvwtDWWrYNaggygqT08WF3lu7nk1VAP
oXkZ2kIsfC3ULkCfU70Y4hxkpCBnNXskq5QNzWxwOUFOYwl3MYcWkc0SWjZboP7TEjhcBx5DIyma
zWu9j7QquwI4rx/soiLyMnVGFPK1lpXh3pAY6nYYnZR4LfqYObSMtVet1I0llAeKjwhhIToxeFvR
ssGLHEBTm5fNtUquCkDpqqc9mOO4qeL3JG8fUIkfc1X1l6nsN0kTo3Y1zRM6rFOtUM0Eabg0i+R6
CLJ9IaonocTHqEd9VYr0VvcheDSz4bEoz8CrL7J0QEsfNDI+m9EYihVUQh1CnhlE0wmSN0kCYJvi
IiK/x+i8HSTUXZt6kcuGOXNRZ9urdPLfJhrbrqcyLi0cOoY5kDXXdLJgARTyjcjtykVHFy8G0dRL
PRhWLVo1sO531A8DhsTMJCC4i6h28RPAebzAHZkuqZHzLeTJEMkz8TMh/zLi7wZkzEqSI+nf4VVO
TCdm6gHAfgzCbqkO6oU0e3UVVyYj/iKu96raHKxwwIJnktkdJjXJIql4tgYtRsyT31AVkt46YkP2
sloy42VSFM6sRep+FHjyPfX8b0mO+Jina9FEI1tZEt2YvCIVgzGtQaFYtPXIeEXDlEJSq7O2ufVx
eLAhVKsGdKXZ+CGW53yCrh3JPN5ndZPf/nv9ULHrIsv5s/Vj+Z78xwUZDO+/X0LmX/xtCcEWRSMK
pzKblA8cwj+WEOMnQYuIF6oO10D7xFeY1T9gqpAMzbN19YNl/4ug1NB+Yv6AeEFYlj57sP6WY+rr
HhDAD70jU3Pwa6kO7IePPtOnHU3jQedKpgymVj5s1Tg8Sh/0SjeuPn0zf7CbZRv8+70MQDlgERg2
HfxePwgeGPnGph3EPSHxNKAbJgzGygRemIY8ZrnwY8Zd4F20Jr90xvZYxsWdFEyYi7oh6ZzBKQ+W
Fh/wTuJmyPGE6CMGZMWkIwVc+bGvIYindkCEFGSIRVAnNwUHXIgiOedqiGhdZlRYpSiXNoOChQ6Y
002hYZdIvemg4YykJz9zfbY6bYk17q41Uqlm2VJ+L2t8Y4U0HhTQExQYcEw0/TEw0Ip2g3mDBOFa
SYcLRTEvmhDljjpnwCMY2jFCuOi91CfUQmP9shOs2x0o6hnF2nbNFZOINXqmB8eu3nkpPvvp+FRN
kGbiVpJ/NYZnExy1RZd9LaW5tSAiwHGd4ThVdZdb/ja0MecmaPzYabxmqGgxmKjF0urGcJHkQ7FU
MOC4oOHILWmmZy1N5ziR6NKw8cWMCTNGNPClFT+3UrvD1HvKh7R1c228lmW7Id6GVdVXXCi3KR9U
DynOmARDcbhRxgIKfgMIWjrPTpOuVH1YtiVWrro1AM+Z6tKmf8v1izaxbL/bAMhdUotPStdCpM7S
bO5QLjQ5XoieGdVYG24faDQqtOTMSCha63q/ATd98n0cMI1mbJw5hiDoeU0qFkSionSeycTZghi6
xsgxLvWpvg8t2EY+4wFXb5Kbum93mhl3IInUNzUB6uT3430ShibD++lSDJnl1kFEuMFUfQN69E30
CbIPUPe42HaSiGWyyvoNzI2rFK0HIQbWUepEiltJ9jZFxWMgQX2kVn5rdWyLjFLG277VN1L2C6F7
s5+EQQW3GJg9Azu7htXtJSOku1pPtoJBx7RAfmrqEIcs66JiNMawC4KH7NeazcqGdwiUW4L6U4za
QvW0XWXo3zBt70JTW3dTXiFIjYvuPjZ1YK4+bjicHuEc/jVAYoojsdMLY6t1MSgrHxxd+ULW3bUW
K+9UujEGuPoq5268HUVHQFDdMCzslxjmtZ2Smukq67ujXREdNxf/BG7jKa+7cJe0fv9kRbLGU18A
t1K9RV0M5OvNk8H6WETxsmvqbd83jwhfWLOB+neRygA1x2fOI6tn8TkRJjELym4i1YBgnCBYTcOY
rqMu/Gb1yFmiHrbr0GrXjOrpNTXvMSl4iKhJNreKRxik6a3cBexV40bZjpZ8GSL1eTJHtiUJc7ox
eU6Mm66vt2Pb7gvQHYmCMJb+rFir6jJwjMYNEOj0urHt6AZWWkCa21R0G11GzVqF5eL6nfGcGZil
h7xfekqFU68vNi1S+jHvn6ocK2Y4GvcIDtHNK0hDbue8Ht820I3nH328v3iNfpWNzRUhy4VB3QBE
01S1H2cLNVpswxut8dyDUXKNjbcfbvITumxXecke2ILuaOi43oGktnYZbfS/qH9/X5ByeEey7gg8
u9aP5QaULLNTrHY6d/Kl8HaO2mBfe1by1P3z8/yj44gZ3aFBxzIY13wta5yGNYuN03TWwiPqSLCz
746/69tfIPEMzBhh/cGy9HX1+/nr5PtkDdQQ29I2/HqcsjQKs9UC9WyZh8q6pCDh/v2LRo7xR9fs
88n8cJA2UNVaxPOXtq7v2Tyuuq36jWQHVLYnEJ2+e12tKhe0x/buwl4m7kV3Ctf39cpbXUX73t2S
NnWE0ez6y3zN/1b3f/5di9+3TwS+FEjroFRR8/yI+0tQmeFpU7UzaJ4L70pdqSftwd8jzCIQZjm6
+ydtMywuynW/Nc1FeiAE8goT4bp3k8XHR/l3I2LWBP9JI+KlColAefn9PnL+vV/3kUQYIcjFfUTP
Qc6vgE+tCBWPkan/7Mj/YryXP1EsIEj4lb3Lg/arL0n+hKQChC9sLwNPkWX9nU4E7Y0v+ztU5LYB
gwfvE3tZqJHzmPdzryqqlFjISQSXqQqk+hQAj3keNDWwdybsFf+cK725n9rSerYCZIJbR8kgs/eD
wnt0kvW9Exj5jeOEJl5cve3ztZ7J5qHWyU5FzZLIlRXAkTFC5X4Q9H0HfzIWiRDxQgzW2YaY2vra
ZdvRIUvGl96fXtAcGkz+r63aRkZmqRuRpOGlGDE3a7GFvo3hpFIhqIxgb9VQz/2qgxCpji9xWXWL
EiQ3JmS/hkqHqHWcKMMcy14nGbFiyhyNZLZoTHzWBCTz2yK1ro3OvE7ZgCxjBK2jN1yQ8+IvnU57
KbPyptDFc2CzpOVe1a8J42nx10/Txg4dVJxdTsK9YULhkMfOrh9FCvrLypIjM5hDGxCYUnrCXho1
vkij8nlf9Bg1iym+7lCilsZUnHTE5O40L1fVDNan70NKn9HBYk/A3jf6gIQ+85MjEAg8XcWjbuH1
rzW2i61avePqHxGPDcnKrtttwq5NddKtFgMelDJaj4qzYHI0MMEUJL2SRBBEfAelp/UkgdjmNsz4
f0Y3IMJ08vssiL9Jh2kzxiC7SN5Qct9aOUiBpomMo4frH2b8VViUyARNGRDnSjyUDxfM16WOptW4
Dizr1qiggPmm/IZr/ADF87oYbQCBqg1XPJPSLbo8glo4HLJQoyvUA+3Ps00SKoMrEM+iCcMOU2aw
AepkaWHpWmMxX1lFc5OhNVsowADcQLXX7Nu6i9ZmpyzH2m7cytg1sZXe4ycfllXcXk0dKHdTDy4y
xk0zE4lIobG9q8bo1et6NuZB1c6NhrWs7AdaE4/S8xcCrytRV2RfzR9D7a4xoa1Lb7pMQCDUoVg7
3pmbNQf61h4TJz5PowUCykGIyRxnXQ0hYzMnbuALjIfG4rbTzOiYixxYytyNUOwHxL1szs0e5E40
wHus5jlffGEW6aXuVAc6kGe4OSX7d9pGvjSIhiqfDUXBjy7uUtSM+JDkvuisyzHsdfZV7UFxvLXf
lfky9epbO5KvljKcKqt9F156C5ETD7R1jDo2iGogLUSoDlE8OdfBi9JvidbziE2+dO0hAQCfWZec
PE28PngsKxI4NDW9FJ52LmEIAF94VRRiYqnmEDIyl0sxjc/d/GOmBweZNtlDYLGTT0aSBBU1Sw4K
E5iFGdAr81TLWsg0fek9L141Y3Kl1d5jouTjQtcFVaBjbB17OiZZc2q1mAhb4wnt2QvQqz02SQSI
RP3gGks8ZxcUzWWdqBu0+lsdVdYaMQSpQ5bhZoadrUeylAwxk7k18jTMYI9WVz+Ec+et/mjCDXM/
bpyyjlE8PTpn7tZptO3auX/nf7TyyrmrVyZqs0nnTp8/9/yKufuHDnFP8IJ2EcydQa65yeCCbqE5
9w2tuYM4zb1EsKTJIZr7iw1fwaqfe47a3H0sPhqR/kdTspv7k81Hq1LMXctx7l8qEZ3Mfy/TH/2e
eTj1J8t0njXv1fv4B8s0v/frMi3Un2josJnCczD3bZjbfZoYYDSBmmlZbJ0/rMW/AnKsnxBS0+uZ
w9VnU/ivi/RMzse0RPXOCj3v+f/OIi0/VEH/GCixSDvA1fGZ2UwfMDnPHJ7Pi3Ra0AkYNdu6SPWp
WxeqZxD8KZ8kXc5ctg+ise7i6cobu40otZUo7au28e+8BHbcOL+YC9DHZTaeeAP4ypvex3cpUsul
ps/Qiip7tRq8EUTm7Io02qo+qH1S29amVtGR6ejksk1+hqRWvGoN3RgdxNuKBDFvPQXRtg/JL/H8
ak8bA2SEHjykZk48uPM0KY2bFHa16MPyZYziKyfQXypLexy6USysZjg1HYr/ER0tTYHo0LYU+maa
dw/Eoj6HTREeskLzVlgjrKVaRHcMwJ/VUU47I/V3Xq3kuKJJIS/FM32OC4cSkXLyxqk2MbDl0slp
Ikf9XRuETySZbns1f6grxd9LXKlOjQc264DqkxSajBfDGF7MS085QoFGK/0t5+VC06R0S6u/cOa3
bB6KnZGvI9QZ0IMXQtz45amS66KJn0pBA4WPuMGePc8+umViEOHRwDJaUMzbd57hublZ1ww50HYT
abuJPOVopXkP0QQtjhe2qz6PrhFcHi3ixdcGDlHm6sm2RHdXKbBQG1GzelTqprImhtdde4Y7t4WZ
ZLkqgv5NkJHSHobGPsk4XoJQxPSJ+JHVqzqN4RJ5/jFA8JPXEZAUzwFJDTGvCS+Z3V8QKb60IpMQ
SDQlvY8B3JBLiafJbYzBWiYqDvJsfn/7AMYXUOxI+YgN4gMkQFbiYFKiRJB8jSGugyadzk4jX8xC
2flK2KzxNQMT4qUnxHjVS6teSI1dU6m/jQK2klFG15lGHGXAlaOvdWfmvVui7FmpuPeOJdSPxM5P
RYSMJx3ug7p+LUqA+Fo/ori3LJLoopZRQEXmH47pHew35C9l/NCGLLcTI7hFGKRXXm3oSIuGbUqv
cl2R5emycPdIOna6CNH7Sfs71wP1dHFpgKCK2XoC1FZxRaTsWGyo3Yl+A5fpOdHCA9PdUz4JtLtN
tvfq5qii7xIpdJ1ELXZ2Z79G5B84gb/B3pDQVKxv+zq8KVrlLswt+mj5vq2Md1C1u5jwHFbJ56xO
7qy45Eud+qOhVweY0Ke2i3EtxcNVknabwQuPRmsts6nfFk6+0yoy3UZjW/rB3jfUwq1G/VAk4JBq
9YzLKFm3E/4Gv3nsJZKq2phILISb2iKEGSe5rxxxbYbFgS7W1ojHljOEXBN1Aj5LdfILeZkV3Vsd
AlqyfXFT5/UDaXMHGL2nNjAgA43XmZqws+OhjxPMYn344MdyY/r5NrVCezeaGawjyCqhbE56RiQz
HkJGVP7OsMRVqnRsHtVyEbTVjoSkR3XoUdipCVAe0V73gUkacQcHXuKFyqb0kfV7K1ti8MBqi2Gi
zLUzuOzW82STwqwwqHJIQAy7p6xqt7Wpfp9qH54CQ6qJTUaoaibKogmP0DVSwXFB1EIi1nYO9Ggc
dH2vGCQ/QPA+gFw6soPbDU1Lg0ZzDugwL40uIU9+7F3agCeYAyko8Oy1CxvbVarkAtnbpsydiwrt
PbuUYZ2Wqrai23cP5PM4aMaDHisXmhfdTPMlpCh8LUDO5rW/0mF8a77yMKjdJbqSCzUelgGGoFU1
9i9CAXsSFj6YhRJYMNQDt9LMddb64aa00+cCk/zokCzbhHOMPU3bDLV0bWn3koyKEu15EDD4rZUr
jEHaQhi3iO9WYTi9Rom8AfjkHzPMYDvV966LNDspM0nFg0BmTOazVlgbQkhcQ2ezHDWWQeDRILYx
ok0h/PeY8EVXZrl6GOV4pJwVmMgKc62GtFJL+FjcFAWFHrGZlq9u67R9rPvwpiRFd2z9W6+qt4AL
oS7BfM/6cMM53xIe9tCUQYdR4xzH8TJSu4WIrJHXyrAxjRxCun8bqlNNm7rbKsm0aSZ7V9UWSGNt
W/kOX412iZwyQxYzXnWtuMGgCQuK2erSruZ5qtZfFbp1qhPW+xXTPZGs2r4M7800bHj5W/IgMoAc
qZ1066CE8FROkozbjqeT+F/oWC4Gxcpl9ohjZdxIP3POlBy2mzZdtoIqVLqiQxTKyGBwO5TTnc/X
aWXRmhXGJPaUmLVCzNNBSAMfbjqFJByMbm7eOd0+SqA0lMr4PasA8/MUu/GYMTqIKs1lLGlDvEke
utwXS3W0SE8I2OtqmKAUN42sdFGl/hFxQXGZlVrzGGmS6s2cKoURfm9e1T1ZaIk9MTbtEwPtGZoD
jTn9lCxxIRx7vdqD2z8LG7DYEK2kmO4J8rv2SwSkJYY0qWcLkZBFlWnlo9fj/pJ+v6o02sxdPGxa
g1293jSvHUwPLbafDE8/df3IIhMu07ZbN54JG7S+LVR1XNoyeOHNeq/q1dbrg0vVhBsW6Yd04mty
gnDFjYR2UdEfi8k8yDA9eWGiL5irEBARE8qV7ruWJboaEahZlQcy11zizrhu6jnvIJ12KBuP5hBu
tWpyIXvsUqd3zVyNsXXDSUL2duX06Q1tYjLlx3EJv/UWWERG6m98IM91p6oKgyNtwVZoI4Zyh6l6
o8SkAMny4MMIswz9kGRIbnVWWt1ex3bxRubsimyMq8FjpwAIdDV5waqilDfL5h204BGI1gIU72pA
S9k6yZulQ8PCk79j4HVdCcAwIlw4BtHRemptQUbd1LFCMZgpCmQwahnpryZ6EV5Hl8KLVLd1aiLB
gPC24rGz6a9EuOVN4vh0Sg22FiUe0aTk7R4/Au1Cx2DiLESo4cREGLR+slOK6N5xvI1uT2cV1yfJ
g9rt2KOiiIqHnKSnpZ4CCVdo8XtV3qFv7ltUAfpFb6oXnq+ToQdlL4yKOe5+EznhzglVZ80E6ACM
+70YGbAVqGN5v2NtFNwsft6bhDbLnr1Uoa3ojduXuZbvM4Oo3sQGHd6oV4mhHJNmmBaKr69r8tlJ
yAtok5CdtA1G68nso/HG4U2zjJPhOAx2u1T6/GEwp6tCsZ6EIGOnCMtHtWP7olrtOq47gHQ1Z217
2taZXz0lNsouJ8DCr5JogYbkVKBHiH0FaaSoDiRWlbic6mFZVinQ8KFmi8ikhxbH9zEGu9KVN344
YDyeQK9LEblj0x6nal61TeNx0HjQItQIy2pwsOWMBub48IJif2FERoCafmLs4lXInAf9QfgJBuzK
u3Lq5Akyj7GdH3cLnpXrZKzmcdXpT3ZAG6QwrrR+CI+ODjZHK3Z+od4Knx1NbqoAhFoygvOlmsbH
0ifgQxqwSsz0O0odMj90QU6sfRs3YKsIz41J2u4ApKxq0TyOWnntDOT3ZYW8iDSf5MNoDcxmJEIz
ui8T58kY9Gub9/DB1KOMrDwrXwPIfkKyunNqTSHFKSTeuOMPK6UG3jCkEQWdbRslNAPqrGB19I1U
1W+AKwjKiKoiCN1ORkOQcq1bykpooTdFP3eo/7cDAxwdYJ/gHDMuoJayfhxMiFBVByGy8DIizirL
TvU0uM4vwXT/9CA/TD9+OYjFnEcDNUUp+bVKi72h0pm3hZfqSK7ASYWdoxi3Tf+zbOOfHoZK9LO6
8OfDSJqKEEgMCX/k62E8VXWoAlQ27uJ7n98p+l/Z73//9yXSNFUY0K1R7PxQbNbOaOW5lSaXWc+N
xnCQBvhv1fcfDG/+4PNLIuX4hviiTFw9Xz+/L+fsc7NML23qDvNsOsc///vzXOYfxTLt7Plaf/p+
fvj8hhVrAbk24aWRbpR0EdOSk0uDdt57Ei3/9qEAKlioMQyCMwCyfD2VxCaKu5/y+FKNti0GEtUt
IDgZC5ZhpfiL2doP4575tL5clnkm9knxoWohxneIrUy7FkRbm9RdzZJ36tit//5Jfb7+P5xUJiMn
b+2fD0TgfMYMPFizjsxLcfEX99r8oX+4VoikNRXjlW7rcNG+npRuZiJn4SWdB4dy8tINIJze/vx0
/uh2+3SIH2+3qQZu66NLu8zsl8h7MpR/4XaGUsFsB1wcopwfnnqig8zGUAgYingD6pKu57/w8sL2
plqz9lQQczKPcD5d+Uz5H/bOpDly6+zSf8XReyguZmDRiy8TOTKTZJIsksUNolhFYp5xMf36fi7l
kktlWW4tetERinAobJc4VubFe897znNK5ntHr24W98voXku6eEV//+e/pT940/CmtDH+AXq2dIXP
+/Fr+HFRl2AoipuWwW9eoz3r9mVo4RcHi/lfXsl/8LU8xVQy4CS5OvrT779WHFIPSX9zScUHM8km
qQhsbdxmVTFj3X38WH9vJpXh67dDV8VD/xnYVKnS//2//qf48q1q/13wVB/1g+DJWtKiJg4rGvWe
vM1/EDxhXKrUJfU9ulJXv+udlNkJX5g8FtAjOfr4q/0ueXropzhrhDKLOR++6r/gkDbVxvSHkwHJ
k6inj11Od3X2+7b10ylU1faS2XPY3YjcfMiq7t6gVLKwuks21Vh6BwvJQ0BI0a19Os9pUGRZyETM
eqifZLgSTd2wFRplADPhTljLQlEzO7jRgjHYLfqlF8SMLJ/PVdI2ucnJLx38qDVWdZzfty7ml6Ws
vJVeTWetIZtYlGlNa++grbXJDgNMwukmHwyNtuixucYX9eCS+Ty7w1KeUsMgx+gYyGUh93sjd3cY
pAEnD9VIH3mMpNGWD3HpwTHVCt7NXPQa7s2h10ebDuorwcTiDfzOI+gSbYXhZl+Z2r22ZDpX844e
DnLaix29IhnD/LPlvG4rqtjaQ6qf9Mj8NsRfWnMN3XdfVWEUjNyCKUmSXNbnjB1cPmWBsXT1pp7T
Lzy/6tXUt99kPx65NwJWFvxALd7driWvpbF4ncuNRoNDrx8ptXixU4erSmrhgcUt5rv2icXmbVJg
2LYGZY/A4p05LTsUITe6KqXoTRcxNIq6g9taYgWQ5M6IRuvia/HXyWAfU3rwCHITW7ke61ujqZgV
3YH7h9PKTR2S0syzNg3CbGT8F97JSOLDLBM6Mwgppl55N2VduhKL1DeNCUHJ6+jcYyU3bZgFm03U
9MN91AtMNrr/ROsF68ek3jUiPXaZ+2D5yxddi8pdMWerXvR0hMd+UBkxmUGQJtAEa9TjQWnWzdHU
+VmWttn5ZsHIGuqluK2tvrzHRcUXblXYiqPaagk6jWiCg6Zyb1/8Ckd1m0Yl6UT9maDvuQXJEmie
BWNsNN+mUb5RczVv8U3Std554d6d7Fe60mks4VtZZ7TFbhnt722W21eFJ45Dmn6uF/9qafDO2VW8
q0aNFtIZIrDwxLaPQn1VZSGL5K677tOFt8/wEEfhaxOTyy1NuDSpVtwzjak2WXzipnvASR/tPZur
wcxdoZqdYuuRTnQi+xO1UfFx6LHeZelyz+ccTw0XK5xnVbXpIwcrpkKSDChgW53tOTlNc14LJ3Qo
+Laeuipt18Mi5aoDnnnsDDmhgLANjmcuqHmX9+tl6qrnSITRvozj9jZ1bH81Uo04lTMIecli1wA4
HBHxm4glrzp4qvwF1eUmzGkJ6JIs4d3eG4cuqWipTx0aYwx5EIsnDo3HZUsP853D94Kmb84rjsWe
yHF326X9sqqacm/14Nk1J0irBct2Ch29zmH4L7ZFkYwAOjpbsRvQJBX0lg5zhv+iWfZtSqE6WOpP
+pRe2a08VibhPqu9H1xc+ktX7CghzlZlES6rMtOv2bWjASsn+hzfFpa8ZNH46GXTuSuW5y60oNpD
zFsVVfroDMbRmsR+7rqHnjl01chSrHDNm9DPp1PWkU4UbbUtZg+nYTudw9a8UGWmbto64k19NKQs
V3Mn3y2bniKsFqC7SHLVtw1x5rU3dK9haCMCZMtzHnfUozcQ7cGqvHSFC25hpsuyN+gujKlK1upq
M+S8alBBqIc0VVNkgq5l7nyydxvKvo6+nVS/zth/P8J1JtX//Ai/Ssqo+/cnuPqg709wnEVMnUCL
dd3BuKPgxb89wXEWcXVzWBU6H+vH357gzi8WiSjPVYhKBzsgH/T9Cf6xtGSZqaZYIHGEpv7CE9xV
o/u/RvuPnSWMS+zplIqgYFk/TXl6aKpuJ9e+jhf6LD8ZfpwX5bqcCz2IY40eTi/tjOTceRnyHsyD
ZifG/CI0bjfChLPUJlOP/cUVIZxZz+maQ1G1JGncwbRX0u5S+ERdeBxN+qbIKldLdqmK7Al4+Z2j
xy/TaPREtc1r6umbwCptGAkqtxE18Wvlxg5VIaWBdgKDYBa0AvXw3ss0A4yLqjOa3X2sh8+1X9bx
Fc86XMp5XETTI1pyRxGrBP1FWKqugpjP6qwrSSblbGmzs5/ZiSZqOUrl17gRamEaqtWpkS4vkVqm
9k4RrvW63JIsGtcVG9cm1faw5HtSUOUrYmi6y9V6drGKTwn7WuPMbH6u2OHCweHXo9a6YR4+6Ox5
i0psfPa+6XLR2QKPQ/cEKXpjlW3j/78BoPz/FzdUlrz//Ebc5W9l+e9vRPVB39+IFEODOyYIQoMN
sUE1Ff/2RjR+4WZr8R/eVJgAebt9n6X9XzxBIohwCUrLr46D7+9ELIOeqsbjH0qx+mvlOgC+f34r
crHjxsXn9DyLmuSfL5Bz5xqT9Pwbo4CvnNr6Uu9as4rKi6mVsbGxYxKCLz7+mwstx6VzLAZC8gsV
cU7qn9qSwFRdZK9ZUx1n5fwy+mg7WxYP2dpkWbFG/T6Uk9ls5OBfMm98V3we6AJMPdKAMEB0rkuC
yOYtHtU7rzSvp1rba0n+areTuYZsfYrS8ZKxhsU70wYRjgJg/Oy2U+pBibMlfgX4LJ1ZyPrXxiIC
emwksQObDaeY97POTbXU9Ne0oGSSoeTQeu5zbQEIb8evdTmdPR/k1CbkZ/vsM0f2EBnQZ6u3dvbQ
jpHQU7+HMy2q5mbRtC2OdNYcg75v+goFOx/WYw8pIjO1lvC9Wx4QNPhpS03QRbE8FTQKwz1V/AWq
J9rMakFwm1iSjR2eyGjbZjBB9BbORTrqX7wM6zvp+KCxXEIElfxcTOGLTNN7IoU30KcQ2ovQ3had
UcNYLA9jwpTkJx1GMsz9gcAcuKoKr9rV8WBihoTuR5wV9/58Kezs0EUNbDQj/TYXANMFWYYVJMVH
L8dhaEbzl9KQjIS6/t4btMAN8jD28ymlfW8V+uzzBnB6e3+U46lq4d/O2M6I7fV0iuRvhVaOz/x9
wpV/WQoAU0mnPArknFNaNML7kVFqzY4t7QI88E18QheRy6ZMMpjncKkqzl29z/zmesIeeMg7z6Ir
ieafxPNIRBQRhxbhzPjoZhVeFowhB34vtdhYqOE7hAP/PsxC6a/zWZ9KaOeLsx/YgO/q1rbyIJc0
OulUmeZsJVvj5Oa5JE9LRwlXJ/H8cQr8PZcoJeA/H4enL1339gfnofqo7+chgwkaLAcOaQMsxb87
D0nBqf8b1wXnkcOM8f08JB+nc1A6YLU5K3+1Wf3rPKTW3uEzAm9gfDG8vzKZcH7+fB6iXhACsxHV
0Lg5ZvnzHwS1QfpqlnXGm5kHvbuJhxB0vlQU/WhO0AIMVYWURTD50oH2FV3qvNF1QT/BoV4SsZoG
WjlPHbwMNn1EVJdNNtZlBeS/NB376+SMIINyyskX7kUtsP5oain71iP/3RfYT+6Z5wEcUZZihUE4
L4sf5HWl+O/cFLRl0zg4jHFzZKMG6bXSLRACMpr0TWFE7bKhrY1zLvTMOugpQNhJkXneDqeEZX/K
dUqYtq7ZHhJDr8EwOhaJb22Y91zGZPo+mt60jVIPg1QUkQbf4IcTe/D2ijbn5a8JRyQ3HCgu2BDn
YaPl7KaGIuEAiglwiYI8NZOP/TrY1PwtSwEIhToKVsxNZO3sOX53Ro2EXum9pyWdln0RFRu35s/I
2agNomx3xLHGqziqOypMWW1FCc0QtDAT9Gk15h/XzVYGp0QbFFT5ct3X2HCqcmd9TsTea614lYRj
+UX38oXCySo61mBLb605j+m90P2dV5dvmbvYOzM3ow2HpLXrqp5tcqfurtSfUSEg89tMSJZ5ICGL
eiB33jTjxtPgfkee+RZjLtsz4PGyGHKTg8lqNm2FP1Y42itFq9HeWXI23H7l7eK2fXexs+5qVAm2
zunQBWMbUbTYG+6uqoqOa5FIAwN+65nvmQ1B5VT0rw/rRKYioG0GHcMd5wsrWApkfHzenYztFUxK
lumt5a1GSZ9DuaBOFZ75nJeZwRybRqtWqSlAcFVUnZZKGijp9gCvstNzp7nAQ+JxGI39xU3wES8s
92B5zbCKusrItwtg2k2HJIUxaKo3k+5yNS+4UoZTme3pAoXbgjl4//exKVTo2PpTRfaeXtwv/1jn
X/6wx+ZHWRY8BfXsLimt7wXtP8ySsMeZJVHo1ZzJBPp9lnS51VncshBz3X9CLb6fnc4v7FZMam/Q
cllM/rWzkzXgz2cn5QWkojmpbSJHbAp+f3YCh9bzvLWrG4iRUA5UlzlGvBkzQ1msjCnSKSDPtrk5
H4iKGsDNyvhz4btqpNwC0N1xU7t2ZXOA5smoFW6EBeciJ+J+yhO3ukmT9nEW1jMAcoKoSsUjb7kZ
5uzhV38HSk2dETouq9S9TJHJCp8SKiYEPAOsvGljEaQ1xTWtukPgq5Q/TOd8TaSYnbbocaIBA1hS
jIF6xPaeq9ISoiL5ihwgFUOA3hPMoGzt55kttON3dhAr5sAwiE+gjwI3nTdcLZGAyGGunQ9SAcgC
XJ0xQzKft1E8A04NetcmkqDEKL/6ie9tZsU/kAWaIrrPgbxHeMgVJQGk36ZiktxRvZJf2bY2nvCf
+ivKrEpoCOmnpCFtBkRNpwc6vam0fq3AC6txsba9Ix+gKDtr+HOfHDe6qRt9pDcF/yAphK3ZhJIm
zFIGpQYqaLREs/ZbfqdZI891jaCdofJtEbXVAHVkGffI6XXnp7ifoBdDDBv1vWtSuDhnybdBN89R
uVwvBmFkPAXmSqbtc64qxmSl2mvrkyQos6qF4a+jDBzgMvVrBEhq7yryMzWQ0iA3HFKPziULZ/Jo
cJIQoqNNA+1qO2rV18bAZmKI7towQck12q4SBa3ByY2eyyvTXNo1K4CrZuA1E8rutkkcJDzMKmtY
XnJj+RUWg2jdpRKkl3l2bYLVPXeHdYPReJ/pZZDV2q5NtdtsqtDRUTtRkGnnlJ5zZzjG2a9zZbsb
prVVWC5oZ3ZtZoWqmVvwD9NMsN8DgdxF3cNE4/AWdtw5ssKXuRnmba55u6gzncDuxaPVNC+p2bis
aBmimx58dBJdeLCe9KkIIMFfN53/rXXGOiiGjt9h5xyihq6zxbFPvexukgqO2KXiYF/eYIJne1IT
gZ/Vjzx9QLNT0ddRC3ouZVYf097/XGXiDr/xN69mG4CDo16ibcTDvO5G+DLUJwnjqsrj66SqjlNK
QUSV34IBxxhOufMuD+V4cEL7fXE09gTpaFq7RIYu0ZxyWO4NZznjAet4sCTjNkqQDEfT4evyXM/b
3egu3WZ24/24mLet/bnTeFwX0v9U+hiF0+iqNVoMdb19GGNzFdXLLZ13+3BIAGLY8sJhB98RTye1
wistIXoTNuGtiavWs4l2Zl5/Vcnkjl3ROpyj+6UmfM1igBvWxI3RaOmEtbiV7fxIJw88g1AzM2eX
R0m0b1iw4FWMqen8iM1LXjmYytn66IYCCRS33qQ9u1ZJWYz4htqOMafKH5cyOgEcJMfc4IwmQYR/
qA2Bzaf1qye18EQf/BlzDseEELdFVfBmcBv9BjXqzUQR2uALeJMd6O7Cme5oXKoPZjm86FWxbSzx
PCcukwB8dMVjBOkJltzqrN0ko6dyYiuQjeW29ubdEOLiqdtbP4FN46RbdjYDNrLwOnX7JGAhsK8w
2h9dzf7kyZAgPU5yYn4POnCkXWxXHT2TOmueKZ02jWackc2rW7fy7+y520+5lazLfCgoSTBWRo2i
DprNYBTpA37WhKppTPJg7r/EDd7ufiZFhv+AjU71HvlfE0hAQOrvMn4nPAewlkZkV/rcuy16ktox
o2s4KO5hyC13WMg6jUO6o2wKL2Wa+/ikaN3m03lepkp8o2NuR9dxCuXTkclwZWk6pWORPu9tY7qb
yjzQi5q2qirRA2y/e1xKHm/bNjpMONJDLcg88yr2PUeFDl9EtySEGbA9TRYTHW2UWtzcG0m4c5YZ
ZGTsSPgwOqa9qPtKPQrgus7ctba7rIamOUcd5lXDqO+lPZ0s0aVrAlg7CTHUzurrsaK0tNZH8gHT
nZirDWLdvLXxjVYNwFVdGx/iZZbbURpvmY/ZDCbMpYBxuFlyCK1/z1Mf85SJYPyfr6HMU/9YvYGn
rf5dmlMf+f0qSqwHW46NDm74fNqfagEdyClUFtH2/oH0+m2cItbDLZNhi4y59btgj/MLeR9sHLaD
aQVe8V9L37q/N/Uokdwgwu6xHrHUot3/yavUydmm39PTQBCxTMyrw8DVhr4yh2lFxRQyd95rKriQ
kmBQg9l6UKGGkXQDZcxVkJN3WFTwoVYRCAJMFRBZYhGNCkgkJCVo93gEwf9Si+Y8S/NAk5F3orKs
3VgM/iFpi4jURaHiFxH9JpMKZNgkMxwSGtiNQICb4uKr8MboYd1t0/ZJTO77ZDnTNh3r+8IA8st1
dLNkC3cPzV1gplD/J2sZJDrPtkwbtylVH1BDtC3RYYmIxQMjg/qJN5hQgiyOaOgjDKoQ1sOCpVgL
oAK/1PmgzZcUZPqw5Vo3csRWioEEE03USGEKluRzw60UPqlWIKVBIZUMAVypmc3NoHBLVH/fSgVg
8kuoJwrJJEX6rYfRFCpYU6iwTWZ/nQ+fDNin7LuAOo2+5KIK58lVwCdqC19ShYCafByz2G/J3lbD
lRN23bER5SvJn7RlpR4jxNvzwHPPKSzj0nwMqbFrByOzq4iHTebKGZhYJoKJ+ba0KqClDLz1MlUn
USbzmsKDTen6N2ZUH0qm5E7vdgVBlJzpGcvBM1O5DoGUybriUUDrrjjoUuG/+LnxXDOIhw47W6HO
GL6fJy+C0zokmIVrfn0UO8BWJXhU3OC/eciVub2oOeWJt11ZH853jAzJI9gxrMnthzdeH73zYswX
TtOMmy/U21RZ6dta3Ed460Nlsl9a86bBda+RC2hw4dupeyB4tssGuY+VTX/Ar997xQ1AXyzUhlJZ
QQUX/M2PxJlSm3KbIn2ysf7jw9iNRAEKlQnwCQfwPHyoCQu0hAZawgPAqvcQiaGBqFwB/cDtaiFq
MBHl3cKJMLYTMQRH5RH4K+fqLtO3lKjC0PK9aXNkwypToV8CDdPi7kwCDkZLxlwlHnqZnxciEIXK
QswqFUGh4H0ix9dS6+jAeWilrq/9xr9ExClqYhVlvRwJsz0KPx3ZGBP9IoCRzCnODyIZSZe9FCqj
obkOCTFSGybxjVjlOHSV6GiIdvihXm1EMRJiWq7xF9yQaX6iAeOq6jSYuVOAbefVrAXhNxUbieKb
kRhJ046nmFhJrvIlwqAEXCVOEsIlIREUOjivpcqkxCqcolIq5si0onIrJgGWPOdfI9AyqmTL2BYH
j6gLO/0r/s2FOxwpGBDoPSOXisZg3p3XzkdgJmZNQZjXiT6nxGlKmxR8qwI2WrcnPfS5I3gz+nSQ
E8RJTe+lJ5hTSMRd9vGBqct1T3SnjernWWV5jIKg32g5J4+Yj6c3PNtV8qdtzeeEKNBIc1iuskGV
Z11MwkLELy+GSg/Ny3C2VZ5oIlgUlq138Nsa9Qr+uJc9MTucItF9cstaMHUyDhNSAiR1jgktofYA
B7fgfvN3geLz1Sp4qxFzSog7TSr3FM10EKdEoXKjuWqIRvEiOVYqKxUTmqJ+YDuoFJWUw3MBjmpR
+aqBoFVF4Erz9SvNJIHVjNrBIpIliGb1LTtLolrjYHMVzU4T198+Xy69ynS5RXM2CXlNNS9ZD3RU
QfyLvp6XjCg2nZiHnnhYZwGzJi6mm/HjQHzMJkYG0DFf2U64HWwsDQTNMgJnukqeLUTQAPOeWEUe
S5VN6wipxVV2lRBamwiv+XkE/BBEj141Yp0ScLO4lVOudEPq8iohAPf3bPLrbIIq8p9nk9tcFl+6
P5hL+Kgf5hKmDgydH3KN85NEbvk4I4khY4nFgPebzEPfAcIPtjuLiPA/WxK+yzw+c47LBGH/NrP8
heU92eafZR4GJrClfBdgSyCNqD//QSK3KLkrKS7Xb+wchuce2CIOMq/JzikEcmvpLl68PIVduDKa
Pt+Nkf+kJTElKxSh2lSk+mEOl5zS1Lanlc+s2oszVDvfElcSwoJDzapJ3eoi9zztP1c0sIbRNvai
G11Vs1YJvUCOPfuBq+PTzzpSms68fMstHyVC2gD16XlFO+fyYGr91hr7z0tV7GHDUwprD7fJSE1s
owpjcZ9fLapC1uBMtvDSc03LH0uNR3HRireE3tlxMb55GvGkSlXStsZ0X3iU1JJx+zzO2lO70EQL
BhyXmeNx7favS2eerzQrw2ZA6S2y1wLbMiUt6/Avht27rSpyh6X72g46tbyU56ZGwmVIFerSsNWg
6JtfRfZsz7cxDUuYtdaJDVmFXWschC77z/GjotfOVF1vGZsmEQpzHgm5mRT66h/lvskEDTYuB0p0
lVorkrnBw6hJldetNwJUyYqcgAp1ePlWKM3XNIZWXztKCZ6VJkyaF3V4ydvLoBRjqbTjWqnIBlCC
VaeU5VhpzIVSm4vGea6U/jxK6J6W0qSrqgPgoHRqDGA8RZV27SgVm+HZWjGOioDhbc3xVR2xLBSr
MLOSc6iUcCas7hhHNBRMSicn2iK7oFHquRab4U7P5LuhlHWodHLdKLVdR3YfcECtDM9vNoPS5PUG
j2aidHraQd58pdzLhu44IquoCcj6udL3KzvNbz0zyjb6h/qvzcnGBwyzs9RuIBs6e+fFtA2pvQGd
ZPGqUbsEV20V+M0tK1q8yi8ehhHOTbYPTI38btRGolS7CfNjTaGrjUWhdhc1DYpMqQnuRbUe6T2t
vRrVtiMa2XtQbYpfTXg0LfVOvuEvz1qFnf2e4PJZWaxOdDC5u+5jnSLUZiX163jVstN/FQXr2Tik
k25Uu5ioYCuDMjFsQhQlje8SoSctJfsbtclpU0MgxWRlv4k/Vj2T2vr47G3S9xxo+97TdeNCyxLR
JjqOrvpwEcSN62TdiukBy1tE4hvIIBbBjHR88whFJlqLJWS2AdG+6eKJrW33WYuapxyEH7so0PFx
sVDkVYB0TQX7L3dOH/Wyuk3pKXqZfSKUBrA4gp+eRyEG8ahFXpKSScV2aISrSrc5UGzxFufDixQ0
1UUej3lfex/THlJJmXwG5XskVf+s1ms7kwLVdV606hDxz/wqDjLz3yvep5rkddEX3gOYzttGj4+1
brurskV2FtZXw/GfhlybAr2dbvuFCcJr2321dPfd4n9qYgdFmhrXdSMpplAyaxIm887Ed7hOS2ZJ
ryivxqhbt158F4mWJrcorFeSdrQrWyyg7FK1BTT2OBCPmRveeOZ41rBGBLPpe7xTEowKvNhU4WCJ
tOYnr7hXyxcn69N9ZA6kFi10rYm11NGhQ2dlOZUqiSleEaI5swS9Io7Z3OL0vHdwYO7SLEuOEZHX
1VRFcOTm0eNbQiOetZ7Bc+JMCqsxuhSkcVYdb5fLx0JrEXS8EFJL931txxsEX38nujq5y6O2DjyD
+ZYTRu661ImAdU7+rrb0GeE89nhrE2cVoTujV9EYH3YJ7XdgOTf+kjrocvY7BYJLkFnLgSn8hr75
q8JMT7ac1DAqjJ2JSrZhWAq31BEnWy5JAv0x1AMLZ+PecCY7SGtiojHdbyHp7Z1hKrwRfsx9XPCu
NUZqAvLS5KoV03U115xSAqIRXQT8pHYLWzIeqGKRqe7stJS1ZVpQ+tFE0I9oDKHFwx3/Waz6txtA
FT3/51HnVHX/+J8yesvf/mDeUR/6fd7RYavjQrI+el1NoQgm39dauvcL5DEs/i7FUAZJl9/mHdP6
hU4mphAPyx97J/qdfjMrGr8wmpA8xVXFsKTiC39h3vl9DImIGy50QS+T6YLn9VzxU7Yq5RD0xtJP
ryWILU6LMN5ZzdMPvxiG/Dmqyh+LIX5G6f76VSAwQutjRmeJx+/gx5mqIbyc24udXvdVmuRB5Qmy
VexjPEQWI9ukJveeajZ0WL4e/Y91jCK0kKDNjfRO1PElT7ydYcfJaRRCBkLX7LXuSVpj9ESsRRQf
RijxckCYHvx9LfUTIvSlm41zs1RXZBNvkjY6ijTjHBnw46Si8beueuaBh5wpkfO/wTll1MoK/rAH
nYt95h2pv2Wp4mCYAiPpo5nw8ZOrIeBOeugcRxqLd+E4uUGvdZjLfNLDk1wwQ1DJSF+QYT1S6udS
32ibL1TldivuSeYuEVnsbGLZ1DnKPHJWBbw2mL0MO1fk12HKnafs6Qg0vWtn7uZp50q28ZPjxTxX
zdr0HhejgUzSGBSJaixNdno1MqetASth+V9Lu+hnciATe0bwwdqZz18HOMPRhMhdV4DtvcpKAkeG
Ld4GIw9Ayid7M7eyo5wax7vl63Xmiz1HPCGNGdIb7hDzrqLee7qNdUTvJpr9K7913CM9R9FnSNLW
E1dEch75vNwTCZDWAZq/DbnUsMdl72E0Yd83dv6nqmJ14JRWvdGkUJdUIG85o9W6iaL5MBj2cO1L
6W56fucn8pLdly6OrqYZGsY8gSLxm+SgGchuJF7xtObDeLcM8pgKrN9+pft30WyDP03jJPBmP95W
dSHWU2YRc9cDt0me4BUMJ/7qhsBpEqgXPWbYzsBhPuVTcnQWGW/cfgau0Of6uvRZinbxwJVybrod
geT9aJXUK01Gd4lYHGCcKM5kzM8DdatbSgIvVmUfvFgS2XDyfZWUWRCZ4haZ4L7X3eETpTveO01f
qw7krDNOznuVyMAuuiALG/1BaHIbOf0WPH228TXy2Pjb04modufU37quRxlu3+Z0fsQ6CyR4OPpT
seUA4fG57HDMn2dvCEwfnpdtkMZmb9AOr8KW56bQtjneeJM5vJXzV+xp2DG+0tGsB6OTIyYpV39m
D59tJ3nNF5AX1EV3x55GZEjXy8koQPNGxtlB4GQY/lzz18cahFSN527IH20jw9tLsXzmKrCJipBr
k2hAJkVsnGnjZO+NqY7i18B23Vt+xjsbh34wJUsUJG3YgeITyTkmxLqOQ+PS52V3Hpv+KjImXsy9
vsubCeBKiOXDK+YrnzeRQLg0/DaYPO/k1Sar3+pJW2hasN17QIiXsqlPLv97MPwTCIZL7CfH3Kg3
RpgmmIBg7s3kitJ4rNeyrSp4iuI607KXKtNf6qw4ImWxOPSOqdQvLIRZ4VIzludnyhjWTd7MV/BZ
sBgxvXvx/LXJ3L30ETzaOmE/pwBr49GrlvnQLMQ+eq/6Vsxs0jRIZ8Ec5WVgT2a2a/x6F5Ifv1tm
rdn++cmrm39wviPm255N7oU/9X463+NZL7qZMfO6ajJjQ4aBvCGeggCsdn7qC3MM3AF8XhUXmIGW
N71uukvTZOLBAx9Jnmm6k216ElMYZL6LAN5zNXHe0d0iOrepMIvSUHBFBSW18JrOQ+bZkIDuyPBN
omIwAtfr90NVvbbuItcw5R4NN+Yeo/fmWhf0muXlemwo9TvodeaSryh3ekoa0hqgLVc7shjfQPPc
06h3pGH4aunyYyPxN9bVyesMf9ePNP92c7I3ptheQ3peOyF0rNhKd0Rf3aAT3Z01S31dx85RxD7v
azMStOvp5Fza6ROqF2kuRwIumYH/oBetG8eZ11OSnYd6uY679JCN9s6GFxUkeXMIy8xfsX1jqatK
vft0Y0f1iV7QAecl5b1IYogke55rlOzV1cJzrdsSALrJ0vwOGzXMhXKA7cgdfY3CuQrb9hYsyBAU
i19ia0o/IaIRn5uSL4QEr2gyJ7/NC9Rrly11y9+yRuz0ulBsv89pAbjDdPBqWPuRc8jsqm+V755E
I4An+tq3UOeWXZPGcyQe2iwvgGTX6izrT4nrPBuCGzIltzhNss9zYejrtJuzDRLIDRKxTgAaT4JV
p97eKFL5iLo7XuHWb885Bq3Dn79Uf3ZqM4g4pME8l3ssnvGf90EpfuWpxW53HcokMNMj+aXVn38F
5c/5VyyDT8n1GzyB52NYJweisyv7cQgxnaW0PT+KrnOHenvnJpHJPqnv2pGlf0v+zmErnW7+/Gvi
q/wvX1X93D/ISbLO+toyNe0s5pIAm6HsNeU9T8VnTIuzEqvTde/ZT05oHkC6ZPD5EfDzcqzWwiAg
XLbLc6W5p6S3xJqlOUuRUX/1YihlhUg/IaCOQZTNV25ufXZC2tn13HQkr6ay2sjFLTderTWBDmxm
7ZbzfJCTa75WJbxwi4s2OKTka85rdUMRexxwAs+BilutcYreS0ttM7Tsk4wG41BE9HTO/bfU9fc8
lB66tt063Uj6yk73JlvvTSqYUGDIlLt5kWLdFI4VtKONMxCoLXzHoEwSMLVmBJnUp1SvG96bbkQx
qBMg8RDRR+thWtIn6k+Odg/DrlXm6SQkHJn2FCI40j5kS3pljFQJz6ERmLmgvS/MOGXF0yCQ1pO0
OHvxtCvbcTOEC69g6k36iBJ4LKNVWnhcvlMvaPPwDEltjRV7r1csJbxouoerywBXaw+yz/C+mL1Y
L24Ply1BNpbVF0dB70RxaWp8/9RoIzIfSQFquEKBc5WQTmpd/1TO8X4KJ2xTrbyuASioG90Bu+Kb
1wjJrQ4ErW3toto6uSj//+Xl9t9e4z/lHUak08HAx39OT+VtdK1t0fMfKSU4sPw5geuK118NOEBH
/Vy+jFd//sXx0/3RG4xkEaEsgCO++uZ+eKnrNTymDF/7uQ5QUE7Gut5iAWA98ORuYXR/utHWp6dh
A4J++MI/8uv5JFbHZBtem9C5/8t38/sH36/vdhP4PJgNh2uU/ZOMO4sRvJOextcxIVUzp3D8qR1+
dXT+3/NIOFF+/Bro1f+HvTNZjtvYou2/vDkcaBPA4E3QVEMWq9g3miBIikTf9/j6tyBf2xIti+F4
U8cdXUsUiigg8+Q5e6/9/S9MLFUvRRHKorJ+CwFEz1e/vqM//R2Y0WNZQx6OgvHHfz+fmEDJcc3m
LV3WYGUbg5rz9xXqv+P72rj/5+P776pU57l5+bkulR/+8wBv/7YyAXAwsSutgfR/HeDRWCDkx/Wv
ImPABfXXwEIzflOotzigC9syfz/2/zGwIAtacKCwNM38n/3pXxzgP+6b69yDx5zByJrhDCnjx2dE
ixDddHOuH6P8y9Iep+npu9vyk8P7T3SvK32F8ARNwZSFP/LDU96Dj4RdNvVHEG4+0qD3udKPWZBc
G0333jWKhzQCxJlOq0+Rir3K/kAYvd+bAIeEJErM2dq2MBvkHPJt0kcbva2+Shzdqd0PPT4ol/zT
0Vmi7KQMZJ8ctKGribHNW3QaEzEjIR4yGMp1Pm+0cl5ghMvGfiLW7H00ZEaJRLATjBWDutHj7CvH
4sABRw14jhEAIvpQekzQwqEg1F/7iNMS57DQ1dOoPlfW2M1QsU5mZUoIaZtHGzymD+1ktb7r42WC
m9jR1LLbKA0Md4ix5PnEX1JVPbCXe7adz0BDh3qXFeWuKLoF/Vh9GxgZM/aYnYip48IIUpJHw8HM
8I4o5NQxNUBuvhAtp1teWHU3ZpJDi0YoRz5MKku7ourPOmKhXfgGV1PKAWTB8xNCtKTrflab5nOg
DKMDiIGOgeT1afzcQRZAbUU33bB2GWpZaeHHi9HjLPXUpiEIaHOX18ZBL4CGNepwkQF+FlQATVXv
SKMznVK375N46Xb4nS6boES8ukTnXSw/VTWO0pkmtL5SnTK0IeqiMQNY0AloBRCTdor83or3MyG8
kGcNA7a22Mp13AKDSL/0uu2PBBbxXeBgKDrggtAASIqE9TY86KXmYmg7ilY8td1ySmP9OsoDJMNB
vjX14SIam33JFCickgfIhgxm7HHHwf9A7+IGOgyo1iR7UIv2XglMCql+UzbizFoMpBnNF2wgGEo6
6HVa+1TyyzMGnrYSU7UURj/STbcJDE9Lp0PFqYVJCudVfUbS3XHAAAYLqFOYX3gLNkmcPIXBGujW
dslG6nsem/p9LpOdxTFA16ovfSM/SRLUOnOmC8RobJhsVzaylyUNrtIc1V00h4c0adKtElZM8yQT
wZzt1lUfuYg2ATnkNLwVAqYk3Bu+RY71hbXmfsexWDypAq9riJvE1h/7quX4oTYVdpv17UnGG1kB
PdZXFpNJKiSjpn0lKcb1ZEFb7GcidAcirWgkaa1vZ9XgqHh1/bEVx7BTYdgZ4l7GQUtaeGC9NHY3
+BHzg9IZKmSJXg4WA//vLAW0uuIhPk5NLA41FY5ncytIxq5Cl0gFuJWY3TxwAWDQe0n2u0VvnaIL
iDyyBNyBvJfPK2GsR2bV6aArdt10qvSq3Rc9YwaaX0DX1brdkW+Z+GHcH4QSMtFPK46GWFuCaUHH
PqmKQ31a+WW3IjPyODuZTG7Apkst8Ht+4yCoXo1lvm8C7dlM6x3r20USKblrK+Dk50w6BCmECSVT
DCcVxgQYvsxvSqOXeFXNIHvo0+J6HPBgMi3mZEjdBrmySXRPMxXgKlVxbtYmC6LChzbHq6LH6liZ
q2p6PguJwmYyAk4DksLSHRhQokqNLmDGPsCyc7VePhsZFW+LKf2iJ+jL2riDChiIc6XjIB3osflS
jZLqLgtTJI7SY36bKvm4IcqYuB+yF7SFAhasceovcdxcLFZ61NRql5KPpNTI1zJYg0RjoVMaDY8l
b6+SSwH/TjT7bIboKVW3uZq7fc4Mx2sb2l7z2OUkmJM9NMqiJEaIwPMplijSI9mbe0wPXI6SvhL6
CcV+M7tzag67IYmGbYGZYcvSHz0ENVdQ++y2yGFocWCyz/q5YYCVhMeCs5mbmZrFzIpuqV6at0Zd
UnaDBEQwrKKzmvUg2BhpfSuC+dYqjGXNYyIarC/bjUFihmNCmO1mC+G+DPqZDmpJqkZLT2sw+scm
zqzNZM3x4iLXRmGsR91OHwq+4rHaaMQQeHNePokBoRnhCqim/L4twdaZZ2k938lR4g9YNoE/RXd9
pt5afW3TfJyGfSkhdiuDbHarPhkZZspPGnJJT5v0+rEXFWDTknl4GvGgm3GPmjvQHlWELzeBakww
PIijSLDsfnLA/EmJaAmFUgPYDKh08aHmVvMcs2GYFMduDTmdKPTFeDU27SeNJPXn11kxWWt9//ci
oDOXPA2j4pjT/2qFeseqBPo1/8Jy2TjjbPMFzNlumKpNZqW7Vo0OdE3J3ijOWakORkAXk3SNKOiv
RS37WkREit05RRi8lb2gI8EroC90vOXw+dcFzE8/ObgHaEq6gcnyQxFt5H0Zd3ZaHEea++F8Kyec
BstPyHvfjJM/NBdsHPDEBKIb4R7xoP9YhrV4EeY87YdjFSIGkYS+13AvgicnHT0ZBhzY0vAo4bG4
KmhYzra8H61xhY5XLFSafLUkOXHZDIb7SLNvCnalvhyOkqwgFgWm4xpAFFZ9yTGW4rMpQP83qrw3
Ih8ZA9rGcg2w+zntMldB/L9dRvImWoUxQxanHIC1V6lRN8wzepdVSUBzsRW3rJmzE82HHwgW1BwJ
+pTqGyP558lcORO01yczu5iR1jumOUs7WRmTCzkC9LdMPe5FhZZYZCcYPeLwPuiV/LYeDfYPBQdB
DtSJjnW3Ewon8ZItbuWBzomZ+rhkTrTmaP0ujCoVLTsE8nOvb3p80ayLT5aE8MzEfzMn+lMGhQhh
A5P2CpOohht10Sk9Jl4zD5xz6U1Svms6+mG5Mp318vCcxmr0iuNhK4s698wsulDLJXO0tt7QZ6N3
h6g+FyJjzKA49Mem89psfwdG/OPBUPnp88ALST/LoPHKaO3H5yHQpJK2uNEdTUV91nA7eEs1ZEch
1a3DevoFnT1WLqL4FDHhj8ngzWnZBXcFSQGqvh2ko4sOEwUanQujtB41vYg2LRrNTc/YZJ8btMfC
GA0sImEQz6We71Q2dW9U4hX2LFGPsBCBZi+Q2ABqzePJBZVM3M6aSdaBCCuqeiPy5bUpxTNabcMd
lNJ0m1y9E+pM7TyjKOoUjyl87TaGxBBsFI9IgXC5qV+FOYERGFkG7Gwniuk2sJODOTRuXWo3CJh4
QtAGzOqNMQwXaRLd1DFJQ6a9FXP3aKWYI6gbZV/UgJEj8o3bHsGMtSpHNMYacqCycwjpWeKZcCtb
e1I06VGJhtqrOwLwIhNF4kJmjjSVvqI3W1lO9nYx+CoDAXYjT09p3ljWeG6CPBiVoWWbp8efdbfa
WB1ta8IHOj8zkn+ttea5MMUqYL5IGUekQ3oqo+lgFmIzlpDeTQD5cYEhyo6vsFCle1iBfonuWGSB
l1ffcGch5xJexkGyr5hYvMemFCACkV29TzYdRmVXtJGnhp2rKGQcYLeINQQoloJBmPBi3GlUqGkP
M4DIh1QZmQh2DvkBlyCwnTACM5tK5zm7eDRCqFKyp6EimiV0Cnuv656isGtmwQhgGjZ1kxOOJNUJ
MGhpm4zW+ZKkjmnHKOcVsghbmUV3UZVNoiA/Ga3LwFJ2YcGUZawPhWVQ9XaZBLN6rHZzZp7p4Xhe
fVPGr0IgrSK1aIT4GVVoO1pOCZlwE400X8I/UVhfCsM3GeWN1jGfNmLelPoOI9VDJUvMbOQLYTAx
mAL9wMiFJlAQBOe9Ophua6AwNpHybMdh8Srqhh3q2dYj02LXDFQhZokDx8QJPASN8snW9reuFSv3
d2/qR0qmGtkzaqO0Pwr2/aG9yAvoXFiDgvGUNhcKJ5Zf70frrPvjTvH99T4cp9UoKjhdsDKU5Zti
fh2ma2gjRfg46p90p1aNwN+utMJy6cVBPdKNdWf8rh83tt2AY2Ag1UuZkcLHEJzjQL012rDcRyWY
1nQazqsKW3+pyMqFVTNFFAm8kSXBJD/y7xK2Jb0jHryaCs1iIt3fS3F5IoDlJqN849Tjdq16Qwrn
5BWQUfIu/lIkhM5GWXUd9ukAXyUiQMjozw1IIxQW/qwAxaPE2xadZj7Yqn1TAWCnk3LWa90+1tTz
hTGwUdmnMcU8x7ZtAiRPVXxuxGhKkeVOlfKQVw3p1MF+rBjfZZPldEb+vMiz4WZj+FRjWIAoHXS+
2mrhJ3f1x34LfUUel+9vqvjxpqZCZwAbWNPRmr5Ey8tsfcKF/ezf/7BxyFJGjUxD/xhbN1ViO7V2
9+vn72/10I+/gPjw/OUiT+VUDeejoV7GgFG4TXI0f9KIXu/Cx4d8nbIISlLFALf1412azHaMWoI1
jrbqqt1rN+bUJHfxZH7ybXzD5P51odVGZCBdAX6zznVMKtMfLzQnMcqnpVKPlDGvbGrebbYJPMlH
xeU+OIXzsIfxfXi5jt3ofvKfgQa/8Ea3u89yRtW1z/bXB/n9ufjutf7I87WH2K5svL/HbjN4iFL8
6abf5lfRxvaBtjQbZct93uBkdlCX+rZXDb5+LF4/+W5/9im+fzo/CG2yoM0steG+P0571WeeurEv
TefUElfrbR8M9yC8fGsfwQjumEbtbgMv3E471j1n2ZZEuHu0zjzbkw79rti2p4g5Nime96XTH2UX
CNHe3pfn4665yzc3v/7oKw/qbzfw+4/+oYKW1DbOmKXzXDqlU23at2pT3Spe7aKk8CIv9pFXnJXb
y9eD3+8NlwN7cpY49llyRNvmBj4yna+Be//rT/X38d2Ht+XDGCGOy6ExBZ8q2ttO5C47JD+3kAhT
F7UnCkOH5CUn21rHeqd+oZHm//r6P39Z/3qPPqw2LDXS3FbzdJSX0jfH8XyR0uPQQ2X99XXWVeXj
0/v9+/ph1bFiSxuGhTQoampnGF/laTeKF7xktUwOTLX59dV+/lX/+Vt97ChLOYu/USf9MUI+PJO+
El79/13gw5lPmyxcXMRpHVPjXE3oA9qm9+srfPLFmOuL+N3eKuWVVYCUnY9ldWxJvqzUx6W3PvlW
PrtPHxa3ViHUciDaGWYU38pCnOf07wnb63b211fx4QHr0f/2RZvPxxHnf0zMWjq5WMN/fbM+ebrM
D6uSCEJppjnHbgAwULcLP826k0Yehzm3bjKqxwHj+68v+dPvZ+WI4DHV1jC6H78fC1xgUMVdf9Tz
9ybZkNNEk2/762v89Ov57hofXpostFupjvTpaEAEluSrPP+kq/DZBT4siUuaT1pS1sNRZtGmGZ0y
x/z1r/Btf/zVi//hOY5ihj5BxnPM2cCp3fBs2KUXHBHcs8aN/PDUfzqY1T55Gr4x+757dRT6f0qn
RuxRjzSGCStycZ07iMeflcOyH5zLxa34A8fwc1dxrCvJuQaCzK5++VRfamec2pE1+zhbd4UbbT+b
G/90I//ujRAfn5y4GWXCqrqjclo3cslpt5m+LxTXSbe691A4Z7Izn7/LLxzOmrv5fHTGT1YvdV2e
fvWlfPjeB6kVUW3P1BLe4AH+XBxVOPZ55l3bR3HQtr33pG4Cp6Bju2m2cAVd6ZMV+rOP8M0l9d2X
hFBU0oux6o7SeelMyEmc5KuxQUF53r9Nu8rPD+ZW2krv4ZPmTtv0FHrJ268fzW8Hr1/cBXN9O777
COmgQTwpeDSbzbSByu/Ea1W3T91bIrL2e3jLznLscucB8ZmXb6qteYk10+t95MBO9OUzbcXqPvv7
t/LX6/5RUWBJNrOhgiWl9vWt2IrMmzbLZjnE54rzSirjJnWtfbWjqXeYXPPOt6gOCr/bppubmFBy
AMz+tzv03+h+RSv98+j+gvDxn2H4+KE/Rvaq+pu2AoLRk6G8/8aL+kNzr2pM8+GBAplaUytWmOkf
KCnrN0yHNrN60L2rJJ4H4I+Rvfmbpaxp4ZAPICcwKvo3mnv1m9Tsr0ebU8sqC2DfVWEYrwkaHzZ2
C1m/EJK8nJhd39caAPAMVdjakmOGvgAer8VWAaFuzCRhTvY9ziWMHj1hXbktbhNLv9DKbp8niV8P
VtB6ppkXth8jZL3LSlvxS1W+CiWo+N0YhzYe/UR6URlvQcVTyFQ6p5WSY2Ra7d8iY4rMPDP28z7p
r+Si0vADipsxXWVRw3yyjQyLTaF5VYQXvp7K23mW7kujuNMYljmySl0iNyB0pPkUxdaZYmreHOEB
XDSYIZAIQvzIVaJe2pZ0rw5tQcCVth47V4Flk7p9ULzPkKyciLYUDPDQw5qu+bBPTogLnussmTyD
1oMH3fIrY7DF62QmkfZk+aHckddaws1PTWHiRpL0eT9OUI/olJ0rvXnSyDrrleh8AY0gK5HpDnmE
HFkdzpuheohk+0nSGXFaGfDwsvVpI9yn8bJAe1juOoLGhl6piC4c/bwq38mCRdUVX9s4BmmG5Icq
zPEfz5ADSKEuh3e5MWYPYgTdQqobHPrD4EgSlmcNiFHdSpWrRcIFsKB6gYoYzEAxRb472KIFI4A7
dDTzI4ISupXUWpInhe1plnz6pYtb0PcAumW+MkE+KzRl3nZrAFo7IVK31D3KkF3fN6cgawpXQ8Z3
EdVNTeKTEH2+7QzmAI6R5Xuta9y2NS66id6xVpLgjJVyo8vBS4q+gTAxydH7CUfd9EzAVYrnG2dG
ZqN7xkc0RoNwIk16luFxuXTm8CKm6Hhb+21OU+sChwsza7ntN2ofiUM2arsqKZobpBr6Ue1wWitq
iJDftBNvIagSr9LitiLTyZMwPaZJyhZZbMcEqRZ4+a2tKel7Oub3eGF2cq/ejwO0HQYsskffSUE2
piYH8JMVYleh+JHBNhUMieQQ2aW7mi4F25kInmM1aepVTHN4F6cDXlx6m2N4lqeYeKdafUZBRo5a
Mccnk0BK1ybpe7YgmXUwuhTsaq4xFi9zSx92iB/LEB6v3aV+GPF9JiR9n3R8svGUf1JdfqhgDRlC
J6Q5ZF+AyVfDz4/bX6VN4Hdx15+y/C7VvxrwND7T3P7kErSzBB5n1kgZGdGPl5ircGqTmGlu2r70
6eVc3Rb/i6T6b49aZWD/vEe5z0Q2vTU/88KvP/jnPiX/xnCInYC0RBA1q37sz31KhiQLqBVwj4Aw
sZKr/9qnDBz0tiwgIf6PJPvdPqWhVZMJ7SYBBfvvv9mn0Eb/UPKwT1majbqNK/GE8KisJdF3JVgR
WhiOB4sBuZyFuyoMtlEooalCB95jI3DhPLWHqUeor8mLtrWn/pL+7+JqRf7S6CrKfCgZQP8M39aQ
C4SjIBNQj/AoRcz7E2lU2Qws+vv1qm4Zp/wSoMpDRGinOzQalaW8nFuBdoBxvLNKvBWGFG3ruXoI
rLB0EUBcLM3c+WaZDjumO2dhjgk11Y2zxUK0G+rmBQTyu9CocIfHFomXZuoVeHQ6uXlWDb1g5BTe
D7nBdCSOaCNNUMTSYbkQhfkwBWnroid/tLPyQdApt1PlMJrZrWTkF52FJL8Zo7uiwf8gKfmuCJg2
Lfp1QdgpkbZPKgM3cNSbTiYbpW2qQ2WWjypB5lqUs9cZ03YA5eHwUDxDDuO8M2FHk8zOR+gTOcpE
FLDWTIxqg3qGFFb0eL+HGV0VQVXjxEYearty1ecTn3IcM/I2QiwqWyPtNomoSYVBeWLA/XMldbnU
AvGqdtVt2s+b0QLXrYXFJSSjzYzvI1bJ0A3M9lL05l1UB4wK9PlRxMhO4tGoQBGAe8yKuNxo8dx6
BWjXrlmumqkwSV/NziYle4sWOB5Wx+wwauhxwhF2RWmf6F6oSAXNHQamm/pI7KMAsSczlhJzkrgq
WS2xOZTIW2I/7pbE77Ru2Da99RgJ7Ld9XcDHLeOtQjypk+blK/t86SXdDPuOjMXMMr1ZDjkLzrt4
HhInz5MXWCpvTOjfxlIOd2GtH0MBKW1gXjbLQ+4nc6bfaxAGyJDFTmaujpWiPssNsc8M5cJAn9hY
ITkuWdwAPZroX4di3lp9xWyxMPrOHwfpKq7Gr4BNxsZlTA5+ilCcpUbnZBKTo0u16tZsMrZYw1gw
GzmMgi3Uifgo1qydspmeU1u/jcF2Et+O7Vp2Qx5dniP7odQGzY3W1J5aV2qSlsPpd4ASgSSmqyzk
/HTQMx3NyK5tYlBh+miORihQYYtDMLSKk695QUgAeS/MrMc9XBFIs4qkyImUN9KaNSTHS38+q8VV
QAyRFpJH1BFMBGAYF5yAoFy1/C5RN46QLImXgQuICHM5lSVvCo7iydGi6jIg/ijKZdmr1kQkQTRS
VogvHVFJbXkV6zqqO1KULCsP9pMojxOhEA4lzpmtll/1FkpGTQZTrucVM8M29aRJSj2s8URcGWtA
VY2UgACNLUk65Eeoa7ZTc0gSJrcjwWn1DKKXx2DIg2cw0ojZ5voiWGOiCvKipkrfFWQhYtqL7qUw
fUt7Xhm1KHm2V2GCDZ6GFh7BtarmgXG/rYvg3V4zqsKJ505bY6vKgjAJbJW0P5fOGcK6gOk+GRcK
gVdSnANyH2bGmmsalmkvAWoGErL6IPhmIyudaBzwBKYWokwEbZkd30QNT7Ohw4klbzViPs83PgXU
5Om8XJVBBSB+oTBu84EGCNFdWt3gdeVKTrTUAQBpEr6gVoK/wVzulXWng5mCyE0eWDrzb/VafYUK
95ycjhs5kFGhkkhDRXYWAGHztWUhA6QtmyY5QcVqHlPbaEcsfoVI3LZPzqH7JIvbUdeqm3gMCq9O
4vYJw0yk/97W+q8mWAuof64JnL7r3tj7iw541P7r//0/yjeizvpDf9YDym8r7d2mZamtEBpqvj/r
AZU/WnM2+N83t/if9QBsHELpYPOtW7WgncuR9o96wP4NybZpr/oNBFBrUM6/kJp/YwZ+1wJZz62r
TYtEjbXIoKz9UJMO1dQaRRhpp3bScccgixsxq3lKomlOg38KiCYtmG5+ID1b89pQf20069CRmeQZ
MnDghOE/mweqYlZnqMSEridy4xDK3XtTO6ApFa2n203JdKV/me3iKYpZ3vPsOsXQV8zdGab56xqA
r5PUc+9AwWudRlEPRZ4Cu5TMuza10QOSGrlbxuBuKeGrhRHa5nKZXDHlJyPUTsoofJtEDxM7X2os
oAGRFbgoEqHc4B0K08VXrepdr6LrfgyNM0Rq22puXix49na73E9tjpcaOyzK8BRop54XnlYFrjyV
tLSr6H5U+i/M1nUXcPxO7aEfVy1y2DzSGqeDOUaqvXZM8/osS3XSyKGo10PEIVsqSQLLrFMMTdkd
w/qUGEN1NuVduulj0uzMnBNZGjUhQUFhcGxFKSPA6heIKPrybsFlOQ66+brE3FyynKMrNZiZNrbN
G5nS9kVSZnvDlgi3Uqt5GxWtdWo5t7BNAIVAAEo/cwVF0HUeHeLaELQkYCTiFSghUFfudBzCV3Ko
KdtlBU/UYZzByAFGoa1YingFVODCxgy2QiukFV+RrCALZOKOJkBbGCvkIl9xF8o0A75YERj6CsPQ
VyxGAzx125WoSQqYGWTWny8wNNJC2XcrVCPOrXfSkYWTrMANaUVvzCuEA8n3vE2/gTlWRAebJg7X
psYZugI8khXlYa9QjzwE7yHHSnxdjKYF9Af4h6agZZFXIMg3rk6radJVtuJC8oXftJ5AiMQUxxtr
xYokK2BkXlEjUk4POl3xI8YKIgnV6HZW20uEWYUfSdbslF31Uq762zhC6DyvSJPKbsH/cprEFbze
oljFgNUayV1BC95psQHu5r4AKjWFeGKDAvwU7gEnqpaAsyWeZ62R+p01gi2MRp1wR7OPv6YrEUdO
zMAfwhx9Hqr03sjWsBfS43KBqcoG3KrpWu5YetI7EoIg5Lt55grimK4WZbpKJgSZK22/VRPAl5ma
HdOy6HYocN+7YnnpyCnYdBV8uMzOQMYppNZoE/SBphZ7MUPYE5I5bK2g0K9Vqb8nr6ZDwNX1E2cF
dVLo2vbV68inMhldom1LMqeFO7Rl0nuLdUXZTFEIGmCwz4ocFfo4zopjE80CGGmGykR6ZZeFflwU
0pmky7tY0+6GNWulDaPbnPAVMykuR7N1Jcm8aI0vAREtfSmGR+Ie30bCW6Y1xaVY81yssR8PPdvx
zraxWMZr7kuYygeVq0WEXQ2D/l6nFlT3BSUeQwBnsM37ZU2RiZMFjUmbf23NNnSCPN+XRM7Q28O/
EuduuabRFGsuTRorgLGGyPCmuZwcGJSm0/DXizXRxmw1YzOvKTcKGdC9FN5kxN/IxOAQ2MMqKFeD
ZxKRExOVM6VCEIiJpHxoy3Cj9MpWIVinXhN2hjVrx1xTdzLid+B3PPSCOEqaJZf2ZMKnggi9twyD
v7lm9/Rrik9FnA9gql1mDYU76MEmkUn8oZGBmn9NAZIm2+um5q1d84GMIfaCSBVPJM7kBoz26aJA
xVESK1T0xiMZR8Y+JogjaZYXsKANyQvTjl8620S0tVBiLl4mTJDGrDJrfpGKiD6FU0XcvLKTapLC
8CckKgRrKV6F8/kBBTcJlXH20lk2XkrtiCZ1K+n1NkTEzXfqTpnC/zeeIyuO3Tbu39vYJHxnhJBf
zvsOnbcP38wFTnYV5IHEXrBKXefzqMuucjwyShzdZmnoR6LYmT3e+z6PbzM0970qABMFLWjEedkh
hzvQ8KGHBaAB7QoN47egL2aOvJY0b1v4QNZlnKeZG4riGgR+438rCf6rjQx6B/9cG8Hqh2g8/706
Wn/sz+pIBQJIM0Rf+1X2j+RA7Tehaoa2colX7fr/WiUk69A9wz+pEB+twZlihvRXacR/l2WM4DYS
XTom/6Y0Mtc84R9LI50aDFoPuWWEl5FT8WOrRIJtJeq6zS8LBefYRav2RAkQ1CojTQZhp9rONA2k
UmVm9QrF/8tSLtF2koobupQoK82XGbqnX/XhrqFQqiv8ztjCM6/XzSP0i9qVEoA3ZTVBTittbEDh
HG1UrDnsERh9ydl0hyFimwrKU4tNWxKYmA17/KpXUklCZYvenpWstOLzSV/10HZyIVX1ZSOXhldG
GqiDTgzkg/Fn5tx8pRYhtbVvXgYasmj/5y3QxhdpUjbR2OHCmMKdaXbHgiQB9sIVfliPT6Ml3WXd
jF87VW40o3sMOXpsafxbWzop4hSSreqTrNEhL08bH1niswlxbtsiE3Ysu7miaDiVOklr0aLiZzI5
+/Tx1aTKZ7lsvOldviUU7bnV43Mddgd+I/ILLfUctxJ/297lcvPYa/G+nHrhFWn4WLbi0U5etBGa
vK69trb92qjtqVniB6OcXlPdyj2V3pXHQOZS4sPisR13eRRDluskvDMSIWZEQNxQbxz7SjouJEu4
dObJ71ZB8Rm1lRM9jP3EUDoQdbJ+KRljdl6vJEGaVSYHSuU8iUS4BVEoUO3CZK172bfa6U600hle
diA8ZoeFnf6FbOenCnE+xpra2jdVoW7nbtxawOtJhcQjVs2ZtU3NqPESOR98MQTkxvffbEz8qTmr
u4ZI1cAyN1ncXwq5P8llwSlesuttQ79rwknKppfuVYMokakD7aKPC4HBcsOJGF5Po9I050UL3BHW
s2zKx4ivYk1Jfkmk5loMxuUYyvswMamn1WSrJ+VdzknUXlPJ0kXcdXTg5Dy8b8vuDTOG5KaLWjpG
L6AR1/B4rH55LBKIwCEZrYFZPUg9CMSsHe8ku6tcfjQDFi/VvjakN7OEFB1MFiMbpXzPWyl347K6
0Gf7lOqMxLqZY71Vsq1DQvYnaypPJjYP3pXGgkwcA4ZO7R3IX0I66KY9d0GVeHJbERjQALbW0gSX
Fx6B+A6pe8YTGAMeUgjN1Ife5WjfbYu2Q4kwwtqdFJpaGoTlGfGzXkiLlycUoZjtr2g94Z4q6sUz
1fwYFyrBsxJSF4qVxp3CZR9M5XM61SQeafKNrp1J83sq15g+w+a6NFtfm6eEbFDTt4BjkwX2LlOZ
Uv3o780iP9mtfSAh9FjN841KeqljtFLkixlt3pzX11HfPmfAHJx4Brq0nOm9jU+NKBggIsQ9WEQZ
NNb8rrbNF3bF87HsrhDaXXRDQqpy0XkLAbyajfxHkQf2/mJUAd2lJE/Z0QDooHuvyNkjX4pmbTaZ
z/A/vnA4ZPRUUtCp5VTTgrTEWUc1DvxRssi00R9ZdaGOzGRCD5l47QC74rVA1c+CfN5KDaestu83
0TKcdYE2uGoTXotoek5ig7g8PQUhXLeZX4XMe1odXV0uvDrC1dVF001nAMecksLPgHZ5NYYPvyiM
hpeu5JWwxEXWxIlfTsGxzLRVOBwwj6fagkN6Kiv7BqbTTpuAj4mCSN9+zq6DqjqGoVJvws7KHpux
jVGzQ4kiRn51DfBiG8kDg5TOEcOYblhWdZey/2UqSriqerwZxuKMBf161sthVxNs47EBXIGpVJ2Y
yc2Al3EbyfFazWlEXonyNrDIww6E7qZ1doAwdRXTj3bUBOE5NhUU743iF2HGzw7DjSFgsCxF/0Kc
zHrqbTgoFCRji6SW3HCR3knKZb+Imnhr2dJVMZcvQuPdrjPTgjhuSW42gdIAp1UcYZ+tsYj1o0Jn
zu2smUPcTKOZ0RddK8wsXsmabVSFjOFVZhjXlS+9HT+UNAVd+kKbmWQ3B0A6p842b9xRw4/TTXK4
oQ3BPR1isQcUs7NDPcdVRO+YOXHGXRruojm9GtkT3S6xODCSZOtgpgrxbHJM7S2a833CfwPQHh8q
aRkhKSYXs0QQCklf9ObkcXSkVNwZ3bxtivmrUa4R1NXbRDAHUV7Jo/h/7J1Hc9tamve/yq3ZQ4Uc
FjNVzUzlZMn2BkVLNHLO+PTv7yjca1m0pz3Ugm9VszfdTRkEDk54wj+YNfZApSQEb9JTOmsF9gLj
Gec/9AECf1khm8SebqoPajOPbDn7TH85Xldj8UlTWfhoK95Lg35BCeexK+KF44afOOzlk4BC2YTz
H4dt78IKiluqvytNqroJytgIHzVZA6uqW7mGhg7QAO+51WmYlkaLy5n1ENCUhkKbeRBk8nExZPa1
4ibF3BAUjxR2N3VJSL9t3LhruRw2Jugb3merovlj31Jpjya2Kx0HnrcpIVx5Eb5zfZgvsyLj31v5
JR0QBYlSiuFQfh9yxN/pXwZfcI+EEVOYl3Jj3mW6uXTzuF+NnvY9lDuLPZbETlWhWNk9/CKTevGk
RvVrImcD0y9EJEkJBkDoo/LFpD6D8RNmwjkvlmy0mvkDssOhNXRTUwo3uAqfRZAup3Xgoo/V5ogX
xQx1XaIHo8P304xwimPfKvRqsIY2/Wa5xvSkUN10miHBM6cw9kiDqZ8UtlcuWkWTMQlu21kmD7gp
jWJXNe+RXVImnuca06SQbv2y+1Q6EOrTwJlmXUyCB5/Xa+wa59UMlVfdv6lNC2u3uF43Hrq4iex8
0tPm0otxPNCqWvT2SRYKk/WktfWi96R4hv3RWiJyYkGG8rRTq2/0+i97GBEeo8URgnWxCZNhLIJt
hzONlJvfTVm6lTSbQyARbSQn+m4Jkxs1Vh/aoTxxOMkng2U8VKj/FnaDdYKnHLupliKRTq2oN6N7
L0kw5utLdWo3MGuQf8OzXra9UwIDFFh1UiilCY9zgyYLNNTwHIWgNWYEfGdHXzyJ8nzShbdKiedX
3kjXFnARNOezte509z0xF7qhYw79K0vnBUJY08FooNNHBY9DD2Zid6U+zzL9xC4yKvcDZS6roF3Q
dd9NFWVb5kw/9yJtIbfN57xl6dLuuYq9FLDgoJ1pZlALhXwSwii/MQPeEUxS8CR+zz5dpme9XqaL
0tSPFbt+QL2KBltQ3xc9tqXQwj+NMdzGIb5VdeQaOljvmSV/A5fM5MdfcuLUVof+WnOaYyGZytA+
5KHC4AKlBGZtuHWIjUEoIN3Qp9sxKY9R1Aon+EauVTX9HIS431rhp7zF0qciyrMitj6/YGb6NAax
Zwu4ycZayn353fQJ6ays/6IlxHzUwaZBHH6G5bSGtDTzo3Tj2tG3sG5o/tM8wp5h5kF5clt0A2BY
rtBTuO59Zd4bkE7dIrvpK4QpdWftGNKskEMEeLXpECjDZND8uY+eN+rUp2WP62uQT2NDbtXjKlRo
cniWGl3F6Wh+HrLABGcuYZtyFRs1xYJBeP4YufRMQflPDiqD5fx1DjqP/5pl5eZxh6+O+IevWSgW
r7ZFQ9zSdOgtqLb+UKPHyFVX4aQQkoI8FtL2rz17NGRMS//b8Vp02l8TUfvIkFVdsQ2kWGn3/lnP
XhfZ7ttE1BaSrvhq6ppCHKaInv4PPfvCcxH+VNrqQiaW7NJBWbQos0i4neLhVZWX0oiqeJqY2WcD
MWrQLnGBkoiEKz0q1tNKatNjKFgEzCOrWnb1e5pzFhovNsx3AHWLUaccnQQ4wxklZfNab7J54ToI
e1EMpUE33jQ1bqNg8P1jM7c+OVW69iC9LcwRBQHLyI4RayLL1ax1HfT3bseCbcP8psx88hApcFaK
7D2kenvbI2FPrfU8k4l0G89VJnIZKgv0PXO4pxL4omCJlDsSe6OD70n8xa3V49rEXdXvmhu59eKF
V5gwqTvUPSlAfzPLSFohN0FnsjeGhZP1WzMzt5YNHokSbDOrivbM6bXPqZqlx3mDk6Fm2Ru19a+A
ZWFRFOYPTppcIGw6gTBhTSXfzLK7PoReBzhsGSluRuRkbqiooalI5cmlBzkaydaM2QvAoilZnC91
yX+0yu66g3G4kh2UJRK2Upx0x3EWBpI5b6T+wvI7bRJ46l3g2methpomGJ4nsRrOuryjDp5GS0RQ
1ppZf00UkGOFVlfLxq4uxlHvTmx5wPiagu9lX3XeaV73ZAixrZfOKcCl78icItJC4jLHMlCfZj1V
ScoC/TIJQE4UQeis82Lwr7RI/UTtDPX2oZBXqo3zLfv/l1G2JvDAHae5bczYO6/rND8e5aR0qIBH
q9zI5h2wP4WOMUxfrBGx+anwvwnuBKSAMjBcCQwMwpnmwSvNzRyMX1ZDNZGySyQlgSVW3hINpVtL
IoXpwvKxafqVHJtkNylDPCQzN+zvcyN4tADiuWhdA20sAJHDBZ9YUrPR0b2chrr2BVOfr1KuIerh
WcvB0SEX+eFKlQEkWNjEodiLjIqGpfZoLwbUWnviqzSOTk3XOlMavNxs0i7k9L7LwgGoxS9xAsGZ
imrkGVB+wweIyp/RPgZL0V/Hfn06tNItqf/XOgYXUaIWWTTSCYf6uay5n/o0PBm6hLflqndeQnri
l+6t21sndcgI5aqnL7ScYDey8VtQ9S+u1X2iJjZOYi8Op72EDJgVyN8q3bnuSrhPeblQXQdNVKsV
JjnX2sCzJG5wVVbKmmRoCvnj2Mu7CR6fJ7lkfPOG+s7WvamXGnSLDDCb40orExQtAio51fDZQKd+
GXpSgrElJVC2OfB1hUTeIUrabo/GJlZcn8sqOSZtPIs0dY3d0V2T0n5pUb2YFlq3zksjmDJhaURJ
8TXVk2+5llDajWC6jyZqzlhizqm/2nO3BnipovC/yJxxNepAWsI8CddEtdO+Uha2SjtK7LjsUrgG
RSiDZvD8AYDUMm6jw5UnD9QH5GIlMwTsSVfaYJ6FjfMAto65ZZmfVBPArF6EU62hu9AOuOllYosr
/XHWevKN6qSL2PIBleQVKkq0Bh3FiFcJSAwlrkHWJDUim8y3ZvRuFFn/ZiVUkJG7PYta3116niQt
wiq+Bvpa0haLlOmgWt/UALEDJY0R/Tfz+aDB5k8CFYMIe1hEVLDLenRvwgJ9/aBUbtOgRfFIsYKH
3JfOzaxtYZmzRwTBPbDLi9LxV4lhf8czq5vXgI0o+8m06gpQoQFZtzNRqjG5T+iBejhX4S1BNU/U
2owTwy5vHdAjNCIsFTmq7Cu2ng4gn1bD6HD87LZkwVZbfTNrqZiOTXmJjNa57ykXmuF+7avmu4JQ
L8u4PI5HdR55ejxvauOqicazxkHWmuJRxvMXczvuT2WppBfcQJEzOleeADS51Xr6Nq58HGfhXdhS
VoxQ0eBuxs8OpYeqGO4So7tCfemS+cAg9M2nJFLORwN4Qy2ajK2cLsGbNbgI1DepNpwrZnUs9+GJ
LvefUkqrrm5cmqgX5w5pk81/6dEfoq5jUiExdA45k4JdgIz+NJVh7LPHzrogX6VFuirDepxYScW2
g6NqbmoDpTwXPIuCOo+Zh+txtOW1FHXrNEQhs8TeYEIjWl3TPgpmThw280zLoTTJJaknkaKQbl3Q
/w4n/+kMPAMgiFB+HZUt6Dmlu0Iy/tXfIRnIffTwbZug7EVr72/YBDBK2O8qYZXMXwiO/GtIZh3x
vy1ADujRc3aKaO01JDOOBLoSK2rE/Z5chf6oN2CB6HgbkqELI7wYbUuBr2xo3MSPIVmU0FTua9c6
d/vq2KuLNj2rO3Ugw0vaPM/QRW3Gpd1VJKd+4mFb6PjyMMuclK4kSuZfeq26SfximPnwYaaUM5dF
582iEdacQtY9yzA9J/mnzi1EW7TUCOaDhCpEOhrnAEfqqRnjNdQl18Ak7rsmU6KrGpzCDS3sldP1
FBBcumWsZE8OpPPITW08I1p83xPJ+zLktX/pun5gXvrxYF0aqY1sid654PtNimMZ9oWJnN6alqQt
XPapbg4o3a0vCqnyg7uGg7idx1F3H6mODygkylaBH4YDR3B51oX6cdcY14anD/T50jt5jG8pqOF4
6OcPqkBxmn7zLalHHFqEyJqiffNTpHBKST83GxVgZn/X+IEx1QgIpVaaSQlbgCfAi3qOKJM9dLTX
U0ufK7p/D1bOniYo0qmecYPT20WIOOtskIJHrBZusW3byjpMiCphUAy7vrJQNWM9o++HMRHFADTb
vlLz4JzsgpU8OiSMOPVMkti+LWJFXWRpBItDE7pZobrya0pubVvOki5Yaz71DgMvVJrReK1WcpTO
EdaI2TiGY4DsV67aJNNR84F26uoqiwZ8ZW3ENBxq3GvsFY2J1MiPcubM7KZKppJrIBZiYZSYOhtE
Qk5MxzqpNKekskLHWxudG0TM2qnjV4velR4NZ1zEcr/OXUqdJRV1MC+zvBzNFWxcGPFu/r3OJNyF
gw7Uv5Q8dL6DiO2QfmZK10g1ttbKFKE/0+tKV4qa9lR2XuNiRdzoXsZOfWV4+Il7vkI5lb5Mw4mK
CUFpTEGxVAIXM8OX93MTIoydefVxzRusoQoY1HWXvQEe2JSLbI49+DqBdtIXxr1S1edOHdyGdRZN
A7m6Szz/2teR9s/lBgU9U1qzaWuT1i+vB8u9pWl/NRboraCCk88GhQqoE6BorJTuZeOOKJq4EvZb
0kNZSBRx9DxaDgaH1KhQMe+aJJl5RrXEJQNVFX0Yj7PcugiHDB0T3NUpuKTaFNn0GpBJdwq29jGm
XhE0NgYKVXBmhghhBUh2DxnNetkR/ixeMVVYADNdCTelnHeLwakvnFL/3Eq+PGWpt5NwSMyp32jf
kwFB/ijPrpsxn9aoNY6MzMSyeoTUU3TE66j9pHZjupJ0Zieq+t2kioNtPKgjh6P12eiMG1XhDbdZ
BJCjVNekieiT2TZKXIB+TB29ODnR9UVXhBeBZ85MKbpO4vbc85nbnW8pBNrRPEicSwyNEQeKySe6
vNMo3eAjVqTmbacULWBX+bur6l9lLX6QNWNddBrnvFeTT0jqVq+kuwqN6GmSJHdJV6tz1WluhgEB
/8BMvmSDfmJI2WDQ74MlpB9bem9idWjnFq6t1PkGv6BdB99ENZAUk9DTa4zizJT6GqNVsqt2/FZq
6pcCFfGVI6f9JHesy7Fp05ld+4BsS0A7oO0p1iLJ7w5utZat+sZPkcayczleDZQ2J42FcSRwrK9I
2d3USW0jQGmD+W3cblbifoFmc55O00CGa58Tcxrath1xZUsNIstQbWfYU1urKEpxpZX0eAIz0IGr
Q8YGNudBalnJSqVrK9ntjPOgN6jsVgU6T5LqzzS1uO5SApjBBu2tjPijBmnPewoWtacNs8AIsQMJ
/fwssbr1kLhfUaSBgSnhaKlaljfpNWZrXoYPppWShbnhODdSNPx1bUCKCefFLNcXEdBwxIvMeGHb
ojWEY/qSttvX0jYWaSmBq3CXGSH7FW7V5tTIAlxNqk6mxpY4C9rSiBsYg3tlpmq+sAplXXjaaWgF
4NmT0F6SJ3szYFTy1G2H4dhvGqFLHy78vNaO1VwDeg6Sd44jV4pVWzp+GruEd9MN0sIAuT+RCO4n
HqLyE6Nu11ri0lBQbDT7jPbEi51j1xlPpGBM0Egiv3Ej0OYJUhW+dWNLlnk6VmR6fgNOnvj/Eu3M
21QdBw5EJV7kGnFY40slwkT1AxJgQL+g+y57m6LzoCDCZKsjqtSxf1kH6iUtEXkWZUG7zPPxRKvd
UzfWZlExXmLoEc21UDTtqFFMAqs8d4zwwYbaEFcuBQnLIU01JWMWS8ZxptnD3DW9lnYM7WtZ7u6U
JtpkkXRJN+om8iSh5y6b87BUzEmp59t4tL57iUynS9Mr4kqdS4IKm3UxgqsB2VfbIIbvNMDuaczN
6BO7eCtEJylKSquwD727wo9nIHW/oKpJ6sLStWLI7kn9xdCkieHX53nLVKZp/uAaqjNXHABPThLf
NYAAJhla7BOV5uUo5/JMioMzJTcwHsU0My6JRHTOVENq2cAUZdvbFagZ99R2h2QJuewYhJpD540u
uZHeJ0N53oumpznQKEQhc8oLPS4q5QTG2aOU29+7nvTRpIKSFtLKrcKtLbWLqsnqZWXl84r6+6TL
pDs5lE9H7yRBS6tsLFDo0cZpwm9+xebb4jwXlhb1UfD0Rm1708qkwlt1ZG4RrychUw8p/fQj8xmZ
I9JiVd9qcobvp2HdBKHHH7OBtwkInxJKI5Zb1GNYdksit69EYGuaNIuCSGei1ebxaGSIY+bBhVlA
5KV8rmhcPO+zSeeGJxFVq6WW1A86fBXPooGRgwjH/A1UfHoHxxKCYuotDfRGqdJq530UfCq7jnS0
knFcB3eRB87pQOY+o0l13UgljSQMUqajnixBU5GXquEc7bwEXTgUXask8RZAQKn9jBqbRUlJoi14
NBvVM5+4k6ZZMJdSTUQP5drS/ONuCL8j4BosvM6+GJRwmY3Lyolmqr0shxQI5qktRbeYzkXQJvVk
iofMMgzbnB4FgYw2ftPsbmF23jfbDE51FR6g5Mo+L6vYZJkKyk3tQoODuC1PWD633kBZjfztTskt
SARwKqtybq80L16p4E7bOpq5tpZfpWaZDFNsn01g/GBqpHsfexAsetDvLY+jZ7vroBPe11nc4oM9
8HZS2QikmS5ssr0nx2zbiY6zjipAL+y0yTmXo4NGRonTtmSFOdgPzLcDPZvpiDLO3Db7DLJrnKc2
Vo8oCCtznKU+aWV60wk7b3qy3wv8vRFdRUeQwEtyAb2gGrb2LX2Tp/1lH+BI51t0DvygTqbEXdUU
FTtgHx19NxidPcfJQFwoc7BVHGm8P/HuiM0bZ4Ce6J8WJXqQca7P+to6b+vgAkXmU9DWDjKA4UZx
hlnl6KfKOBDdZPk3zhbQxnE8jVL7UxUEOg12eTvSYViOoQwvqLURNm0uYU7hhOmPeEHnUCokOuKm
mz6WXbLSTF+aArodF9hTn4KquVaR5MJbqp3ietut2HdPHbS5rcHgsAPLumpaVnSo8oNG6U8jPa4w
OWgJb4AYg/ld5irRrqNEX6MimOr+RYSGcYjaX9dra6ME4erYiFZWqVAXrC8SI3wENw3KkkZGNwTn
mSef4/ywiNP2XFcvTEp1Er6FZSmhOyFn91HnrWs/+ALw4lPuZLhdo0Nml8vetG4QGZsS954Phfo1
yJUV2hvsjIm3HgdrXION+soNfgK4Y84sYsG5X+fBCbvCVx0dmPtkhHaaFeFJ70ew0sDTTIdkPOva
AaqOqdDLknEwpDuN52WU29DPaCwlg/MlNrLTQPPvk44a6H8S+qeEXpgQ/TqhR3n/r1mw9Xbk9OIf
/p3Tm0eyjXiLQT8FcJ5CTv2a0+OoR84hbGIMPHppwfyT02v0UuimWJYFQ9IUfIe/c3r1COdgMIBQ
GYVrnvFH1EjlJ7kqbomLqZotNPwRSyUleJvT0030Kz+utTOWMK6Z4KVrYguAuBHtwKTLKZy2o1W2
nDO52s8Q/aMxkokgJsVhvQmtTeTD1K7RXJGLr6EVK8plp1Q5mHUKlMWkalPnIsnq8djTmjhYF/Wg
3kLLkIy1UsmlRO1dYom5mgv7x5TRuouiULkJLCfW0dAb44pWhWd2Z6VGLfYK0PeyNdN467YFhr9U
HOIp8vNNuJRDW1k4hR2013Ux1GsdLC5Ni9GHBuHKQ/N11K0GDcnCl0/UxnFPyqIInWmaAlf0ewdx
0KKs5408BCfgMvRT14XNgdiv62yaKvWdiV643bi0dPQEotRvLn3V2KB28NWKvIcQ8sTc0p1kiiT4
Nq/plGDiBt0qKfRHLJdA4qZTtfCovo2ysagjqfnamZ45aVUZIHAX4exkOzj4ANiw7xWJtM+JOveh
D8x2VWkppWnglacSbI1VpJTWuVU0/XrM82KpG202LduRdR4h+WjYOM7CFhhBn7sIhVf5zCQvwODG
JbNITuwGYonhltbZYBjjmr0RKXskVye64y8BhBD4eIAZtMEOpxmaSqBAoLPZztbWfQkE37iiCHSh
QbdeDm5HpwPVqInn0rrnuPis+zoOWx08Ngs/P2zsCAaJV0H0dOeR1tdTrHX6qRMb/awEMjMPsXG6
kAHy3UidoV3D8k+3oayXx0kRpPdhq1MGCIrHlAbPs6/Kf5rD8m/9Qv4Vg7jdsj39zN56axSC2CZ2
M2xAT/7l/2xZGIWAFTP4gG6Ftv1DGRIPUKDJmmzgzoYOl8VG91qGFIIklMKFsrcDggt6+B+wt5Bd
/LkMaauq5XCDtsJ9Ard7u2V5pdWFoWbHF5JSfPEC4ChjE39TBmMdQ7CdhCxQdODnlgHQo7UWo+ad
OkNx3tkCw9AlcCbFNG88aVpajbrwDHlBeH3TBa06ty24T62Ho0/tzkwJSYZAqe8CG9pDrMSnvgGM
pJXKVRxVm8SEUdQo+iMyv9UUdCHNKKM/6e32kfVcTIUV5kzWNCCOLW27IR3ncgMop0yY/qrd1FOr
cRowXLI5rbN0WKTZcKmyLNHYjU+aHgjW4NWfWTbA8ICJZbJ5rDhWPiv6lLSzBd+EmRUZ0thQ+nQu
R0e5xyyKndcmQ/J9qQOlTe0uNMNgOno59gKJh6Kvi/1hvRiszJ0UQpRf7fq70ffOais9oax24vNM
KHpjdJyoKp2biOYSEr8RuChXUW/dIUYbEnM4iLhaC52kpd8QQafXqRQk2gDm0M7vbaOU0PkYvMab
GuzV3k2thvlXuejuQFF1J7hSXOSi0xuLnm8IGLP32jU2k8tEdIX1xoBOjSkedFB6xj7NY58mslYQ
nDVBd4EyuTmPomacqcbozUfRffZKBymnrLnWaEwbMT1stFcpXEW4H5qbut/kxGw6be1q0LIlHhdL
yDnevMy7JLtzFD+9Qdwtj7aBNz52vX89ahxH1hNhOip9297Avjl3md9ruU7lVV+r2YVaus6FnriU
QRwXTTikizvLXNUlIFIZpOTU153hXAtH+tJBlnTL2LDucTmeWUHin2l9ti3GVl2Rw4EzLfFGHf8T
nQm+Kfq17D2/js7+FW+S7ePm543u+Z+9xmaqgoORDQFDSAfqmkXY9hqbCeUl/BuQLoEaoykqX/3T
byH0woRPgFJox4ivXjc66wiZYg1YjQnBVXdQI/uTjU4REm1v5ZXYY02gORYSSyg6Ca7GDxAYu/cK
p8GD9SIM6vzYjh39rEz7EzuNC+wtyjuTSm+Bz+8qzax43EKOKHAHHwBjFfQZbMQXrhw/B4AZDVe1
px9nED4XRcySJz3jiI4UaRnEGEdCEV149IDXyH7D4c/pGxIweCRkbYFcqZXHlD69/Au1SIpeJtml
VffoBeQqlc+2l8ZjcLZo2U8HLCuOmziaURIAoiKV3z0nHaeBJAsJG7ClvhI5cOK89i53bPtEDczo
zNbSHFbYTd5Ax5/bCS6cuWIHaBQhk2+1QrRHg4ZLlRruuwlGoFSck8giWis8ZWrUao0lQH5uG76Q
M8ocNicqY5JbkxH7abcCB32uVJUzrdPiSwmIhIr6XHSm1Eo9k3XvpBvpHNQh4V7gkvyGNnXUpmIp
84aJbSR2gbL2vrtdZn4dxhCj0ULUtBtZQlrKr0jiyubaj7QbO5TTZp2Tr9ZXAdTPlVHk0xSn0VVh
DFV6Y0JfLan4ISYOIgcOsabQap0YrvEdilq3hlbSLDFPjGZjkl4OYXVu6vlxijNbIasndi0t6KUf
S4DIs9FbVEUKa3KcGkH+2KXqNfYQX/5/Se1e4rjZpt6QyUOpumq25XC9rejEVa+LSnx7ifVwfZv9
3/7o9xd6CZJuh3z73/+1eUyClNJ9XQYPNRHHzwEUedjb7ejpxp7u+rfXiTc8XfPIL2gOqDsFqRzc
2Z4+/EqMOsPL1xKgNDq9lmnr5rNmzw9j9KtR+P0DPg/n7//mtzf/bhDYC9/syX8+CDZOdCRKusyl
fn56vrAURSh98yMH+PTkzns+vX6EVoxQTUDrQHwIfd8MAqBNlXMAEADfHOYg/Kwn9edTwDqCeeig
y+A8rwPe95tBIAlB+JBGitA8PcxBYOnuORPMI3IpXKXkXwzC00wg0VKMgx2E53X6bDbz91b9Jzsi
iiAo1YFeMRAFER8CpLczQT0SO4WiHe6e8HM2/sfLQciiEFDKBtn28+f9IKgaoagpZgufQ90e9Z8D
9j8eCnFCCj0ZTsLnkfh5e+SEJB6HWO08n8aHd0boz/v2HotCs44A11sIuGrP2+OOMEEGiE9F91DP
CKFivuf2aB/hUgYUSH2JldgEf94ZLGrjaJE9H8oHOBP2DxjtIzHZKay9zIR3ByVaS7oDDUE/1OWg
fsggMA109oTn5bBjJqi2OCXs50P5AGfCR0QLjiWqERgnPn3ebYzMBBVcKcpaBxoyCUX/PfcEuEmC
KySkr58+7zZGogUUxqhEH+ogiO7b3oNApYjauGL8chDgpqOqKsS6+a0DXA57x40ckRq66cwD+xfL
QTkSoTPFukMdBFFV3HMmmGTS5NIa4hZPn3cbI8ESJ6SpiQbKQc4EATDfcxCoyGIpz1RAxEp8dmQQ
SIUITfxDDZu1/U8HmJkwPeF5CrnlXYNAHZxyNUVt/WmmHOxQ7B88GxRYILU6jMXro76NG+Ujci30
E4Tx2WEuiv1DJusISCtgFBofz5/3wTP9BhqvLwvw8M4Ibe+0mlzSQVMLQ+WXXPLdzgDjBqIzPetD
PSO058rPPrmkeQQwyVCQ/vjFTGBnEHBeqguHuhz2zyWpN1JiwsTkuX4ihO3f7gkKRVeVogJkdPE5
2O1x/5hBPSJrBqchsGhvxgCsmoIDu2K/zpQDnQ4v2/Y+a8I+shEnJq9+qbzumA6yRaKBRN7r7nmQ
B8U7Fef/S71N7A3kzqJvzufnWSE6UgaFR5LvA50P76Qy/nwQ7CMLlUYOiucxELiDN0uDdgTdGuaL
QeBwwNuDWNN7RtMaT8qD2uYv5gO7hG1gUwiR/0Dng8C/7jkI+hFwXo2d8KXM8PP+wCDQvZLZQw51
DJ5fzj57pEaLDqQfbOXnD1d8syYYAwAycI4PdhCED9F+E4HGDO16jomXsOF93EAuwdfI6zzHKIcX
Rqv7rwZRgxY2cK+pxM9htOhTUnkE03Coy+Hl7NpnOQjkBqcD+ry7lwNmfaqMrqIm6g8HGSwI48z9
loMouiE2IPB0zwflu2CB9YJcpoWa09MoHeoRoe+dVrEzIMVAuKz9CskDulCQQihFHOh80PdPsPUj
Eir2PoSknz8/nxHOkXAIQergpWlxoEPxArXZZ38wwTEoJtCuXw8FXB7+89IFOcCTYv9FIYqM6Lnh
A/c8HZj6b2IG4miScFINYTN6kJvkOz/XP08mqDVY+Lka8ks28W6TFPQuqFY4JR7oIKj7F1wICZDZ
BOb20qP6OYImrUTlnO7M4XYr9w+cAHjB76Os9IvSG4GTyXek1ocaM7w0z/bYGPE1YGOkM2++Jtc/
7wnqkQnSxZAPA/L6I+zX4L09LdE/e34e8B/EL5ki5RMUmn4N8kOAU8X24eXgONA9QYhz7hk9mkeO
cL4A7feLEBrmGQ6vNiNxqIOwf1pN+ZXSKxSSX2BZFOOIxUAcYR12qUmAt/ecDzZHAIkEKLZfZBMq
WEBqbsjTHup82DuEFvhXm96LLtKEt7ESRSgclWUbaNPT50DHQN17DEgrWfRsC/ZLmeVdqYlGHnQr
GyTgQQ/FS/3jz04LAWH657hwjoSKgAIn7OfpwGLAWhtQ6KFCOfT9Ayae3pQB/kPKe/q8ixrlI74k
4wTwKD6HWl94ubF9JgKEap0jgKH4eSKwY1gqFJEX2sChjsFLirfPGBiCoClaUy816B37gjhBAIwf
avz8jqn/5+kkbCnwCYD9ftWQcZgPEO8pRx3oCSEEUfYMFQAxyCo7I7Sx1xPgzWGp2OyOWMqCdznU
Qdg/p9aPYIgg5PKaTvKoPw+C4ARAoHuuSR7qzoBtwJ7zQSSVBpg/pHCfpwOD+2YoVFh2IIUt86Xo
fWjVNjGN9x0EwiZb1jkPXzPrd4OgHqlUHxiEA10Top2258Yg1r0JW4hO5NNHRFNvCLU06MBEgnB4
nnT/1kT4N/7ob4IyKmrx4xM1OdhWuxjMv/qDV07u++9/IB4/VSDe/KWgKj//+DMzV/zv/3nLXH4C
fP/w7SsA/OmXXv79yyO+//E3P/b6XK//5yrYlpvywR+evhhebvQcHYb//q/fyzE8Ebx306z/ngG/
v/pvRG32vniClUr5Y+VH6E8QYrKD/jOO7wni/9ado370Sy/1fW98uok3La+ker3PH7zaWVt73/sU
i6Jq83qhHy5OqPEBF0/rcvMXElP1rp+gvrD3T8y28V/nWblz/NkP9r7+/+bDs+/7/a2i/L4XX8bb
NH0dhB/eLQfT3gOzahJswx/r10v9c3mFcsHel18n+bYMNvHrpX64/Ecs2TWugzsuzdmy952fbMsd
Yy5ypf0vHaTejo1A+Yi1erqJtq+3+MNgf8QaPd1U1XbXmHzEAj3Nqr/+lXrbeLtrZAiY9h71s80j
G/DrhX4YG6LzD7g4ZtOv1/nh2h+xRM82ZZBnu3Z3UdHb/9a36WP2EOzywxBonA+4fvmwfXy90D9j
IwL+/S+ece+v1/nh2h+xTM+ynWPyEauUS9fbcjvsuPOPWKnnm3zHRBeVyr0H/Hzbbt5LeQl51A+4
+EW5YQt4vdAPr/MjluhlvHnY7ogdBUp972G5RGJvV3AnuDF7X/w6IHSsgscdIyNkyPa+/s3moSQz
SOsdZ6lgvH3AD6R/TbZpsPMHPmKpCv3fCQf2pnzcuZEJpPGHPMXvRIb3DfPEQyxYAQ9B9bDrTXzE
8hW/cZxtimbXaaV9xBoWv3DaBNVfF9+CKt/1HB+xmMWvnG3q7a7rf8R65vr15q/Jpvy22RUzCETe
R8wnfmMa7/6Fj1nY4immCAy/3u4/e6r+IQvb3+zMCQVsc//xoYaxc/A/ZDEHVSQU/F7v84eB+YgT
+CaLN7uiB1Hc2n9gCEySHQe8kHLZ/+L1Jg2qGB3t14v9MDQfsnRFmWXHOSwkifa++9utv9k1NMZH
LNhbYnzUD19v859xMT5isd427AQ7jnjRRt5/XBoKRMkusWkhWbb35e+4QrNrrRofsVa/ZPGOfd74
iHX6pfm2YyEJ/cj/ZUx2lWX/FvB4X6x9VXfc9c/e1qLFXzzE2035P/8PAAD//w==</cx:binary>
              </cx:geoCache>
            </cx:geography>
          </cx:layoutPr>
          <cx:valueColors>
            <cx:minColor>
              <a:schemeClr val="bg2">
                <a:lumMod val="75000"/>
              </a:schemeClr>
            </cx:minColor>
            <cx:maxColor>
              <a:schemeClr val="bg2"/>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1.xml"/><Relationship Id="rId7" Type="http://schemas.openxmlformats.org/officeDocument/2006/relationships/chart" Target="../charts/chart4.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6.xml"/><Relationship Id="rId5" Type="http://schemas.openxmlformats.org/officeDocument/2006/relationships/chart" Target="../charts/chart2.xml"/><Relationship Id="rId10" Type="http://schemas.openxmlformats.org/officeDocument/2006/relationships/chart" Target="../charts/chart5.xml"/><Relationship Id="rId4" Type="http://schemas.openxmlformats.org/officeDocument/2006/relationships/image" Target="../media/image2.emf"/><Relationship Id="rId9" Type="http://schemas.microsoft.com/office/2014/relationships/chartEx" Target="../charts/chartEx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2197100" y="0"/>
          <a:ext cx="14643100" cy="8191500"/>
        </a:xfrm>
        <a:prstGeom prst="rect">
          <a:avLst/>
        </a:prstGeom>
        <a:solidFill>
          <a:schemeClr val="accent4">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2197100" cy="8191500"/>
        </a:xfrm>
        <a:prstGeom prst="rect">
          <a:avLst/>
        </a:prstGeom>
        <a:solidFill>
          <a:schemeClr val="accent4">
            <a:lumMod val="75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2</xdr:col>
      <xdr:colOff>241300</xdr:colOff>
      <xdr:row>10</xdr:row>
      <xdr:rowOff>76200</xdr:rowOff>
    </xdr:to>
    <xdr:pic>
      <xdr:nvPicPr>
        <xdr:cNvPr id="11" name="Picture 10">
          <a:extLst>
            <a:ext uri="{FF2B5EF4-FFF2-40B4-BE49-F238E27FC236}">
              <a16:creationId xmlns:a16="http://schemas.microsoft.com/office/drawing/2014/main" id="{892CB164-C7AE-5181-C732-42E95E8854D3}"/>
            </a:ext>
          </a:extLst>
        </xdr:cNvPr>
        <xdr:cNvPicPr>
          <a:picLocks noChangeAspect="1"/>
        </xdr:cNvPicPr>
      </xdr:nvPicPr>
      <xdr:blipFill>
        <a:blip xmlns:r="http://schemas.openxmlformats.org/officeDocument/2006/relationships" r:embed="rId1" cstate="print">
          <a:duotone>
            <a:schemeClr val="accent4">
              <a:shade val="45000"/>
              <a:satMod val="135000"/>
            </a:schemeClr>
            <a:prstClr val="white"/>
          </a:duotone>
          <a:extLst>
            <a:ext uri="{BEBA8EAE-BF5A-486C-A8C5-ECC9F3942E4B}">
              <a14:imgProps xmlns:a14="http://schemas.microsoft.com/office/drawing/2010/main">
                <a14:imgLayer r:embed="rId2">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0" y="0"/>
          <a:ext cx="2184400" cy="1981200"/>
        </a:xfrm>
        <a:prstGeom prst="rect">
          <a:avLst/>
        </a:prstGeom>
      </xdr:spPr>
    </xdr:pic>
    <xdr:clientData/>
  </xdr:twoCellAnchor>
  <xdr:twoCellAnchor>
    <xdr:from>
      <xdr:col>0</xdr:col>
      <xdr:colOff>0</xdr:colOff>
      <xdr:row>11</xdr:row>
      <xdr:rowOff>186267</xdr:rowOff>
    </xdr:from>
    <xdr:to>
      <xdr:col>1</xdr:col>
      <xdr:colOff>889000</xdr:colOff>
      <xdr:row>13</xdr:row>
      <xdr:rowOff>186267</xdr:rowOff>
    </xdr:to>
    <xdr:sp macro="" textlink="Pivots!G4">
      <xdr:nvSpPr>
        <xdr:cNvPr id="12" name="TextBox 11">
          <a:extLst>
            <a:ext uri="{FF2B5EF4-FFF2-40B4-BE49-F238E27FC236}">
              <a16:creationId xmlns:a16="http://schemas.microsoft.com/office/drawing/2014/main" id="{D5EA070B-0F34-A3D3-CE3A-B17B3A7E7E99}"/>
            </a:ext>
          </a:extLst>
        </xdr:cNvPr>
        <xdr:cNvSpPr txBox="1"/>
      </xdr:nvSpPr>
      <xdr:spPr>
        <a:xfrm>
          <a:off x="0" y="2281767"/>
          <a:ext cx="1143000" cy="381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E53D25-2DEF-904E-9C05-C29CFC52E01E}" type="TxLink">
            <a:rPr lang="en-US" sz="1800" b="1" i="0" u="none" strike="noStrike">
              <a:gradFill>
                <a:gsLst>
                  <a:gs pos="99000">
                    <a:schemeClr val="bg1">
                      <a:lumMod val="75000"/>
                    </a:schemeClr>
                  </a:gs>
                  <a:gs pos="0">
                    <a:schemeClr val="bg1">
                      <a:lumMod val="95000"/>
                    </a:schemeClr>
                  </a:gs>
                </a:gsLst>
                <a:lin ang="5400000" scaled="1"/>
              </a:gradFill>
              <a:latin typeface="+mj-lt"/>
            </a:rPr>
            <a:pPr/>
            <a:t>2,400</a:t>
          </a:fld>
          <a:endParaRPr lang="en-US" sz="1800" b="1">
            <a:gradFill>
              <a:gsLst>
                <a:gs pos="99000">
                  <a:schemeClr val="bg1">
                    <a:lumMod val="75000"/>
                  </a:schemeClr>
                </a:gs>
                <a:gs pos="0">
                  <a:schemeClr val="bg1">
                    <a:lumMod val="95000"/>
                  </a:schemeClr>
                </a:gs>
              </a:gsLst>
              <a:lin ang="5400000" scaled="1"/>
            </a:gradFill>
            <a:latin typeface="+mj-lt"/>
          </a:endParaRPr>
        </a:p>
      </xdr:txBody>
    </xdr:sp>
    <xdr:clientData/>
  </xdr:twoCellAnchor>
  <xdr:twoCellAnchor>
    <xdr:from>
      <xdr:col>0</xdr:col>
      <xdr:colOff>0</xdr:colOff>
      <xdr:row>15</xdr:row>
      <xdr:rowOff>63501</xdr:rowOff>
    </xdr:from>
    <xdr:to>
      <xdr:col>1</xdr:col>
      <xdr:colOff>889000</xdr:colOff>
      <xdr:row>17</xdr:row>
      <xdr:rowOff>63501</xdr:rowOff>
    </xdr:to>
    <xdr:sp macro="" textlink="Pivots!H4">
      <xdr:nvSpPr>
        <xdr:cNvPr id="13" name="TextBox 12">
          <a:extLst>
            <a:ext uri="{FF2B5EF4-FFF2-40B4-BE49-F238E27FC236}">
              <a16:creationId xmlns:a16="http://schemas.microsoft.com/office/drawing/2014/main" id="{CDEB68F4-BF96-334D-B5E6-A6178DE3668A}"/>
            </a:ext>
          </a:extLst>
        </xdr:cNvPr>
        <xdr:cNvSpPr txBox="1"/>
      </xdr:nvSpPr>
      <xdr:spPr>
        <a:xfrm>
          <a:off x="0" y="2921001"/>
          <a:ext cx="1143000" cy="381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7AD1E09-8C69-E744-A0EF-081759CCD957}" type="TxLink">
            <a:rPr lang="en-US" sz="1800" b="1" i="0" u="none" strike="noStrike">
              <a:gradFill>
                <a:gsLst>
                  <a:gs pos="99000">
                    <a:schemeClr val="bg1">
                      <a:lumMod val="75000"/>
                    </a:schemeClr>
                  </a:gs>
                  <a:gs pos="0">
                    <a:schemeClr val="bg1">
                      <a:lumMod val="95000"/>
                    </a:schemeClr>
                  </a:gs>
                </a:gsLst>
                <a:lin ang="5400000" scaled="1"/>
              </a:gradFill>
              <a:latin typeface="+mj-lt"/>
              <a:ea typeface="+mn-ea"/>
              <a:cs typeface="+mn-cs"/>
            </a:rPr>
            <a:pPr marL="0" indent="0"/>
            <a:t>11,997</a:t>
          </a:fld>
          <a:endParaRPr lang="en-US" sz="1800" b="1" i="0" u="none" strike="noStrike">
            <a:gradFill>
              <a:gsLst>
                <a:gs pos="99000">
                  <a:schemeClr val="bg1">
                    <a:lumMod val="75000"/>
                  </a:schemeClr>
                </a:gs>
                <a:gs pos="0">
                  <a:schemeClr val="bg1">
                    <a:lumMod val="95000"/>
                  </a:schemeClr>
                </a:gs>
              </a:gsLst>
              <a:lin ang="5400000" scaled="1"/>
            </a:gradFill>
            <a:latin typeface="+mj-lt"/>
            <a:ea typeface="+mn-ea"/>
            <a:cs typeface="+mn-cs"/>
          </a:endParaRPr>
        </a:p>
      </xdr:txBody>
    </xdr:sp>
    <xdr:clientData/>
  </xdr:twoCellAnchor>
  <xdr:twoCellAnchor>
    <xdr:from>
      <xdr:col>0</xdr:col>
      <xdr:colOff>0</xdr:colOff>
      <xdr:row>18</xdr:row>
      <xdr:rowOff>131235</xdr:rowOff>
    </xdr:from>
    <xdr:to>
      <xdr:col>1</xdr:col>
      <xdr:colOff>889000</xdr:colOff>
      <xdr:row>20</xdr:row>
      <xdr:rowOff>131235</xdr:rowOff>
    </xdr:to>
    <xdr:sp macro="" textlink="Pivots!I4">
      <xdr:nvSpPr>
        <xdr:cNvPr id="14" name="TextBox 13">
          <a:extLst>
            <a:ext uri="{FF2B5EF4-FFF2-40B4-BE49-F238E27FC236}">
              <a16:creationId xmlns:a16="http://schemas.microsoft.com/office/drawing/2014/main" id="{213F7FF8-0806-1749-B9CB-41AAC777D94D}"/>
            </a:ext>
          </a:extLst>
        </xdr:cNvPr>
        <xdr:cNvSpPr txBox="1"/>
      </xdr:nvSpPr>
      <xdr:spPr>
        <a:xfrm>
          <a:off x="0" y="3560235"/>
          <a:ext cx="1143000" cy="381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CAA62BB-F6C0-8541-BBD2-3D8E21249E60}" type="TxLink">
            <a:rPr lang="en-US" sz="1800" b="1" i="0" u="none" strike="noStrike">
              <a:gradFill flip="none" rotWithShape="1">
                <a:gsLst>
                  <a:gs pos="100000">
                    <a:srgbClr val="FDCE6D">
                      <a:shade val="30000"/>
                      <a:satMod val="115000"/>
                    </a:srgbClr>
                  </a:gs>
                  <a:gs pos="95000">
                    <a:srgbClr val="FDCE6D">
                      <a:shade val="100000"/>
                      <a:satMod val="115000"/>
                    </a:srgbClr>
                  </a:gs>
                </a:gsLst>
                <a:path path="circle">
                  <a:fillToRect t="100000" r="100000"/>
                </a:path>
                <a:tileRect l="-100000" b="-100000"/>
              </a:gradFill>
              <a:latin typeface="+mj-lt"/>
              <a:ea typeface="+mn-ea"/>
              <a:cs typeface="+mn-cs"/>
            </a:rPr>
            <a:pPr marL="0" indent="0"/>
            <a:t>$649.0K</a:t>
          </a:fld>
          <a:endParaRPr lang="en-US" sz="1800" b="1" i="0" u="none" strike="noStrike">
            <a:gradFill flip="none" rotWithShape="1">
              <a:gsLst>
                <a:gs pos="100000">
                  <a:srgbClr val="FDCE6D">
                    <a:shade val="30000"/>
                    <a:satMod val="115000"/>
                  </a:srgbClr>
                </a:gs>
                <a:gs pos="95000">
                  <a:srgbClr val="FDCE6D">
                    <a:shade val="100000"/>
                    <a:satMod val="115000"/>
                  </a:srgbClr>
                </a:gs>
              </a:gsLst>
              <a:path path="circle">
                <a:fillToRect t="100000" r="100000"/>
              </a:path>
              <a:tileRect l="-100000" b="-100000"/>
            </a:gradFill>
            <a:latin typeface="+mj-lt"/>
            <a:ea typeface="+mn-ea"/>
            <a:cs typeface="+mn-cs"/>
          </a:endParaRPr>
        </a:p>
      </xdr:txBody>
    </xdr:sp>
    <xdr:clientData/>
  </xdr:twoCellAnchor>
  <xdr:twoCellAnchor>
    <xdr:from>
      <xdr:col>0</xdr:col>
      <xdr:colOff>0</xdr:colOff>
      <xdr:row>21</xdr:row>
      <xdr:rowOff>148169</xdr:rowOff>
    </xdr:from>
    <xdr:to>
      <xdr:col>1</xdr:col>
      <xdr:colOff>889000</xdr:colOff>
      <xdr:row>23</xdr:row>
      <xdr:rowOff>148169</xdr:rowOff>
    </xdr:to>
    <xdr:sp macro="" textlink="Pivots!J4">
      <xdr:nvSpPr>
        <xdr:cNvPr id="15" name="TextBox 14">
          <a:extLst>
            <a:ext uri="{FF2B5EF4-FFF2-40B4-BE49-F238E27FC236}">
              <a16:creationId xmlns:a16="http://schemas.microsoft.com/office/drawing/2014/main" id="{2B41E0EE-38E1-5440-BA3A-BB685F947B16}"/>
            </a:ext>
          </a:extLst>
        </xdr:cNvPr>
        <xdr:cNvSpPr txBox="1"/>
      </xdr:nvSpPr>
      <xdr:spPr>
        <a:xfrm>
          <a:off x="0" y="4148669"/>
          <a:ext cx="1143000" cy="381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DB9C08D-15D3-5647-930E-25356D26BB56}" type="TxLink">
            <a:rPr lang="en-US" sz="1800" b="1" i="0" u="none" strike="noStrike">
              <a:gradFill>
                <a:gsLst>
                  <a:gs pos="99000">
                    <a:schemeClr val="bg1">
                      <a:lumMod val="75000"/>
                    </a:schemeClr>
                  </a:gs>
                  <a:gs pos="0">
                    <a:schemeClr val="bg1">
                      <a:lumMod val="95000"/>
                    </a:schemeClr>
                  </a:gs>
                </a:gsLst>
                <a:lin ang="5400000" scaled="1"/>
              </a:gradFill>
              <a:latin typeface="+mj-lt"/>
              <a:ea typeface="+mn-ea"/>
              <a:cs typeface="+mn-cs"/>
            </a:rPr>
            <a:pPr marL="0" indent="0"/>
            <a:t>4.0</a:t>
          </a:fld>
          <a:endParaRPr lang="en-US" sz="1800" b="1" i="0" u="none" strike="noStrike">
            <a:gradFill>
              <a:gsLst>
                <a:gs pos="99000">
                  <a:schemeClr val="bg1">
                    <a:lumMod val="75000"/>
                  </a:schemeClr>
                </a:gs>
                <a:gs pos="0">
                  <a:schemeClr val="bg1">
                    <a:lumMod val="95000"/>
                  </a:schemeClr>
                </a:gs>
              </a:gsLst>
              <a:lin ang="5400000" scaled="1"/>
            </a:gradFill>
            <a:latin typeface="+mj-lt"/>
            <a:ea typeface="+mn-ea"/>
            <a:cs typeface="+mn-cs"/>
          </a:endParaRPr>
        </a:p>
      </xdr:txBody>
    </xdr:sp>
    <xdr:clientData/>
  </xdr:twoCellAnchor>
  <xdr:twoCellAnchor>
    <xdr:from>
      <xdr:col>0</xdr:col>
      <xdr:colOff>0</xdr:colOff>
      <xdr:row>24</xdr:row>
      <xdr:rowOff>165100</xdr:rowOff>
    </xdr:from>
    <xdr:to>
      <xdr:col>1</xdr:col>
      <xdr:colOff>889000</xdr:colOff>
      <xdr:row>26</xdr:row>
      <xdr:rowOff>165100</xdr:rowOff>
    </xdr:to>
    <xdr:sp macro="" textlink="Pivots!K4">
      <xdr:nvSpPr>
        <xdr:cNvPr id="16" name="TextBox 15">
          <a:extLst>
            <a:ext uri="{FF2B5EF4-FFF2-40B4-BE49-F238E27FC236}">
              <a16:creationId xmlns:a16="http://schemas.microsoft.com/office/drawing/2014/main" id="{F26F325D-1196-B840-B8FE-D19D8A601798}"/>
            </a:ext>
          </a:extLst>
        </xdr:cNvPr>
        <xdr:cNvSpPr txBox="1"/>
      </xdr:nvSpPr>
      <xdr:spPr>
        <a:xfrm>
          <a:off x="0" y="4737100"/>
          <a:ext cx="1143000" cy="381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4F50AF-4A61-1449-9D2A-B4E4870EC2B3}" type="TxLink">
            <a:rPr lang="en-US" sz="1800" b="1" i="0" u="none" strike="noStrike">
              <a:gradFill>
                <a:gsLst>
                  <a:gs pos="99000">
                    <a:schemeClr val="bg1">
                      <a:lumMod val="75000"/>
                    </a:schemeClr>
                  </a:gs>
                  <a:gs pos="0">
                    <a:schemeClr val="bg1">
                      <a:lumMod val="95000"/>
                    </a:schemeClr>
                  </a:gs>
                </a:gsLst>
                <a:lin ang="5400000" scaled="1"/>
              </a:gradFill>
              <a:latin typeface="+mj-lt"/>
              <a:ea typeface="+mn-ea"/>
              <a:cs typeface="+mn-cs"/>
            </a:rPr>
            <a:pPr marL="0" indent="0"/>
            <a:t>2.3</a:t>
          </a:fld>
          <a:endParaRPr lang="en-US" sz="1800" b="1" i="0" u="none" strike="noStrike">
            <a:gradFill>
              <a:gsLst>
                <a:gs pos="99000">
                  <a:schemeClr val="bg1">
                    <a:lumMod val="75000"/>
                  </a:schemeClr>
                </a:gs>
                <a:gs pos="0">
                  <a:schemeClr val="bg1">
                    <a:lumMod val="95000"/>
                  </a:schemeClr>
                </a:gs>
              </a:gsLst>
              <a:lin ang="5400000" scaled="1"/>
            </a:gradFill>
            <a:latin typeface="+mj-lt"/>
            <a:ea typeface="+mn-ea"/>
            <a:cs typeface="+mn-cs"/>
          </a:endParaRPr>
        </a:p>
      </xdr:txBody>
    </xdr:sp>
    <xdr:clientData/>
  </xdr:twoCellAnchor>
  <xdr:twoCellAnchor>
    <xdr:from>
      <xdr:col>0</xdr:col>
      <xdr:colOff>0</xdr:colOff>
      <xdr:row>10</xdr:row>
      <xdr:rowOff>165100</xdr:rowOff>
    </xdr:from>
    <xdr:to>
      <xdr:col>1</xdr:col>
      <xdr:colOff>800100</xdr:colOff>
      <xdr:row>12</xdr:row>
      <xdr:rowOff>63500</xdr:rowOff>
    </xdr:to>
    <xdr:sp macro="" textlink="">
      <xdr:nvSpPr>
        <xdr:cNvPr id="17" name="TextBox 16">
          <a:extLst>
            <a:ext uri="{FF2B5EF4-FFF2-40B4-BE49-F238E27FC236}">
              <a16:creationId xmlns:a16="http://schemas.microsoft.com/office/drawing/2014/main" id="{DE5DC129-A3CF-1905-E955-546411461382}"/>
            </a:ext>
          </a:extLst>
        </xdr:cNvPr>
        <xdr:cNvSpPr txBox="1"/>
      </xdr:nvSpPr>
      <xdr:spPr>
        <a:xfrm>
          <a:off x="0" y="2070100"/>
          <a:ext cx="10541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 Orders</a:t>
          </a:r>
        </a:p>
      </xdr:txBody>
    </xdr:sp>
    <xdr:clientData/>
  </xdr:twoCellAnchor>
  <xdr:twoCellAnchor>
    <xdr:from>
      <xdr:col>0</xdr:col>
      <xdr:colOff>0</xdr:colOff>
      <xdr:row>14</xdr:row>
      <xdr:rowOff>55034</xdr:rowOff>
    </xdr:from>
    <xdr:to>
      <xdr:col>1</xdr:col>
      <xdr:colOff>901700</xdr:colOff>
      <xdr:row>15</xdr:row>
      <xdr:rowOff>118534</xdr:rowOff>
    </xdr:to>
    <xdr:sp macro="" textlink="">
      <xdr:nvSpPr>
        <xdr:cNvPr id="18" name="TextBox 17">
          <a:extLst>
            <a:ext uri="{FF2B5EF4-FFF2-40B4-BE49-F238E27FC236}">
              <a16:creationId xmlns:a16="http://schemas.microsoft.com/office/drawing/2014/main" id="{A6C8CCFE-71E5-FA4B-A19D-D1A7401F434C}"/>
            </a:ext>
          </a:extLst>
        </xdr:cNvPr>
        <xdr:cNvSpPr txBox="1"/>
      </xdr:nvSpPr>
      <xdr:spPr>
        <a:xfrm>
          <a:off x="0" y="2722034"/>
          <a:ext cx="11557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 Quantity</a:t>
          </a:r>
        </a:p>
      </xdr:txBody>
    </xdr:sp>
    <xdr:clientData/>
  </xdr:twoCellAnchor>
  <xdr:twoCellAnchor>
    <xdr:from>
      <xdr:col>0</xdr:col>
      <xdr:colOff>0</xdr:colOff>
      <xdr:row>17</xdr:row>
      <xdr:rowOff>33868</xdr:rowOff>
    </xdr:from>
    <xdr:to>
      <xdr:col>1</xdr:col>
      <xdr:colOff>800100</xdr:colOff>
      <xdr:row>18</xdr:row>
      <xdr:rowOff>122768</xdr:rowOff>
    </xdr:to>
    <xdr:sp macro="" textlink="">
      <xdr:nvSpPr>
        <xdr:cNvPr id="19" name="TextBox 18">
          <a:extLst>
            <a:ext uri="{FF2B5EF4-FFF2-40B4-BE49-F238E27FC236}">
              <a16:creationId xmlns:a16="http://schemas.microsoft.com/office/drawing/2014/main" id="{D252D901-26EC-F141-86DD-CF160DDA8E50}"/>
            </a:ext>
          </a:extLst>
        </xdr:cNvPr>
        <xdr:cNvSpPr txBox="1"/>
      </xdr:nvSpPr>
      <xdr:spPr>
        <a:xfrm>
          <a:off x="0" y="3272368"/>
          <a:ext cx="10541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a:t>
          </a:r>
          <a:r>
            <a:rPr lang="en-US" sz="1400" b="1" baseline="0">
              <a:solidFill>
                <a:schemeClr val="bg1"/>
              </a:solidFill>
            </a:rPr>
            <a:t> Amount</a:t>
          </a:r>
          <a:endParaRPr lang="en-US" sz="1400" b="1">
            <a:solidFill>
              <a:schemeClr val="bg1"/>
            </a:solidFill>
          </a:endParaRPr>
        </a:p>
      </xdr:txBody>
    </xdr:sp>
    <xdr:clientData/>
  </xdr:twoCellAnchor>
  <xdr:twoCellAnchor>
    <xdr:from>
      <xdr:col>0</xdr:col>
      <xdr:colOff>0</xdr:colOff>
      <xdr:row>20</xdr:row>
      <xdr:rowOff>127002</xdr:rowOff>
    </xdr:from>
    <xdr:to>
      <xdr:col>1</xdr:col>
      <xdr:colOff>952500</xdr:colOff>
      <xdr:row>22</xdr:row>
      <xdr:rowOff>63502</xdr:rowOff>
    </xdr:to>
    <xdr:sp macro="" textlink="">
      <xdr:nvSpPr>
        <xdr:cNvPr id="20" name="TextBox 19">
          <a:extLst>
            <a:ext uri="{FF2B5EF4-FFF2-40B4-BE49-F238E27FC236}">
              <a16:creationId xmlns:a16="http://schemas.microsoft.com/office/drawing/2014/main" id="{5A6D9428-E5B8-5043-B74C-015C7A8B91D5}"/>
            </a:ext>
          </a:extLst>
        </xdr:cNvPr>
        <xdr:cNvSpPr txBox="1"/>
      </xdr:nvSpPr>
      <xdr:spPr>
        <a:xfrm>
          <a:off x="0" y="3937002"/>
          <a:ext cx="12065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a:t>
          </a:r>
          <a:r>
            <a:rPr lang="en-US" sz="1400" b="1" baseline="0">
              <a:solidFill>
                <a:schemeClr val="bg1"/>
              </a:solidFill>
            </a:rPr>
            <a:t> Avg. Rating</a:t>
          </a:r>
          <a:endParaRPr lang="en-US" sz="1400" b="1">
            <a:solidFill>
              <a:schemeClr val="bg1"/>
            </a:solidFill>
          </a:endParaRPr>
        </a:p>
      </xdr:txBody>
    </xdr:sp>
    <xdr:clientData/>
  </xdr:twoCellAnchor>
  <xdr:twoCellAnchor>
    <xdr:from>
      <xdr:col>0</xdr:col>
      <xdr:colOff>0</xdr:colOff>
      <xdr:row>23</xdr:row>
      <xdr:rowOff>118536</xdr:rowOff>
    </xdr:from>
    <xdr:to>
      <xdr:col>1</xdr:col>
      <xdr:colOff>1460500</xdr:colOff>
      <xdr:row>25</xdr:row>
      <xdr:rowOff>29636</xdr:rowOff>
    </xdr:to>
    <xdr:sp macro="" textlink="">
      <xdr:nvSpPr>
        <xdr:cNvPr id="21" name="TextBox 20">
          <a:extLst>
            <a:ext uri="{FF2B5EF4-FFF2-40B4-BE49-F238E27FC236}">
              <a16:creationId xmlns:a16="http://schemas.microsoft.com/office/drawing/2014/main" id="{27F84503-279D-194C-81ED-344ED1752BF2}"/>
            </a:ext>
          </a:extLst>
        </xdr:cNvPr>
        <xdr:cNvSpPr txBox="1"/>
      </xdr:nvSpPr>
      <xdr:spPr>
        <a:xfrm>
          <a:off x="0" y="4500036"/>
          <a:ext cx="1714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a:t>
          </a:r>
          <a:r>
            <a:rPr lang="en-US" sz="1400" b="1" baseline="0">
              <a:solidFill>
                <a:schemeClr val="bg1"/>
              </a:solidFill>
            </a:rPr>
            <a:t> Days to Deliver</a:t>
          </a:r>
          <a:endParaRPr lang="en-US" sz="1400" b="1">
            <a:solidFill>
              <a:schemeClr val="bg1"/>
            </a:solidFill>
          </a:endParaRPr>
        </a:p>
      </xdr:txBody>
    </xdr:sp>
    <xdr:clientData/>
  </xdr:twoCellAnchor>
  <xdr:twoCellAnchor>
    <xdr:from>
      <xdr:col>3</xdr:col>
      <xdr:colOff>114300</xdr:colOff>
      <xdr:row>0</xdr:row>
      <xdr:rowOff>63500</xdr:rowOff>
    </xdr:from>
    <xdr:to>
      <xdr:col>11</xdr:col>
      <xdr:colOff>139700</xdr:colOff>
      <xdr:row>12</xdr:row>
      <xdr:rowOff>152400</xdr:rowOff>
    </xdr:to>
    <xdr:graphicFrame macro="">
      <xdr:nvGraphicFramePr>
        <xdr:cNvPr id="22" name="Chart 21">
          <a:extLst>
            <a:ext uri="{FF2B5EF4-FFF2-40B4-BE49-F238E27FC236}">
              <a16:creationId xmlns:a16="http://schemas.microsoft.com/office/drawing/2014/main" id="{F77DB78D-6E3D-854A-8E09-2EAA33A49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228600</xdr:colOff>
      <xdr:row>0</xdr:row>
      <xdr:rowOff>63500</xdr:rowOff>
    </xdr:from>
    <xdr:to>
      <xdr:col>17</xdr:col>
      <xdr:colOff>190500</xdr:colOff>
      <xdr:row>12</xdr:row>
      <xdr:rowOff>152400</xdr:rowOff>
    </xdr:to>
    <xdr:sp macro="" textlink="">
      <xdr:nvSpPr>
        <xdr:cNvPr id="24" name="Rectangle 23">
          <a:extLst>
            <a:ext uri="{FF2B5EF4-FFF2-40B4-BE49-F238E27FC236}">
              <a16:creationId xmlns:a16="http://schemas.microsoft.com/office/drawing/2014/main" id="{7817C3EE-173F-B96A-84F0-FA3A67C8982F}"/>
            </a:ext>
          </a:extLst>
        </xdr:cNvPr>
        <xdr:cNvSpPr/>
      </xdr:nvSpPr>
      <xdr:spPr>
        <a:xfrm>
          <a:off x="7391400" y="63500"/>
          <a:ext cx="4000500" cy="23749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11</xdr:col>
          <xdr:colOff>279399</xdr:colOff>
          <xdr:row>1</xdr:row>
          <xdr:rowOff>139699</xdr:rowOff>
        </xdr:from>
        <xdr:to>
          <xdr:col>17</xdr:col>
          <xdr:colOff>127000</xdr:colOff>
          <xdr:row>12</xdr:row>
          <xdr:rowOff>82416</xdr:rowOff>
        </xdr:to>
        <xdr:pic>
          <xdr:nvPicPr>
            <xdr:cNvPr id="23" name="Picture 22">
              <a:extLst>
                <a:ext uri="{FF2B5EF4-FFF2-40B4-BE49-F238E27FC236}">
                  <a16:creationId xmlns:a16="http://schemas.microsoft.com/office/drawing/2014/main" id="{CFA34C86-30EB-1E1D-12B6-FF891171ADD7}"/>
                </a:ext>
              </a:extLst>
            </xdr:cNvPr>
            <xdr:cNvPicPr>
              <a:picLocks noChangeAspect="1" noChangeArrowheads="1"/>
              <a:extLst>
                <a:ext uri="{84589F7E-364E-4C9E-8A38-B11213B215E9}">
                  <a14:cameraTool cellRange="Pivot!$H$4:$L$9" spid="_x0000_s1469"/>
                </a:ext>
              </a:extLst>
            </xdr:cNvPicPr>
          </xdr:nvPicPr>
          <xdr:blipFill>
            <a:blip xmlns:r="http://schemas.openxmlformats.org/officeDocument/2006/relationships" r:embed="rId4"/>
            <a:srcRect/>
            <a:stretch>
              <a:fillRect/>
            </a:stretch>
          </xdr:blipFill>
          <xdr:spPr bwMode="auto">
            <a:xfrm>
              <a:off x="7442199" y="330199"/>
              <a:ext cx="3886201" cy="203821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17</xdr:col>
      <xdr:colOff>304800</xdr:colOff>
      <xdr:row>0</xdr:row>
      <xdr:rowOff>63500</xdr:rowOff>
    </xdr:from>
    <xdr:to>
      <xdr:col>25</xdr:col>
      <xdr:colOff>132080</xdr:colOff>
      <xdr:row>12</xdr:row>
      <xdr:rowOff>152400</xdr:rowOff>
    </xdr:to>
    <xdr:graphicFrame macro="">
      <xdr:nvGraphicFramePr>
        <xdr:cNvPr id="25" name="Chart 24">
          <a:extLst>
            <a:ext uri="{FF2B5EF4-FFF2-40B4-BE49-F238E27FC236}">
              <a16:creationId xmlns:a16="http://schemas.microsoft.com/office/drawing/2014/main" id="{CC8C370C-BEB8-D846-BB3F-DB2D1A841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127000</xdr:colOff>
      <xdr:row>14</xdr:row>
      <xdr:rowOff>12700</xdr:rowOff>
    </xdr:from>
    <xdr:to>
      <xdr:col>10</xdr:col>
      <xdr:colOff>457200</xdr:colOff>
      <xdr:row>42</xdr:row>
      <xdr:rowOff>88900</xdr:rowOff>
    </xdr:to>
    <xdr:graphicFrame macro="">
      <xdr:nvGraphicFramePr>
        <xdr:cNvPr id="28" name="Chart 27">
          <a:extLst>
            <a:ext uri="{FF2B5EF4-FFF2-40B4-BE49-F238E27FC236}">
              <a16:creationId xmlns:a16="http://schemas.microsoft.com/office/drawing/2014/main" id="{32E58A96-A2DE-C741-8F5E-4655C22DA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139700</xdr:colOff>
      <xdr:row>32</xdr:row>
      <xdr:rowOff>25400</xdr:rowOff>
    </xdr:from>
    <xdr:to>
      <xdr:col>8</xdr:col>
      <xdr:colOff>304800</xdr:colOff>
      <xdr:row>38</xdr:row>
      <xdr:rowOff>101600</xdr:rowOff>
    </xdr:to>
    <xdr:graphicFrame macro="">
      <xdr:nvGraphicFramePr>
        <xdr:cNvPr id="29" name="Chart 28">
          <a:extLst>
            <a:ext uri="{FF2B5EF4-FFF2-40B4-BE49-F238E27FC236}">
              <a16:creationId xmlns:a16="http://schemas.microsoft.com/office/drawing/2014/main" id="{CD4C4AEE-25D6-1B46-A486-DE45C1045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482600</xdr:colOff>
      <xdr:row>14</xdr:row>
      <xdr:rowOff>0</xdr:rowOff>
    </xdr:from>
    <xdr:to>
      <xdr:col>17</xdr:col>
      <xdr:colOff>342900</xdr:colOff>
      <xdr:row>42</xdr:row>
      <xdr:rowOff>101600</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44EAC52D-55B7-AC45-8A26-4365497CA7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972300" y="2667000"/>
              <a:ext cx="4572000" cy="5435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0</xdr:colOff>
      <xdr:row>17</xdr:row>
      <xdr:rowOff>88900</xdr:rowOff>
    </xdr:from>
    <xdr:to>
      <xdr:col>17</xdr:col>
      <xdr:colOff>241300</xdr:colOff>
      <xdr:row>28</xdr:row>
      <xdr:rowOff>114300</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17F5B35D-F8ED-3940-8267-90E7D97671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855200" y="3327400"/>
              <a:ext cx="1587500" cy="2120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431800</xdr:colOff>
      <xdr:row>14</xdr:row>
      <xdr:rowOff>12700</xdr:rowOff>
    </xdr:from>
    <xdr:to>
      <xdr:col>25</xdr:col>
      <xdr:colOff>190500</xdr:colOff>
      <xdr:row>24</xdr:row>
      <xdr:rowOff>25400</xdr:rowOff>
    </xdr:to>
    <xdr:graphicFrame macro="">
      <xdr:nvGraphicFramePr>
        <xdr:cNvPr id="33" name="Chart 32">
          <a:extLst>
            <a:ext uri="{FF2B5EF4-FFF2-40B4-BE49-F238E27FC236}">
              <a16:creationId xmlns:a16="http://schemas.microsoft.com/office/drawing/2014/main" id="{961F7307-2DDE-6A47-AC6C-8356F46C6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431800</xdr:colOff>
      <xdr:row>25</xdr:row>
      <xdr:rowOff>12700</xdr:rowOff>
    </xdr:from>
    <xdr:to>
      <xdr:col>25</xdr:col>
      <xdr:colOff>177800</xdr:colOff>
      <xdr:row>42</xdr:row>
      <xdr:rowOff>76200</xdr:rowOff>
    </xdr:to>
    <xdr:graphicFrame macro="">
      <xdr:nvGraphicFramePr>
        <xdr:cNvPr id="34" name="Chart 33">
          <a:extLst>
            <a:ext uri="{FF2B5EF4-FFF2-40B4-BE49-F238E27FC236}">
              <a16:creationId xmlns:a16="http://schemas.microsoft.com/office/drawing/2014/main" id="{43B43F29-0938-D749-8C98-9A29D7D9C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38100</xdr:colOff>
      <xdr:row>26</xdr:row>
      <xdr:rowOff>114300</xdr:rowOff>
    </xdr:from>
    <xdr:to>
      <xdr:col>2</xdr:col>
      <xdr:colOff>177800</xdr:colOff>
      <xdr:row>35</xdr:row>
      <xdr:rowOff>25399</xdr:rowOff>
    </xdr:to>
    <mc:AlternateContent xmlns:mc="http://schemas.openxmlformats.org/markup-compatibility/2006" xmlns:a14="http://schemas.microsoft.com/office/drawing/2010/main">
      <mc:Choice Requires="a14">
        <xdr:graphicFrame macro="">
          <xdr:nvGraphicFramePr>
            <xdr:cNvPr id="35" name="Order Mode">
              <a:extLst>
                <a:ext uri="{FF2B5EF4-FFF2-40B4-BE49-F238E27FC236}">
                  <a16:creationId xmlns:a16="http://schemas.microsoft.com/office/drawing/2014/main" id="{E4A516A7-77D3-3348-90E4-020A9B64E515}"/>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38100" y="5067300"/>
              <a:ext cx="2082800" cy="1625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35</xdr:row>
      <xdr:rowOff>114300</xdr:rowOff>
    </xdr:from>
    <xdr:to>
      <xdr:col>2</xdr:col>
      <xdr:colOff>203200</xdr:colOff>
      <xdr:row>42</xdr:row>
      <xdr:rowOff>152400</xdr:rowOff>
    </xdr:to>
    <mc:AlternateContent xmlns:mc="http://schemas.openxmlformats.org/markup-compatibility/2006" xmlns:a14="http://schemas.microsoft.com/office/drawing/2010/main">
      <mc:Choice Requires="a14">
        <xdr:graphicFrame macro="">
          <xdr:nvGraphicFramePr>
            <xdr:cNvPr id="36" name="Gender Value">
              <a:extLst>
                <a:ext uri="{FF2B5EF4-FFF2-40B4-BE49-F238E27FC236}">
                  <a16:creationId xmlns:a16="http://schemas.microsoft.com/office/drawing/2014/main" id="{08B5A429-7AF7-5B42-A0E6-A52F587D9150}"/>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50800" y="6781800"/>
              <a:ext cx="20955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50800</xdr:colOff>
      <xdr:row>0</xdr:row>
      <xdr:rowOff>101600</xdr:rowOff>
    </xdr:from>
    <xdr:to>
      <xdr:col>15</xdr:col>
      <xdr:colOff>508000</xdr:colOff>
      <xdr:row>2</xdr:row>
      <xdr:rowOff>38100</xdr:rowOff>
    </xdr:to>
    <xdr:sp macro="" textlink="">
      <xdr:nvSpPr>
        <xdr:cNvPr id="4" name="TextBox 3">
          <a:extLst>
            <a:ext uri="{FF2B5EF4-FFF2-40B4-BE49-F238E27FC236}">
              <a16:creationId xmlns:a16="http://schemas.microsoft.com/office/drawing/2014/main" id="{A4B0D7C7-75ED-F51F-2BD1-5D6CB9B1851C}"/>
            </a:ext>
          </a:extLst>
        </xdr:cNvPr>
        <xdr:cNvSpPr txBox="1"/>
      </xdr:nvSpPr>
      <xdr:spPr>
        <a:xfrm>
          <a:off x="8559800" y="101600"/>
          <a:ext cx="18034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65000"/>
                  <a:lumOff val="35000"/>
                </a:schemeClr>
              </a:solidFill>
            </a:rPr>
            <a:t>How they</a:t>
          </a:r>
          <a:r>
            <a:rPr lang="en-US" sz="1400" b="1" baseline="0">
              <a:solidFill>
                <a:schemeClr val="tx1">
                  <a:lumMod val="65000"/>
                  <a:lumOff val="35000"/>
                </a:schemeClr>
              </a:solidFill>
            </a:rPr>
            <a:t> like to buy?</a:t>
          </a:r>
          <a:endParaRPr lang="en-US" sz="1400" b="1">
            <a:solidFill>
              <a:schemeClr val="tx1">
                <a:lumMod val="65000"/>
                <a:lumOff val="35000"/>
              </a:schemeClr>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0.27907</cdr:x>
      <cdr:y>0.09375</cdr:y>
    </cdr:from>
    <cdr:to>
      <cdr:x>0.4186</cdr:x>
      <cdr:y>0.23958</cdr:y>
    </cdr:to>
    <cdr:cxnSp macro="">
      <cdr:nvCxnSpPr>
        <cdr:cNvPr id="3" name="Elbow Connector 2">
          <a:extLst xmlns:a="http://schemas.openxmlformats.org/drawingml/2006/main">
            <a:ext uri="{FF2B5EF4-FFF2-40B4-BE49-F238E27FC236}">
              <a16:creationId xmlns:a16="http://schemas.microsoft.com/office/drawing/2014/main" id="{1D84D922-8FED-5F9B-D8F0-0DE35572BC70}"/>
            </a:ext>
          </a:extLst>
        </cdr:cNvPr>
        <cdr:cNvCxnSpPr/>
      </cdr:nvCxnSpPr>
      <cdr:spPr>
        <a:xfrm xmlns:a="http://schemas.openxmlformats.org/drawingml/2006/main">
          <a:off x="609600" y="114300"/>
          <a:ext cx="304800" cy="177800"/>
        </a:xfrm>
        <a:prstGeom xmlns:a="http://schemas.openxmlformats.org/drawingml/2006/main" prst="bentConnector3">
          <a:avLst>
            <a:gd name="adj1" fmla="val 104167"/>
          </a:avLst>
        </a:prstGeom>
        <a:ln xmlns:a="http://schemas.openxmlformats.org/drawingml/2006/main">
          <a:solidFill>
            <a:srgbClr val="92D05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0.47082</cdr:x>
      <cdr:y>0.07407</cdr:y>
    </cdr:from>
    <cdr:to>
      <cdr:x>0.68093</cdr:x>
      <cdr:y>0.19753</cdr:y>
    </cdr:to>
    <cdr:cxnSp macro="">
      <cdr:nvCxnSpPr>
        <cdr:cNvPr id="10" name="Elbow Connector 9">
          <a:extLst xmlns:a="http://schemas.openxmlformats.org/drawingml/2006/main">
            <a:ext uri="{FF2B5EF4-FFF2-40B4-BE49-F238E27FC236}">
              <a16:creationId xmlns:a16="http://schemas.microsoft.com/office/drawing/2014/main" id="{33AE2232-A250-013F-8DB2-41A28DAEE17D}"/>
            </a:ext>
          </a:extLst>
        </cdr:cNvPr>
        <cdr:cNvCxnSpPr/>
      </cdr:nvCxnSpPr>
      <cdr:spPr>
        <a:xfrm xmlns:a="http://schemas.openxmlformats.org/drawingml/2006/main" flipV="1">
          <a:off x="837113" y="86548"/>
          <a:ext cx="373587" cy="144247"/>
        </a:xfrm>
        <a:prstGeom xmlns:a="http://schemas.openxmlformats.org/drawingml/2006/main" prst="bentConnector3">
          <a:avLst>
            <a:gd name="adj1" fmla="val 0"/>
          </a:avLst>
        </a:prstGeom>
        <a:ln xmlns:a="http://schemas.openxmlformats.org/drawingml/2006/main">
          <a:solidFill>
            <a:srgbClr val="00B0F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0.2179</cdr:x>
      <cdr:y>0.64583</cdr:y>
    </cdr:from>
    <cdr:to>
      <cdr:x>0.35465</cdr:x>
      <cdr:y>0.7963</cdr:y>
    </cdr:to>
    <cdr:cxnSp macro="">
      <cdr:nvCxnSpPr>
        <cdr:cNvPr id="16" name="Straight Connector 15">
          <a:extLst xmlns:a="http://schemas.openxmlformats.org/drawingml/2006/main">
            <a:ext uri="{FF2B5EF4-FFF2-40B4-BE49-F238E27FC236}">
              <a16:creationId xmlns:a16="http://schemas.microsoft.com/office/drawing/2014/main" id="{DE964C82-1ACE-B34E-1C38-6B9AA2129CB7}"/>
            </a:ext>
          </a:extLst>
        </cdr:cNvPr>
        <cdr:cNvCxnSpPr/>
      </cdr:nvCxnSpPr>
      <cdr:spPr>
        <a:xfrm xmlns:a="http://schemas.openxmlformats.org/drawingml/2006/main" flipH="1">
          <a:off x="475978" y="787400"/>
          <a:ext cx="298722" cy="183444"/>
        </a:xfrm>
        <a:prstGeom xmlns:a="http://schemas.openxmlformats.org/drawingml/2006/main" prst="line">
          <a:avLst/>
        </a:prstGeom>
        <a:ln xmlns:a="http://schemas.openxmlformats.org/drawingml/2006/main">
          <a:solidFill>
            <a:srgbClr val="FFC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0.6686</cdr:x>
      <cdr:y>0.57292</cdr:y>
    </cdr:from>
    <cdr:to>
      <cdr:x>0.76744</cdr:x>
      <cdr:y>0.57292</cdr:y>
    </cdr:to>
    <cdr:cxnSp macro="">
      <cdr:nvCxnSpPr>
        <cdr:cNvPr id="19" name="Straight Connector 18">
          <a:extLst xmlns:a="http://schemas.openxmlformats.org/drawingml/2006/main">
            <a:ext uri="{FF2B5EF4-FFF2-40B4-BE49-F238E27FC236}">
              <a16:creationId xmlns:a16="http://schemas.microsoft.com/office/drawing/2014/main" id="{44EA8664-5F35-19AC-608C-8B99BCCC4BE2}"/>
            </a:ext>
          </a:extLst>
        </cdr:cNvPr>
        <cdr:cNvCxnSpPr/>
      </cdr:nvCxnSpPr>
      <cdr:spPr>
        <a:xfrm xmlns:a="http://schemas.openxmlformats.org/drawingml/2006/main">
          <a:off x="1460500" y="698500"/>
          <a:ext cx="215900" cy="0"/>
        </a:xfrm>
        <a:prstGeom xmlns:a="http://schemas.openxmlformats.org/drawingml/2006/main" prst="line">
          <a:avLst/>
        </a:prstGeom>
        <a:ln xmlns:a="http://schemas.openxmlformats.org/drawingml/2006/main">
          <a:solidFill>
            <a:srgbClr val="FF0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u Vardhan Akula" refreshedDate="45975.467235879631" createdVersion="8" refreshedVersion="8" minRefreshableVersion="3" recordCount="2400" xr:uid="{940B249A-D204-0242-A081-4CC4C35BAEAC}">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5"/>
        </groupItems>
      </fieldGroup>
    </cacheField>
    <cacheField name="Months (Order Date)" numFmtId="0" databaseField="0">
      <fieldGroup base="5">
        <rangePr groupBy="months" startDate="2025-01-01T00:00:00" endDate="2025-03-30T00:00:00"/>
        <groupItems count="14">
          <s v="&lt;1/1/25"/>
          <s v="Jan"/>
          <s v="Feb"/>
          <s v="Mar"/>
          <s v="Apr"/>
          <s v="May"/>
          <s v="Jun"/>
          <s v="Jul"/>
          <s v="Aug"/>
          <s v="Sep"/>
          <s v="Oct"/>
          <s v="Nov"/>
          <s v="Dec"/>
          <s v="&gt;3/30/25"/>
        </groupItems>
      </fieldGroup>
    </cacheField>
  </cacheFields>
  <extLst>
    <ext xmlns:x14="http://schemas.microsoft.com/office/spreadsheetml/2009/9/main" uri="{725AE2AE-9491-48be-B2B4-4EB974FC3084}">
      <x14:pivotCacheDefinition pivotCacheId="8531237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9E4397-27F6-DE49-A5A3-106ACA56E500}" name="PivotTrend" cacheId="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5">
  <location ref="A9:C23"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2407B1-3D5E-A048-A98D-638406FA7247}" name="PivotSumma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10AC26-AD7C-3345-9425-2AA883A2688F}" name="PivotRating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8:J33"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x="0"/>
        <item x="1"/>
        <item x="2"/>
        <item x="4"/>
        <item x="3"/>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5" format="13" series="1">
      <pivotArea type="data" outline="0" fieldPosition="0">
        <references count="2">
          <reference field="4294967294" count="1" selected="0">
            <x v="0"/>
          </reference>
          <reference field="9" count="1" selected="0">
            <x v="0"/>
          </reference>
        </references>
      </pivotArea>
    </chartFormat>
    <chartFormat chart="5" format="14" series="1">
      <pivotArea type="data" outline="0" fieldPosition="0">
        <references count="2">
          <reference field="4294967294" count="1" selected="0">
            <x v="0"/>
          </reference>
          <reference field="9" count="1" selected="0">
            <x v="1"/>
          </reference>
        </references>
      </pivotArea>
    </chartFormat>
    <chartFormat chart="5" format="15" series="1">
      <pivotArea type="data" outline="0" fieldPosition="0">
        <references count="2">
          <reference field="4294967294" count="1" selected="0">
            <x v="0"/>
          </reference>
          <reference field="9" count="1" selected="0">
            <x v="2"/>
          </reference>
        </references>
      </pivotArea>
    </chartFormat>
    <chartFormat chart="5" format="16" series="1">
      <pivotArea type="data" outline="0" fieldPosition="0">
        <references count="2">
          <reference field="4294967294" count="1" selected="0">
            <x v="0"/>
          </reference>
          <reference field="9" count="1" selected="0">
            <x v="3"/>
          </reference>
        </references>
      </pivotArea>
    </chartFormat>
    <chartFormat chart="5"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FE147D-33E4-F14A-91B9-7086CF2252B3}"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B44"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F620CE-0EB0-D04B-A391-607D795DF135}" name="PivotMatrix"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286E99-69C7-E649-82C5-D2F2D1AB11F5}" name="PivotMap"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2">
  <location ref="A43:D101" firstHeaderRow="0" firstDataRow="1" firstDataCol="2"/>
  <pivotFields count="18">
    <pivotField compact="0" outline="0" showAll="0" defaultSubtotal="0">
      <items count="2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s>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8"/>
        <item x="1"/>
        <item x="13"/>
        <item x="3"/>
      </items>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1"/>
        <item x="3"/>
      </items>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9DE60A-EF6A-DE45-B8E3-7356200220F8}" name="PivotGend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N17:O22" firstHeaderRow="1"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sortType="ascending">
      <items count="21">
        <item x="14"/>
        <item x="10"/>
        <item x="12"/>
        <item x="15"/>
        <item x="4"/>
        <item x="7"/>
        <item x="6"/>
        <item x="19"/>
        <item x="18"/>
        <item x="11"/>
        <item x="17"/>
        <item x="5"/>
        <item x="0"/>
        <item x="2"/>
        <item x="9"/>
        <item x="16"/>
        <item x="8"/>
        <item x="1"/>
        <item x="13"/>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45">
    <chartFormat chart="8"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2">
          <reference field="4294967294" count="1" selected="0">
            <x v="0"/>
          </reference>
          <reference field="14" count="1" selected="0">
            <x v="1"/>
          </reference>
        </references>
      </pivotArea>
    </chartFormat>
    <chartFormat chart="8" format="3" series="1">
      <pivotArea type="data" outline="0" fieldPosition="0">
        <references count="2">
          <reference field="4294967294" count="1" selected="0">
            <x v="0"/>
          </reference>
          <reference field="14" count="1" selected="0">
            <x v="2"/>
          </reference>
        </references>
      </pivotArea>
    </chartFormat>
    <chartFormat chart="8" format="4" series="1">
      <pivotArea type="data" outline="0" fieldPosition="0">
        <references count="2">
          <reference field="4294967294" count="1" selected="0">
            <x v="0"/>
          </reference>
          <reference field="14" count="1" selected="0">
            <x v="3"/>
          </reference>
        </references>
      </pivotArea>
    </chartFormat>
    <chartFormat chart="7" format="2" series="1">
      <pivotArea type="data" outline="0" fieldPosition="0">
        <references count="2">
          <reference field="4294967294" count="1" selected="0">
            <x v="0"/>
          </reference>
          <reference field="14" count="1" selected="0">
            <x v="1"/>
          </reference>
        </references>
      </pivotArea>
    </chartFormat>
    <chartFormat chart="7" format="3" series="1">
      <pivotArea type="data" outline="0" fieldPosition="0">
        <references count="2">
          <reference field="4294967294" count="1" selected="0">
            <x v="0"/>
          </reference>
          <reference field="14" count="1" selected="0">
            <x v="2"/>
          </reference>
        </references>
      </pivotArea>
    </chartFormat>
    <chartFormat chart="7" format="4" series="1">
      <pivotArea type="data" outline="0" fieldPosition="0">
        <references count="2">
          <reference field="4294967294" count="1" selected="0">
            <x v="0"/>
          </reference>
          <reference field="14" count="1" selected="0">
            <x v="3"/>
          </reference>
        </references>
      </pivotArea>
    </chartFormat>
    <chartFormat chart="9" format="0" series="1">
      <pivotArea type="data" outline="0" fieldPosition="0">
        <references count="2">
          <reference field="4294967294" count="1" selected="0">
            <x v="0"/>
          </reference>
          <reference field="14" count="1" selected="0">
            <x v="0"/>
          </reference>
        </references>
      </pivotArea>
    </chartFormat>
    <chartFormat chart="9" format="1" series="1">
      <pivotArea type="data" outline="0" fieldPosition="0">
        <references count="2">
          <reference field="4294967294" count="1" selected="0">
            <x v="0"/>
          </reference>
          <reference field="14" count="1" selected="0">
            <x v="1"/>
          </reference>
        </references>
      </pivotArea>
    </chartFormat>
    <chartFormat chart="9" format="2" series="1">
      <pivotArea type="data" outline="0" fieldPosition="0">
        <references count="2">
          <reference field="4294967294" count="1" selected="0">
            <x v="0"/>
          </reference>
          <reference field="14" count="1" selected="0">
            <x v="2"/>
          </reference>
        </references>
      </pivotArea>
    </chartFormat>
    <chartFormat chart="9" format="3" series="1">
      <pivotArea type="data" outline="0" fieldPosition="0">
        <references count="2">
          <reference field="4294967294" count="1" selected="0">
            <x v="0"/>
          </reference>
          <reference field="14" count="1" selected="0">
            <x v="3"/>
          </reference>
        </references>
      </pivotArea>
    </chartFormat>
    <chartFormat chart="10" format="4" series="1">
      <pivotArea type="data" outline="0" fieldPosition="0">
        <references count="2">
          <reference field="4294967294" count="1" selected="0">
            <x v="0"/>
          </reference>
          <reference field="14" count="1" selected="0">
            <x v="0"/>
          </reference>
        </references>
      </pivotArea>
    </chartFormat>
    <chartFormat chart="10" format="5" series="1">
      <pivotArea type="data" outline="0" fieldPosition="0">
        <references count="2">
          <reference field="4294967294" count="1" selected="0">
            <x v="0"/>
          </reference>
          <reference field="14" count="1" selected="0">
            <x v="1"/>
          </reference>
        </references>
      </pivotArea>
    </chartFormat>
    <chartFormat chart="10" format="6" series="1">
      <pivotArea type="data" outline="0" fieldPosition="0">
        <references count="2">
          <reference field="4294967294" count="1" selected="0">
            <x v="0"/>
          </reference>
          <reference field="14" count="1" selected="0">
            <x v="2"/>
          </reference>
        </references>
      </pivotArea>
    </chartFormat>
    <chartFormat chart="10" format="7" series="1">
      <pivotArea type="data" outline="0" fieldPosition="0">
        <references count="2">
          <reference field="4294967294" count="1" selected="0">
            <x v="0"/>
          </reference>
          <reference field="14" count="1" selected="0">
            <x v="3"/>
          </reference>
        </references>
      </pivotArea>
    </chartFormat>
    <chartFormat chart="11" format="8" series="1">
      <pivotArea type="data" outline="0" fieldPosition="0">
        <references count="2">
          <reference field="4294967294" count="1" selected="0">
            <x v="0"/>
          </reference>
          <reference field="14" count="1" selected="0">
            <x v="0"/>
          </reference>
        </references>
      </pivotArea>
    </chartFormat>
    <chartFormat chart="11" format="9" series="1">
      <pivotArea type="data" outline="0" fieldPosition="0">
        <references count="2">
          <reference field="4294967294" count="1" selected="0">
            <x v="0"/>
          </reference>
          <reference field="14" count="1" selected="0">
            <x v="1"/>
          </reference>
        </references>
      </pivotArea>
    </chartFormat>
    <chartFormat chart="11" format="10" series="1">
      <pivotArea type="data" outline="0" fieldPosition="0">
        <references count="2">
          <reference field="4294967294" count="1" selected="0">
            <x v="0"/>
          </reference>
          <reference field="14" count="1" selected="0">
            <x v="2"/>
          </reference>
        </references>
      </pivotArea>
    </chartFormat>
    <chartFormat chart="11" format="11" series="1">
      <pivotArea type="data" outline="0" fieldPosition="0">
        <references count="2">
          <reference field="4294967294" count="1" selected="0">
            <x v="0"/>
          </reference>
          <reference field="14" count="1" selected="0">
            <x v="3"/>
          </reference>
        </references>
      </pivotArea>
    </chartFormat>
    <chartFormat chart="12" format="0" series="1">
      <pivotArea type="data" outline="0" fieldPosition="0">
        <references count="2">
          <reference field="4294967294" count="1" selected="0">
            <x v="0"/>
          </reference>
          <reference field="14" count="1" selected="0">
            <x v="0"/>
          </reference>
        </references>
      </pivotArea>
    </chartFormat>
    <chartFormat chart="12" format="1" series="1">
      <pivotArea type="data" outline="0" fieldPosition="0">
        <references count="2">
          <reference field="4294967294" count="1" selected="0">
            <x v="0"/>
          </reference>
          <reference field="14" count="1" selected="0">
            <x v="1"/>
          </reference>
        </references>
      </pivotArea>
    </chartFormat>
    <chartFormat chart="12" format="2" series="1">
      <pivotArea type="data" outline="0" fieldPosition="0">
        <references count="2">
          <reference field="4294967294" count="1" selected="0">
            <x v="0"/>
          </reference>
          <reference field="14" count="1" selected="0">
            <x v="2"/>
          </reference>
        </references>
      </pivotArea>
    </chartFormat>
    <chartFormat chart="12" format="3" series="1">
      <pivotArea type="data" outline="0" fieldPosition="0">
        <references count="2">
          <reference field="4294967294" count="1" selected="0">
            <x v="0"/>
          </reference>
          <reference field="14" count="1" selected="0">
            <x v="3"/>
          </reference>
        </references>
      </pivotArea>
    </chartFormat>
    <chartFormat chart="13" format="0" series="1">
      <pivotArea type="data" outline="0" fieldPosition="0">
        <references count="2">
          <reference field="4294967294" count="1" selected="0">
            <x v="0"/>
          </reference>
          <reference field="14" count="1" selected="0">
            <x v="0"/>
          </reference>
        </references>
      </pivotArea>
    </chartFormat>
    <chartFormat chart="13" format="1" series="1">
      <pivotArea type="data" outline="0" fieldPosition="0">
        <references count="2">
          <reference field="4294967294" count="1" selected="0">
            <x v="0"/>
          </reference>
          <reference field="14" count="1" selected="0">
            <x v="1"/>
          </reference>
        </references>
      </pivotArea>
    </chartFormat>
    <chartFormat chart="13" format="2" series="1">
      <pivotArea type="data" outline="0" fieldPosition="0">
        <references count="2">
          <reference field="4294967294" count="1" selected="0">
            <x v="0"/>
          </reference>
          <reference field="14" count="1" selected="0">
            <x v="2"/>
          </reference>
        </references>
      </pivotArea>
    </chartFormat>
    <chartFormat chart="13" format="3" series="1">
      <pivotArea type="data" outline="0" fieldPosition="0">
        <references count="2">
          <reference field="4294967294" count="1" selected="0">
            <x v="0"/>
          </reference>
          <reference field="14" count="1" selected="0">
            <x v="3"/>
          </reference>
        </references>
      </pivotArea>
    </chartFormat>
    <chartFormat chart="14" format="0" series="1">
      <pivotArea type="data" outline="0" fieldPosition="0">
        <references count="2">
          <reference field="4294967294" count="1" selected="0">
            <x v="0"/>
          </reference>
          <reference field="14" count="1" selected="0">
            <x v="0"/>
          </reference>
        </references>
      </pivotArea>
    </chartFormat>
    <chartFormat chart="14" format="1" series="1">
      <pivotArea type="data" outline="0" fieldPosition="0">
        <references count="2">
          <reference field="4294967294" count="1" selected="0">
            <x v="0"/>
          </reference>
          <reference field="14" count="1" selected="0">
            <x v="1"/>
          </reference>
        </references>
      </pivotArea>
    </chartFormat>
    <chartFormat chart="14" format="2" series="1">
      <pivotArea type="data" outline="0" fieldPosition="0">
        <references count="2">
          <reference field="4294967294" count="1" selected="0">
            <x v="0"/>
          </reference>
          <reference field="14" count="1" selected="0">
            <x v="2"/>
          </reference>
        </references>
      </pivotArea>
    </chartFormat>
    <chartFormat chart="14" format="3" series="1">
      <pivotArea type="data" outline="0" fieldPosition="0">
        <references count="2">
          <reference field="4294967294" count="1" selected="0">
            <x v="0"/>
          </reference>
          <reference field="14" count="1" selected="0">
            <x v="3"/>
          </reference>
        </references>
      </pivotArea>
    </chartFormat>
    <chartFormat chart="16" format="4" series="1">
      <pivotArea type="data" outline="0" fieldPosition="0">
        <references count="2">
          <reference field="4294967294" count="1" selected="0">
            <x v="0"/>
          </reference>
          <reference field="14" count="1" selected="0">
            <x v="0"/>
          </reference>
        </references>
      </pivotArea>
    </chartFormat>
    <chartFormat chart="16" format="5" series="1">
      <pivotArea type="data" outline="0" fieldPosition="0">
        <references count="2">
          <reference field="4294967294" count="1" selected="0">
            <x v="0"/>
          </reference>
          <reference field="14" count="1" selected="0">
            <x v="1"/>
          </reference>
        </references>
      </pivotArea>
    </chartFormat>
    <chartFormat chart="16" format="6" series="1">
      <pivotArea type="data" outline="0" fieldPosition="0">
        <references count="2">
          <reference field="4294967294" count="1" selected="0">
            <x v="0"/>
          </reference>
          <reference field="14" count="1" selected="0">
            <x v="2"/>
          </reference>
        </references>
      </pivotArea>
    </chartFormat>
    <chartFormat chart="16" format="7" series="1">
      <pivotArea type="data" outline="0" fieldPosition="0">
        <references count="2">
          <reference field="4294967294" count="1" selected="0">
            <x v="0"/>
          </reference>
          <reference field="14" count="1" selected="0">
            <x v="3"/>
          </reference>
        </references>
      </pivotArea>
    </chartFormat>
    <chartFormat chart="17" format="8" series="1">
      <pivotArea type="data" outline="0" fieldPosition="0">
        <references count="2">
          <reference field="4294967294" count="1" selected="0">
            <x v="0"/>
          </reference>
          <reference field="14" count="1" selected="0">
            <x v="0"/>
          </reference>
        </references>
      </pivotArea>
    </chartFormat>
    <chartFormat chart="17" format="9" series="1">
      <pivotArea type="data" outline="0" fieldPosition="0">
        <references count="2">
          <reference field="4294967294" count="1" selected="0">
            <x v="0"/>
          </reference>
          <reference field="14" count="1" selected="0">
            <x v="1"/>
          </reference>
        </references>
      </pivotArea>
    </chartFormat>
    <chartFormat chart="17" format="10" series="1">
      <pivotArea type="data" outline="0" fieldPosition="0">
        <references count="2">
          <reference field="4294967294" count="1" selected="0">
            <x v="0"/>
          </reference>
          <reference field="14" count="1" selected="0">
            <x v="2"/>
          </reference>
        </references>
      </pivotArea>
    </chartFormat>
    <chartFormat chart="17" format="11" series="1">
      <pivotArea type="data" outline="0" fieldPosition="0">
        <references count="2">
          <reference field="4294967294" count="1" selected="0">
            <x v="0"/>
          </reference>
          <reference field="14" count="1" selected="0">
            <x v="3"/>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4" count="1" selected="0">
            <x v="0"/>
          </reference>
        </references>
      </pivotArea>
    </chartFormat>
    <chartFormat chart="21" format="8">
      <pivotArea type="data" outline="0" fieldPosition="0">
        <references count="2">
          <reference field="4294967294" count="1" selected="0">
            <x v="0"/>
          </reference>
          <reference field="14" count="1" selected="0">
            <x v="1"/>
          </reference>
        </references>
      </pivotArea>
    </chartFormat>
    <chartFormat chart="21" format="9">
      <pivotArea type="data" outline="0" fieldPosition="0">
        <references count="2">
          <reference field="4294967294" count="1" selected="0">
            <x v="0"/>
          </reference>
          <reference field="14" count="1" selected="0">
            <x v="2"/>
          </reference>
        </references>
      </pivotArea>
    </chartFormat>
    <chartFormat chart="21"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A779E0-CD86-D042-8CA9-CCA806498B48}" name="PivotProduc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17:L39" firstHeaderRow="1" firstDataRow="2"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sortType="ascending">
      <items count="21">
        <item x="14"/>
        <item x="10"/>
        <item x="12"/>
        <item x="15"/>
        <item x="4"/>
        <item x="7"/>
        <item x="6"/>
        <item x="19"/>
        <item x="18"/>
        <item x="11"/>
        <item x="17"/>
        <item x="5"/>
        <item x="0"/>
        <item x="2"/>
        <item x="9"/>
        <item x="16"/>
        <item x="8"/>
        <item x="1"/>
        <item x="13"/>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7"/>
    </i>
    <i>
      <x/>
    </i>
    <i>
      <x v="18"/>
    </i>
    <i>
      <x v="15"/>
    </i>
    <i>
      <x v="9"/>
    </i>
    <i>
      <x v="10"/>
    </i>
    <i>
      <x v="19"/>
    </i>
    <i>
      <x v="2"/>
    </i>
    <i>
      <x v="8"/>
    </i>
    <i>
      <x v="3"/>
    </i>
    <i>
      <x v="11"/>
    </i>
    <i>
      <x v="5"/>
    </i>
    <i>
      <x v="4"/>
    </i>
    <i>
      <x v="14"/>
    </i>
    <i>
      <x v="12"/>
    </i>
    <i>
      <x v="1"/>
    </i>
    <i>
      <x v="17"/>
    </i>
    <i>
      <x v="13"/>
    </i>
    <i>
      <x v="6"/>
    </i>
    <i>
      <x v="16"/>
    </i>
    <i t="grand">
      <x/>
    </i>
  </rowItems>
  <colFields count="1">
    <field x="14"/>
  </colFields>
  <colItems count="5">
    <i>
      <x/>
    </i>
    <i>
      <x v="1"/>
    </i>
    <i>
      <x v="2"/>
    </i>
    <i>
      <x v="3"/>
    </i>
    <i t="grand">
      <x/>
    </i>
  </colItems>
  <dataFields count="1">
    <dataField name="Sum of Quantity" fld="2" baseField="0" baseItem="0"/>
  </dataFields>
  <chartFormats count="12">
    <chartFormat chart="10" format="4" series="1">
      <pivotArea type="data" outline="0" fieldPosition="0">
        <references count="2">
          <reference field="4294967294" count="1" selected="0">
            <x v="0"/>
          </reference>
          <reference field="14" count="1" selected="0">
            <x v="0"/>
          </reference>
        </references>
      </pivotArea>
    </chartFormat>
    <chartFormat chart="10" format="5" series="1">
      <pivotArea type="data" outline="0" fieldPosition="0">
        <references count="2">
          <reference field="4294967294" count="1" selected="0">
            <x v="0"/>
          </reference>
          <reference field="14" count="1" selected="0">
            <x v="1"/>
          </reference>
        </references>
      </pivotArea>
    </chartFormat>
    <chartFormat chart="10" format="6" series="1">
      <pivotArea type="data" outline="0" fieldPosition="0">
        <references count="2">
          <reference field="4294967294" count="1" selected="0">
            <x v="0"/>
          </reference>
          <reference field="14" count="1" selected="0">
            <x v="2"/>
          </reference>
        </references>
      </pivotArea>
    </chartFormat>
    <chartFormat chart="10" format="7" series="1">
      <pivotArea type="data" outline="0" fieldPosition="0">
        <references count="2">
          <reference field="4294967294" count="1" selected="0">
            <x v="0"/>
          </reference>
          <reference field="14" count="1" selected="0">
            <x v="3"/>
          </reference>
        </references>
      </pivotArea>
    </chartFormat>
    <chartFormat chart="16" format="4" series="1">
      <pivotArea type="data" outline="0" fieldPosition="0">
        <references count="2">
          <reference field="4294967294" count="1" selected="0">
            <x v="0"/>
          </reference>
          <reference field="14" count="1" selected="0">
            <x v="0"/>
          </reference>
        </references>
      </pivotArea>
    </chartFormat>
    <chartFormat chart="16" format="5" series="1">
      <pivotArea type="data" outline="0" fieldPosition="0">
        <references count="2">
          <reference field="4294967294" count="1" selected="0">
            <x v="0"/>
          </reference>
          <reference field="14" count="1" selected="0">
            <x v="1"/>
          </reference>
        </references>
      </pivotArea>
    </chartFormat>
    <chartFormat chart="16" format="6" series="1">
      <pivotArea type="data" outline="0" fieldPosition="0">
        <references count="2">
          <reference field="4294967294" count="1" selected="0">
            <x v="0"/>
          </reference>
          <reference field="14" count="1" selected="0">
            <x v="2"/>
          </reference>
        </references>
      </pivotArea>
    </chartFormat>
    <chartFormat chart="16" format="7" series="1">
      <pivotArea type="data" outline="0" fieldPosition="0">
        <references count="2">
          <reference field="4294967294" count="1" selected="0">
            <x v="0"/>
          </reference>
          <reference field="14" count="1" selected="0">
            <x v="3"/>
          </reference>
        </references>
      </pivotArea>
    </chartFormat>
    <chartFormat chart="17" format="8" series="1">
      <pivotArea type="data" outline="0" fieldPosition="0">
        <references count="2">
          <reference field="4294967294" count="1" selected="0">
            <x v="0"/>
          </reference>
          <reference field="14" count="1" selected="0">
            <x v="0"/>
          </reference>
        </references>
      </pivotArea>
    </chartFormat>
    <chartFormat chart="17" format="9" series="1">
      <pivotArea type="data" outline="0" fieldPosition="0">
        <references count="2">
          <reference field="4294967294" count="1" selected="0">
            <x v="0"/>
          </reference>
          <reference field="14" count="1" selected="0">
            <x v="1"/>
          </reference>
        </references>
      </pivotArea>
    </chartFormat>
    <chartFormat chart="17" format="10" series="1">
      <pivotArea type="data" outline="0" fieldPosition="0">
        <references count="2">
          <reference field="4294967294" count="1" selected="0">
            <x v="0"/>
          </reference>
          <reference field="14" count="1" selected="0">
            <x v="2"/>
          </reference>
        </references>
      </pivotArea>
    </chartFormat>
    <chartFormat chart="17"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CF82DE-E459-3E4E-B896-F6196969566E}" name="PivotDurat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7:B25"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0">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5" count="1" selected="0">
            <x v="1"/>
          </reference>
        </references>
      </pivotArea>
    </chartFormat>
    <chartFormat chart="3" format="4">
      <pivotArea type="data" outline="0" fieldPosition="0">
        <references count="2">
          <reference field="4294967294" count="1" selected="0">
            <x v="0"/>
          </reference>
          <reference field="15" count="1" selected="0">
            <x v="3"/>
          </reference>
        </references>
      </pivotArea>
    </chartFormat>
    <chartFormat chart="3" format="5">
      <pivotArea type="data" outline="0" fieldPosition="0">
        <references count="2">
          <reference field="4294967294" count="1" selected="0">
            <x v="0"/>
          </reference>
          <reference field="15" count="1" selected="0">
            <x v="6"/>
          </reference>
        </references>
      </pivotArea>
    </chartFormat>
    <chartFormat chart="3" format="6">
      <pivotArea type="data" outline="0" fieldPosition="0">
        <references count="2">
          <reference field="4294967294" count="1" selected="0">
            <x v="0"/>
          </reference>
          <reference field="15"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5" count="1" selected="0">
            <x v="1"/>
          </reference>
        </references>
      </pivotArea>
    </chartFormat>
    <chartFormat chart="9" format="9">
      <pivotArea type="data" outline="0" fieldPosition="0">
        <references count="2">
          <reference field="4294967294" count="1" selected="0">
            <x v="0"/>
          </reference>
          <reference field="15" count="1" selected="0">
            <x v="3"/>
          </reference>
        </references>
      </pivotArea>
    </chartFormat>
    <chartFormat chart="9" format="10">
      <pivotArea type="data" outline="0" fieldPosition="0">
        <references count="2">
          <reference field="4294967294" count="1" selected="0">
            <x v="0"/>
          </reference>
          <reference field="15" count="1" selected="0">
            <x v="4"/>
          </reference>
        </references>
      </pivotArea>
    </chartFormat>
    <chartFormat chart="9" format="11">
      <pivotArea type="data" outline="0" fieldPosition="0">
        <references count="2">
          <reference field="4294967294" count="1" selected="0">
            <x v="0"/>
          </reference>
          <reference field="1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A38F6B4B-B3F2-2B43-8538-0265C80A2AF1}" sourceName="Order Mode">
  <pivotTables>
    <pivotTable tabId="5" name="PivotRatings"/>
    <pivotTable tabId="5" name="PivotSummary"/>
    <pivotTable tabId="5" name="PivotTable9"/>
    <pivotTable tabId="5" name="PivotTrend"/>
    <pivotTable tabId="8" name="PivotDuration"/>
    <pivotTable tabId="8" name="PivotGender"/>
    <pivotTable tabId="8" name="PivotMap"/>
    <pivotTable tabId="8" name="PivotProduct"/>
  </pivotTables>
  <data>
    <tabular pivotCacheId="853123717">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335C122B-47D7-764E-AB4C-5928C2027C1D}" sourceName="Gender Value">
  <pivotTables>
    <pivotTable tabId="5" name="PivotRatings"/>
    <pivotTable tabId="5" name="PivotTable9"/>
    <pivotTable tabId="5" name="PivotTrend"/>
    <pivotTable tabId="8" name="PivotDuration"/>
    <pivotTable tabId="8" name="PivotMap"/>
  </pivotTables>
  <data>
    <tabular pivotCacheId="85312371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DEE3AE02-7871-BF4A-8EB1-BDE03204F0D4}" cache="Slicer_Order_Mode" caption="Order Mode" style="SlicerStyleDark4" rowHeight="230716"/>
  <slicer name="Gender Value" xr10:uid="{832A442B-8C63-BE47-B422-955BB6A75BCB}" cache="Slicer_Gender_Value" caption="Gender Value" style="SlicerStyleDark4"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headerRowDxfId="0" headerRowBorderDxfId="1">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8"/>
    <tableColumn id="7" xr3:uid="{43BB5DBF-46E1-4185-80C0-4361F55A385C}" name="Ship Date" dataDxfId="7"/>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6">
      <calculatedColumnFormula>orders[[#This Row],[Ship Date]]-orders[[#This Row],[Order Date]]</calculatedColumnFormula>
    </tableColumn>
    <tableColumn id="12" xr3:uid="{B071C0DA-87A9-4516-B4D9-4F5B7D3FF44A}" name="Weeknum" dataDxfId="5">
      <calculatedColumnFormula>WEEKNUM(orders[[#This Row],[Order Date]])</calculatedColumnFormula>
    </tableColumn>
    <tableColumn id="13" xr3:uid="{B8EA9E28-7541-4E76-9935-C26438661A18}" name="Gender Value" dataDxfId="4">
      <calculatedColumnFormula array="1">_xlfn.IFS(orders[[#This Row],[Customer Gender]]="M","Male", orders[[#This Row],[Customer Gender]]="F","Female", orders[[#This Row],[Customer Gender]]="O","Other", TRUE,"Unknown")</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F9A873-DAE7-BE49-99F2-56F71C3BCDEB}" name="Map_2" displayName="Map_2" ref="L43:N101" totalsRowShown="0">
  <autoFilter ref="L43:N101" xr:uid="{4BF9A873-DAE7-BE49-99F2-56F71C3BCDEB}"/>
  <tableColumns count="3">
    <tableColumn id="1" xr3:uid="{9F3007EB-5CC6-FC4B-865B-65235D76F5BD}" name="State" dataDxfId="2"/>
    <tableColumn id="2" xr3:uid="{1BEBF915-4AB9-BE42-B882-97FE573F2288}" name="County"/>
    <tableColumn id="3" xr3:uid="{CF02C2A8-D36C-384D-9EEE-844678CF6A35}" name="Amou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9510A1-AE9B-7B4E-9E69-EAC267729695}" name="Map_1" displayName="Map_1" ref="G43:I101" totalsRowShown="0">
  <autoFilter ref="G43:I101" xr:uid="{D79510A1-AE9B-7B4E-9E69-EAC267729695}"/>
  <tableColumns count="3">
    <tableColumn id="1" xr3:uid="{F6CEF3E1-323A-CB42-BBE8-004ADA5A0164}" name="State" dataDxfId="3"/>
    <tableColumn id="2" xr3:uid="{7073EAE8-6FF9-4E4B-A06D-D054BDFA8C0A}" name="County"/>
    <tableColumn id="3" xr3:uid="{B69FAE13-E0FD-284F-804E-86FAA4153A51}" name="Q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75ABFE-F29D-A64B-8BBA-0AA23F4D060B}">
  <we:reference id="wa200000169" version="1.21.0.0" store="en-US" storeType="OMEX"/>
  <we:alternateReferences>
    <we:reference id="wa200000169" version="1.21.0.0"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_xldudf_SAP_GETDIMENSIONFILTER</we:customFunctionIds>
        <we:customFunctionIds>_xldudf_SAP_OVERWRITEDIMENSIONFILTER</we:customFunctionIds>
        <we:customFunctionIds>_xldudf_SAP_GETDIMENSIONS</we:customFunctionIds>
        <we:customFunctionIds>_xldudf_SAP_GETTABLENAME</we:customFunctionIds>
        <we:customFunctionIds>_xldudf_SAP_GETTABLESTATUS</we:customFunctionIds>
        <we:customFunctionIds>_xldudf_SAP_GETDATA</we:customFunctionIds>
        <we:customFunctionIds>_xldudf_SAP_SETDATA</we:customFunctionIds>
        <we:customFunctionIds>_xldudf_SAP_GETPLANNINGTRIGGERNAME</we:customFunctionIds>
        <we:customFunctionIds>_xldudf_SAP_GETPLANNINGTRIGGERPARAMETERS</we:customFunctionIds>
        <we:customFunctionIds>_xldudf_SAP_GETPLANNINGTRIGGERPARAMETERVALUE</we:customFunctionIds>
        <we:customFunctionIds>_xldudf_SAP_TIMEOFFSET</we:customFunctionIds>
        <we:customFunctionIds>_xldudf_SAP_MEMBERPROPERTY</we:customFunctionIds>
        <we:customFunctionIds>_xldudf_SAP_GETVARIABLES</we:customFunctionIds>
        <we:customFunctionIds>_xldudf_SAP_ASYMMETRICFILTER</we:customFunctionIds>
        <we:customFunctionIds>_xldudf_SAP_BLOCK</we:customFunctionIds>
        <we:customFunctionIds>_xldudf_SAP_EXECUTEAPI</we:customFunctionIds>
        <we:customFunctionIds>_xldudf_SAP_GETDATACOMMENT</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table" Target="../tables/table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table" Target="../tables/table2.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zoomScale="200" workbookViewId="0">
      <selection activeCell="B11" sqref="B11"/>
    </sheetView>
  </sheetViews>
  <sheetFormatPr baseColWidth="10" defaultColWidth="8.83203125" defaultRowHeight="15" x14ac:dyDescent="0.2"/>
  <cols>
    <col min="1" max="1" width="3.6640625" customWidth="1"/>
    <col min="2" max="2" width="52.83203125" customWidth="1"/>
  </cols>
  <sheetData>
    <row r="2" spans="2:2" x14ac:dyDescent="0.2">
      <c r="B2" s="3" t="s">
        <v>2503</v>
      </c>
    </row>
    <row r="3" spans="2:2" x14ac:dyDescent="0.2">
      <c r="B3" s="2" t="s">
        <v>2504</v>
      </c>
    </row>
    <row r="4" spans="2:2" x14ac:dyDescent="0.2">
      <c r="B4" s="2" t="s">
        <v>2505</v>
      </c>
    </row>
    <row r="5" spans="2:2" x14ac:dyDescent="0.2">
      <c r="B5" s="2" t="s">
        <v>2506</v>
      </c>
    </row>
    <row r="6" spans="2:2" x14ac:dyDescent="0.2">
      <c r="B6" s="2" t="s">
        <v>2507</v>
      </c>
    </row>
    <row r="7" spans="2:2" x14ac:dyDescent="0.2">
      <c r="B7" s="2" t="s">
        <v>2508</v>
      </c>
    </row>
    <row r="10" spans="2:2" x14ac:dyDescent="0.2">
      <c r="B10" s="3" t="s">
        <v>2509</v>
      </c>
    </row>
    <row r="11" spans="2:2" x14ac:dyDescent="0.2">
      <c r="B11" t="s">
        <v>2510</v>
      </c>
    </row>
    <row r="12" spans="2:2" x14ac:dyDescent="0.2">
      <c r="B12" t="s">
        <v>2511</v>
      </c>
    </row>
    <row r="13" spans="2:2" x14ac:dyDescent="0.2">
      <c r="B13" t="s">
        <v>2512</v>
      </c>
    </row>
    <row r="14" spans="2:2" x14ac:dyDescent="0.2">
      <c r="B14" t="s">
        <v>2513</v>
      </c>
    </row>
    <row r="15" spans="2:2" x14ac:dyDescent="0.2">
      <c r="B15" t="s">
        <v>2514</v>
      </c>
    </row>
    <row r="16" spans="2:2" x14ac:dyDescent="0.2">
      <c r="B16" t="s">
        <v>2515</v>
      </c>
    </row>
    <row r="17" spans="2:2" x14ac:dyDescent="0.2">
      <c r="B17" t="s">
        <v>2516</v>
      </c>
    </row>
    <row r="18" spans="2:2" x14ac:dyDescent="0.2">
      <c r="B18" t="s">
        <v>2517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abSelected="1" zoomScale="125" workbookViewId="0">
      <selection activeCell="D4" sqref="D4"/>
    </sheetView>
  </sheetViews>
  <sheetFormatPr baseColWidth="10" defaultColWidth="8.83203125" defaultRowHeight="15" x14ac:dyDescent="0.2"/>
  <cols>
    <col min="2" max="2" width="19.1640625" bestFit="1" customWidth="1"/>
    <col min="3" max="3" width="8.1640625" bestFit="1" customWidth="1"/>
    <col min="4" max="4" width="9.1640625" bestFit="1" customWidth="1"/>
    <col min="5" max="5" width="7.5" bestFit="1" customWidth="1"/>
    <col min="6" max="6" width="10" bestFit="1" customWidth="1"/>
    <col min="7" max="7" width="9.5" bestFit="1" customWidth="1"/>
    <col min="8" max="8" width="15.6640625" bestFit="1" customWidth="1"/>
    <col min="9" max="9" width="10.6640625" bestFit="1" customWidth="1"/>
    <col min="10" max="10" width="7.83203125" bestFit="1" customWidth="1"/>
    <col min="11" max="11" width="8.83203125" bestFit="1" customWidth="1"/>
    <col min="12" max="12" width="19.6640625" bestFit="1" customWidth="1"/>
    <col min="13" max="13" width="13.33203125" bestFit="1" customWidth="1"/>
    <col min="14" max="14" width="9.33203125" bestFit="1" customWidth="1"/>
    <col min="15" max="15" width="12.1640625" bestFit="1" customWidth="1"/>
  </cols>
  <sheetData>
    <row r="1" spans="1:15" x14ac:dyDescent="0.2">
      <c r="A1" s="16" t="s">
        <v>0</v>
      </c>
      <c r="B1" s="16" t="s">
        <v>1</v>
      </c>
      <c r="C1" s="16" t="s">
        <v>2</v>
      </c>
      <c r="D1" s="16" t="s">
        <v>3</v>
      </c>
      <c r="E1" s="16" t="s">
        <v>4</v>
      </c>
      <c r="F1" s="16" t="s">
        <v>5</v>
      </c>
      <c r="G1" s="16" t="s">
        <v>6</v>
      </c>
      <c r="H1" s="16" t="s">
        <v>7</v>
      </c>
      <c r="I1" s="16" t="s">
        <v>8</v>
      </c>
      <c r="J1" s="16" t="s">
        <v>9</v>
      </c>
      <c r="K1" s="16" t="s">
        <v>10</v>
      </c>
      <c r="L1" s="16" t="s">
        <v>11</v>
      </c>
      <c r="M1" s="17" t="s">
        <v>12</v>
      </c>
      <c r="N1" s="17" t="s">
        <v>13</v>
      </c>
      <c r="O1" s="17" t="s">
        <v>14</v>
      </c>
    </row>
    <row r="2" spans="1:15" x14ac:dyDescent="0.2">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workbookViewId="0">
      <selection activeCell="AA16" sqref="AA16"/>
    </sheetView>
  </sheetViews>
  <sheetFormatPr baseColWidth="10" defaultColWidth="8.83203125" defaultRowHeight="15" x14ac:dyDescent="0.2"/>
  <cols>
    <col min="1" max="1" width="3.33203125" customWidth="1"/>
    <col min="2" max="2" width="22.1640625" customWidth="1"/>
    <col min="3" max="4" width="3.33203125" customWidth="1"/>
    <col min="26" max="26" width="3.332031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15411-8AC6-0D48-B8C8-27B07505AD93}">
  <dimension ref="A2:K44"/>
  <sheetViews>
    <sheetView workbookViewId="0">
      <selection activeCell="C46" sqref="C46"/>
    </sheetView>
  </sheetViews>
  <sheetFormatPr baseColWidth="10" defaultRowHeight="15" x14ac:dyDescent="0.2"/>
  <cols>
    <col min="1" max="1" width="10" bestFit="1" customWidth="1"/>
    <col min="2" max="2" width="13.5" bestFit="1" customWidth="1"/>
    <col min="3" max="3" width="13" bestFit="1" customWidth="1"/>
    <col min="4" max="4" width="15.83203125" bestFit="1" customWidth="1"/>
    <col min="5" max="5" width="21.5" bestFit="1" customWidth="1"/>
    <col min="6" max="7" width="4.1640625" bestFit="1" customWidth="1"/>
    <col min="8" max="8" width="5.1640625" bestFit="1" customWidth="1"/>
    <col min="9" max="9" width="4.1640625" bestFit="1" customWidth="1"/>
    <col min="10" max="10" width="10" bestFit="1" customWidth="1"/>
    <col min="11" max="13" width="7.6640625" bestFit="1" customWidth="1"/>
    <col min="14" max="35" width="8.6640625" bestFit="1" customWidth="1"/>
    <col min="36" max="44" width="8" bestFit="1" customWidth="1"/>
    <col min="45" max="63" width="9" bestFit="1" customWidth="1"/>
    <col min="64" max="72" width="8" bestFit="1" customWidth="1"/>
    <col min="73" max="92" width="9" bestFit="1" customWidth="1"/>
    <col min="93" max="93" width="10" bestFit="1" customWidth="1"/>
  </cols>
  <sheetData>
    <row r="2" spans="1:11" x14ac:dyDescent="0.2">
      <c r="A2" s="10" t="s">
        <v>2543</v>
      </c>
      <c r="G2" t="s">
        <v>2525</v>
      </c>
    </row>
    <row r="3" spans="1:11" x14ac:dyDescent="0.2">
      <c r="A3" t="s">
        <v>2520</v>
      </c>
      <c r="B3" t="s">
        <v>2521</v>
      </c>
      <c r="C3" t="s">
        <v>2522</v>
      </c>
      <c r="D3" t="s">
        <v>2523</v>
      </c>
      <c r="E3" t="s">
        <v>2524</v>
      </c>
      <c r="G3" s="6" t="s">
        <v>2526</v>
      </c>
      <c r="H3" s="6" t="s">
        <v>2527</v>
      </c>
      <c r="I3" s="6" t="s">
        <v>4</v>
      </c>
      <c r="J3" s="6" t="s">
        <v>2507</v>
      </c>
      <c r="K3" s="6" t="s">
        <v>2528</v>
      </c>
    </row>
    <row r="4" spans="1:11" x14ac:dyDescent="0.2">
      <c r="A4" s="15">
        <v>2400</v>
      </c>
      <c r="B4" s="15">
        <v>11997</v>
      </c>
      <c r="C4" s="15">
        <v>649019.80000000144</v>
      </c>
      <c r="D4" s="15">
        <v>3.9620833333333332</v>
      </c>
      <c r="E4" s="15">
        <v>2.3424999999999998</v>
      </c>
      <c r="G4" t="str">
        <f>TEXT(A4,"#,##")</f>
        <v>2,400</v>
      </c>
      <c r="H4" t="str">
        <f>TEXT(B4,"#,##")</f>
        <v>11,997</v>
      </c>
      <c r="I4" t="str">
        <f>TEXT(C4,"$#,##,.0K")</f>
        <v>$649.0K</v>
      </c>
      <c r="J4" t="str">
        <f>TEXT(D4,"0.0")</f>
        <v>4.0</v>
      </c>
      <c r="K4" t="str">
        <f>TEXT(E4,"0.0")</f>
        <v>2.3</v>
      </c>
    </row>
    <row r="8" spans="1:11" x14ac:dyDescent="0.2">
      <c r="A8" s="10" t="s">
        <v>2542</v>
      </c>
    </row>
    <row r="9" spans="1:11" x14ac:dyDescent="0.2">
      <c r="B9" t="s">
        <v>2521</v>
      </c>
      <c r="C9" t="s">
        <v>2522</v>
      </c>
    </row>
    <row r="10" spans="1:11" x14ac:dyDescent="0.2">
      <c r="A10" s="5">
        <v>1</v>
      </c>
      <c r="B10" s="15">
        <v>546</v>
      </c>
      <c r="C10" s="8">
        <v>32413.300000000003</v>
      </c>
    </row>
    <row r="11" spans="1:11" x14ac:dyDescent="0.2">
      <c r="A11" s="5">
        <v>2</v>
      </c>
      <c r="B11" s="15">
        <v>905</v>
      </c>
      <c r="C11" s="8">
        <v>49562.999999999993</v>
      </c>
    </row>
    <row r="12" spans="1:11" x14ac:dyDescent="0.2">
      <c r="A12" s="5">
        <v>3</v>
      </c>
      <c r="B12" s="15">
        <v>796</v>
      </c>
      <c r="C12" s="8">
        <v>41700.400000000016</v>
      </c>
    </row>
    <row r="13" spans="1:11" x14ac:dyDescent="0.2">
      <c r="A13" s="5">
        <v>4</v>
      </c>
      <c r="B13" s="15">
        <v>913</v>
      </c>
      <c r="C13" s="8">
        <v>46782.599999999984</v>
      </c>
    </row>
    <row r="14" spans="1:11" x14ac:dyDescent="0.2">
      <c r="A14" s="5">
        <v>5</v>
      </c>
      <c r="B14" s="15">
        <v>844</v>
      </c>
      <c r="C14" s="8">
        <v>42676.100000000006</v>
      </c>
    </row>
    <row r="15" spans="1:11" x14ac:dyDescent="0.2">
      <c r="A15" s="5">
        <v>6</v>
      </c>
      <c r="B15" s="15">
        <v>1202</v>
      </c>
      <c r="C15" s="8">
        <v>62910.7</v>
      </c>
    </row>
    <row r="16" spans="1:11" x14ac:dyDescent="0.2">
      <c r="A16" s="5">
        <v>7</v>
      </c>
      <c r="B16" s="15">
        <v>935</v>
      </c>
      <c r="C16" s="8">
        <v>50332.200000000004</v>
      </c>
    </row>
    <row r="17" spans="1:10" x14ac:dyDescent="0.2">
      <c r="A17" s="5">
        <v>8</v>
      </c>
      <c r="B17" s="15">
        <v>1128</v>
      </c>
      <c r="C17" s="8">
        <v>58760.599999999977</v>
      </c>
    </row>
    <row r="18" spans="1:10" x14ac:dyDescent="0.2">
      <c r="A18" s="5">
        <v>9</v>
      </c>
      <c r="B18" s="15">
        <v>1007</v>
      </c>
      <c r="C18" s="8">
        <v>52017.299999999996</v>
      </c>
    </row>
    <row r="19" spans="1:10" x14ac:dyDescent="0.2">
      <c r="A19" s="5">
        <v>10</v>
      </c>
      <c r="B19" s="15">
        <v>1128</v>
      </c>
      <c r="C19" s="8">
        <v>64915.700000000033</v>
      </c>
    </row>
    <row r="20" spans="1:10" x14ac:dyDescent="0.2">
      <c r="A20" s="5">
        <v>11</v>
      </c>
      <c r="B20" s="15">
        <v>861</v>
      </c>
      <c r="C20" s="8">
        <v>45943.80000000001</v>
      </c>
    </row>
    <row r="21" spans="1:10" x14ac:dyDescent="0.2">
      <c r="A21" s="5">
        <v>12</v>
      </c>
      <c r="B21" s="15">
        <v>944</v>
      </c>
      <c r="C21" s="8">
        <v>55077.900000000031</v>
      </c>
    </row>
    <row r="22" spans="1:10" x14ac:dyDescent="0.2">
      <c r="A22" s="5">
        <v>13</v>
      </c>
      <c r="B22" s="15">
        <v>788</v>
      </c>
      <c r="C22" s="8">
        <v>45926.19999999999</v>
      </c>
    </row>
    <row r="23" spans="1:10" x14ac:dyDescent="0.2">
      <c r="A23" s="5" t="s">
        <v>2519</v>
      </c>
      <c r="B23" s="15">
        <v>11997</v>
      </c>
      <c r="C23" s="8">
        <v>649019.79999999993</v>
      </c>
    </row>
    <row r="27" spans="1:10" x14ac:dyDescent="0.2">
      <c r="A27" s="14" t="s">
        <v>2537</v>
      </c>
      <c r="B27" s="14"/>
      <c r="D27" s="14" t="s">
        <v>2538</v>
      </c>
      <c r="E27" s="14"/>
    </row>
    <row r="28" spans="1:10" x14ac:dyDescent="0.2">
      <c r="A28" s="4" t="s">
        <v>2518</v>
      </c>
      <c r="B28" t="s">
        <v>2520</v>
      </c>
      <c r="D28" s="4" t="s">
        <v>2520</v>
      </c>
      <c r="E28" s="4" t="s">
        <v>2533</v>
      </c>
    </row>
    <row r="29" spans="1:10" x14ac:dyDescent="0.2">
      <c r="A29" s="5">
        <v>0</v>
      </c>
      <c r="B29" s="15">
        <v>175</v>
      </c>
      <c r="D29" s="4" t="s">
        <v>2518</v>
      </c>
      <c r="E29">
        <v>1</v>
      </c>
      <c r="F29">
        <v>2</v>
      </c>
      <c r="G29">
        <v>3</v>
      </c>
      <c r="H29">
        <v>4</v>
      </c>
      <c r="I29">
        <v>5</v>
      </c>
      <c r="J29" t="s">
        <v>2519</v>
      </c>
    </row>
    <row r="30" spans="1:10" x14ac:dyDescent="0.2">
      <c r="A30" s="5">
        <v>1</v>
      </c>
      <c r="B30" s="15">
        <v>888</v>
      </c>
      <c r="D30" s="5" t="s">
        <v>2539</v>
      </c>
      <c r="E30" s="15">
        <v>7</v>
      </c>
      <c r="F30" s="15">
        <v>37</v>
      </c>
      <c r="G30" s="15">
        <v>150</v>
      </c>
      <c r="H30" s="15">
        <v>312</v>
      </c>
      <c r="I30" s="15">
        <v>224</v>
      </c>
      <c r="J30" s="15">
        <v>730</v>
      </c>
    </row>
    <row r="31" spans="1:10" x14ac:dyDescent="0.2">
      <c r="A31" s="5">
        <v>2</v>
      </c>
      <c r="B31" s="15">
        <v>538</v>
      </c>
      <c r="D31" s="5" t="s">
        <v>2540</v>
      </c>
      <c r="E31" s="15">
        <v>8</v>
      </c>
      <c r="F31" s="15">
        <v>51</v>
      </c>
      <c r="G31" s="15">
        <v>182</v>
      </c>
      <c r="H31" s="15">
        <v>373</v>
      </c>
      <c r="I31" s="15">
        <v>247</v>
      </c>
      <c r="J31" s="15">
        <v>861</v>
      </c>
    </row>
    <row r="32" spans="1:10" x14ac:dyDescent="0.2">
      <c r="A32" s="5">
        <v>3</v>
      </c>
      <c r="B32" s="15">
        <v>344</v>
      </c>
      <c r="D32" s="5" t="s">
        <v>2541</v>
      </c>
      <c r="E32" s="15">
        <v>6</v>
      </c>
      <c r="F32" s="15">
        <v>39</v>
      </c>
      <c r="G32" s="15">
        <v>163</v>
      </c>
      <c r="H32" s="15">
        <v>351</v>
      </c>
      <c r="I32" s="15">
        <v>250</v>
      </c>
      <c r="J32" s="15">
        <v>809</v>
      </c>
    </row>
    <row r="33" spans="1:10" x14ac:dyDescent="0.2">
      <c r="A33" s="5">
        <v>4</v>
      </c>
      <c r="B33" s="15">
        <v>200</v>
      </c>
      <c r="D33" s="5" t="s">
        <v>2519</v>
      </c>
      <c r="E33" s="15">
        <v>21</v>
      </c>
      <c r="F33" s="15">
        <v>127</v>
      </c>
      <c r="G33" s="15">
        <v>495</v>
      </c>
      <c r="H33" s="15">
        <v>1036</v>
      </c>
      <c r="I33" s="15">
        <v>721</v>
      </c>
      <c r="J33" s="15">
        <v>2400</v>
      </c>
    </row>
    <row r="34" spans="1:10" x14ac:dyDescent="0.2">
      <c r="A34" s="5">
        <v>5</v>
      </c>
      <c r="B34" s="15">
        <v>94</v>
      </c>
    </row>
    <row r="35" spans="1:10" x14ac:dyDescent="0.2">
      <c r="A35" s="5">
        <v>6</v>
      </c>
      <c r="B35" s="15">
        <v>51</v>
      </c>
    </row>
    <row r="36" spans="1:10" x14ac:dyDescent="0.2">
      <c r="A36" s="5">
        <v>7</v>
      </c>
      <c r="B36" s="15">
        <v>32</v>
      </c>
    </row>
    <row r="37" spans="1:10" x14ac:dyDescent="0.2">
      <c r="A37" s="5">
        <v>8</v>
      </c>
      <c r="B37" s="15">
        <v>23</v>
      </c>
    </row>
    <row r="38" spans="1:10" x14ac:dyDescent="0.2">
      <c r="A38" s="5">
        <v>9</v>
      </c>
      <c r="B38" s="15">
        <v>9</v>
      </c>
    </row>
    <row r="39" spans="1:10" x14ac:dyDescent="0.2">
      <c r="A39" s="5">
        <v>10</v>
      </c>
      <c r="B39" s="15">
        <v>8</v>
      </c>
    </row>
    <row r="40" spans="1:10" x14ac:dyDescent="0.2">
      <c r="A40" s="5">
        <v>11</v>
      </c>
      <c r="B40" s="15">
        <v>11</v>
      </c>
    </row>
    <row r="41" spans="1:10" x14ac:dyDescent="0.2">
      <c r="A41" s="5">
        <v>12</v>
      </c>
      <c r="B41" s="15">
        <v>4</v>
      </c>
    </row>
    <row r="42" spans="1:10" x14ac:dyDescent="0.2">
      <c r="A42" s="5">
        <v>13</v>
      </c>
      <c r="B42" s="15">
        <v>10</v>
      </c>
    </row>
    <row r="43" spans="1:10" x14ac:dyDescent="0.2">
      <c r="A43" s="5">
        <v>14</v>
      </c>
      <c r="B43" s="15">
        <v>13</v>
      </c>
    </row>
    <row r="44" spans="1:10" x14ac:dyDescent="0.2">
      <c r="A44" s="5" t="s">
        <v>2519</v>
      </c>
      <c r="B44" s="15">
        <v>2400</v>
      </c>
    </row>
  </sheetData>
  <mergeCells count="2">
    <mergeCell ref="A27:B27"/>
    <mergeCell ref="D27:E27"/>
  </mergeCells>
  <pageMargins left="0.7" right="0.7" top="0.75" bottom="0.75" header="0.3" footer="0.3"/>
  <ignoredErrors>
    <ignoredError sqref="I4"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0509F-E46A-C442-BEE7-43542F6CFEA2}">
  <dimension ref="A2:O101"/>
  <sheetViews>
    <sheetView topLeftCell="A2" workbookViewId="0">
      <selection activeCell="E41" sqref="E41"/>
    </sheetView>
  </sheetViews>
  <sheetFormatPr baseColWidth="10" defaultRowHeight="15" x14ac:dyDescent="0.2"/>
  <cols>
    <col min="1" max="1" width="12.1640625" bestFit="1" customWidth="1"/>
    <col min="2" max="2" width="19" bestFit="1" customWidth="1"/>
    <col min="3" max="3" width="13.5" bestFit="1" customWidth="1"/>
    <col min="4" max="4" width="13" bestFit="1" customWidth="1"/>
    <col min="5" max="5" width="8.33203125" bestFit="1" customWidth="1"/>
    <col min="6" max="6" width="10" bestFit="1" customWidth="1"/>
    <col min="7" max="7" width="17.5" bestFit="1" customWidth="1"/>
    <col min="8" max="8" width="15.1640625" bestFit="1" customWidth="1"/>
    <col min="9" max="9" width="6.5" bestFit="1" customWidth="1"/>
    <col min="10" max="10" width="5.6640625" bestFit="1" customWidth="1"/>
    <col min="11" max="11" width="8.33203125" bestFit="1" customWidth="1"/>
    <col min="12" max="12" width="10" bestFit="1" customWidth="1"/>
    <col min="13" max="13" width="19" bestFit="1" customWidth="1"/>
    <col min="14" max="14" width="12.1640625" bestFit="1" customWidth="1"/>
    <col min="15" max="15" width="13.5" bestFit="1" customWidth="1"/>
    <col min="16" max="16" width="5.1640625" bestFit="1" customWidth="1"/>
    <col min="17" max="17" width="5.6640625" bestFit="1" customWidth="1"/>
    <col min="18" max="18" width="8.33203125" bestFit="1" customWidth="1"/>
    <col min="19" max="19" width="10" bestFit="1" customWidth="1"/>
  </cols>
  <sheetData>
    <row r="2" spans="1:12" x14ac:dyDescent="0.2">
      <c r="H2" t="s">
        <v>2534</v>
      </c>
    </row>
    <row r="3" spans="1:12" ht="16" thickBot="1" x14ac:dyDescent="0.25">
      <c r="A3" s="4" t="s">
        <v>2522</v>
      </c>
      <c r="B3" s="4" t="s">
        <v>2533</v>
      </c>
    </row>
    <row r="4" spans="1:12" ht="22" customHeight="1" thickTop="1" thickBot="1" x14ac:dyDescent="0.25">
      <c r="A4" s="4" t="s">
        <v>2518</v>
      </c>
      <c r="B4" t="s">
        <v>2531</v>
      </c>
      <c r="C4" t="s">
        <v>2530</v>
      </c>
      <c r="D4" t="s">
        <v>2532</v>
      </c>
      <c r="E4" t="s">
        <v>2529</v>
      </c>
      <c r="F4" t="s">
        <v>2519</v>
      </c>
      <c r="H4" s="11"/>
      <c r="I4" s="11" t="str">
        <f>B4</f>
        <v>Female</v>
      </c>
      <c r="J4" s="11" t="str">
        <f>C4</f>
        <v>Male</v>
      </c>
      <c r="K4" s="11" t="str">
        <f>D4</f>
        <v>Other</v>
      </c>
      <c r="L4" s="11" t="str">
        <f>E4</f>
        <v>Unknown</v>
      </c>
    </row>
    <row r="5" spans="1:12" ht="22" customHeight="1" thickTop="1" thickBot="1" x14ac:dyDescent="0.25">
      <c r="A5" s="5" t="s">
        <v>18</v>
      </c>
      <c r="B5" s="9">
        <v>0.18961825201634841</v>
      </c>
      <c r="C5" s="9">
        <v>0.12262322351336576</v>
      </c>
      <c r="D5" s="9">
        <v>1.060537752469185E-2</v>
      </c>
      <c r="E5" s="9">
        <v>3.0599220547662797E-2</v>
      </c>
      <c r="F5" s="9">
        <v>0.35344607360206881</v>
      </c>
      <c r="H5" s="11" t="str">
        <f>A5</f>
        <v>App</v>
      </c>
      <c r="I5" s="12">
        <f>B5</f>
        <v>0.18961825201634841</v>
      </c>
      <c r="J5" s="12">
        <f t="shared" ref="I5:L9" si="0">C5</f>
        <v>0.12262322351336576</v>
      </c>
      <c r="K5" s="12">
        <f t="shared" si="0"/>
        <v>1.060537752469185E-2</v>
      </c>
      <c r="L5" s="12">
        <f t="shared" si="0"/>
        <v>3.0599220547662797E-2</v>
      </c>
    </row>
    <row r="6" spans="1:12" ht="22" customHeight="1" thickTop="1" thickBot="1" x14ac:dyDescent="0.25">
      <c r="A6" s="5" t="s">
        <v>51</v>
      </c>
      <c r="B6" s="9">
        <v>5.0283982091147303E-2</v>
      </c>
      <c r="C6" s="9">
        <v>4.3060781812819873E-2</v>
      </c>
      <c r="D6" s="9">
        <v>1.5320025675641944E-3</v>
      </c>
      <c r="E6" s="9">
        <v>1.7794988689097006E-2</v>
      </c>
      <c r="F6" s="9">
        <v>0.11267175516062837</v>
      </c>
      <c r="H6" s="11" t="str">
        <f>A6</f>
        <v>Instagram</v>
      </c>
      <c r="I6" s="12">
        <f t="shared" si="0"/>
        <v>5.0283982091147303E-2</v>
      </c>
      <c r="J6" s="12">
        <f t="shared" si="0"/>
        <v>4.3060781812819873E-2</v>
      </c>
      <c r="K6" s="12">
        <f t="shared" si="0"/>
        <v>1.5320025675641944E-3</v>
      </c>
      <c r="L6" s="12">
        <f t="shared" si="0"/>
        <v>1.7794988689097006E-2</v>
      </c>
    </row>
    <row r="7" spans="1:12" ht="22" customHeight="1" thickTop="1" thickBot="1" x14ac:dyDescent="0.25">
      <c r="A7" s="5" t="s">
        <v>70</v>
      </c>
      <c r="B7" s="9">
        <v>6.3496059750411282E-2</v>
      </c>
      <c r="C7" s="9">
        <v>4.6071629863988765E-2</v>
      </c>
      <c r="D7" s="9">
        <v>2.306247051322625E-3</v>
      </c>
      <c r="E7" s="9">
        <v>3.8927934093844286E-3</v>
      </c>
      <c r="F7" s="9">
        <v>0.11576673007510711</v>
      </c>
      <c r="H7" s="11" t="str">
        <f>A7</f>
        <v>Partner App</v>
      </c>
      <c r="I7" s="12">
        <f t="shared" si="0"/>
        <v>6.3496059750411282E-2</v>
      </c>
      <c r="J7" s="12">
        <f t="shared" si="0"/>
        <v>4.6071629863988765E-2</v>
      </c>
      <c r="K7" s="12">
        <f t="shared" si="0"/>
        <v>2.306247051322625E-3</v>
      </c>
      <c r="L7" s="12">
        <f t="shared" si="0"/>
        <v>3.8927934093844286E-3</v>
      </c>
    </row>
    <row r="8" spans="1:12" ht="22" customHeight="1" thickTop="1" thickBot="1" x14ac:dyDescent="0.25">
      <c r="A8" s="5" t="s">
        <v>40</v>
      </c>
      <c r="B8" s="9">
        <v>9.6337892927149532E-2</v>
      </c>
      <c r="C8" s="9">
        <v>6.7920115842382611E-2</v>
      </c>
      <c r="D8" s="9">
        <v>5.4979832664581261E-3</v>
      </c>
      <c r="E8" s="9">
        <v>1.2933041488102518E-2</v>
      </c>
      <c r="F8" s="9">
        <v>0.1826890335240928</v>
      </c>
      <c r="H8" s="11" t="str">
        <f>A8</f>
        <v>Target.com</v>
      </c>
      <c r="I8" s="12">
        <f t="shared" si="0"/>
        <v>9.6337892927149532E-2</v>
      </c>
      <c r="J8" s="12">
        <f t="shared" si="0"/>
        <v>6.7920115842382611E-2</v>
      </c>
      <c r="K8" s="12">
        <f t="shared" si="0"/>
        <v>5.4979832664581261E-3</v>
      </c>
      <c r="L8" s="12">
        <f t="shared" si="0"/>
        <v>1.2933041488102518E-2</v>
      </c>
    </row>
    <row r="9" spans="1:12" ht="22" customHeight="1" thickTop="1" thickBot="1" x14ac:dyDescent="0.25">
      <c r="A9" s="5" t="s">
        <v>35</v>
      </c>
      <c r="B9" s="9">
        <v>0.12522098709469262</v>
      </c>
      <c r="C9" s="9">
        <v>9.1492740283116228E-2</v>
      </c>
      <c r="D9" s="9">
        <v>6.3042760790965081E-3</v>
      </c>
      <c r="E9" s="9">
        <v>1.2408404181197551E-2</v>
      </c>
      <c r="F9" s="9">
        <v>0.23542640763810288</v>
      </c>
      <c r="H9" s="11" t="str">
        <f>A9</f>
        <v>Website</v>
      </c>
      <c r="I9" s="12">
        <f t="shared" si="0"/>
        <v>0.12522098709469262</v>
      </c>
      <c r="J9" s="12">
        <f t="shared" si="0"/>
        <v>9.1492740283116228E-2</v>
      </c>
      <c r="K9" s="12">
        <f t="shared" si="0"/>
        <v>6.3042760790965081E-3</v>
      </c>
      <c r="L9" s="12">
        <f t="shared" si="0"/>
        <v>1.2408404181197551E-2</v>
      </c>
    </row>
    <row r="10" spans="1:12" ht="16" thickTop="1" x14ac:dyDescent="0.2">
      <c r="A10" s="5" t="s">
        <v>2519</v>
      </c>
      <c r="B10" s="9">
        <v>0.52495717387974916</v>
      </c>
      <c r="C10" s="9">
        <v>0.3711684913156732</v>
      </c>
      <c r="D10" s="9">
        <v>2.6245886489133303E-2</v>
      </c>
      <c r="E10" s="9">
        <v>7.7628448315444312E-2</v>
      </c>
      <c r="F10" s="9">
        <v>1</v>
      </c>
    </row>
    <row r="17" spans="1:15" x14ac:dyDescent="0.2">
      <c r="A17" s="4" t="s">
        <v>2518</v>
      </c>
      <c r="B17" t="s">
        <v>2520</v>
      </c>
      <c r="G17" s="4" t="s">
        <v>2521</v>
      </c>
      <c r="H17" s="4" t="s">
        <v>2533</v>
      </c>
      <c r="N17" s="4" t="s">
        <v>2518</v>
      </c>
      <c r="O17" t="s">
        <v>2521</v>
      </c>
    </row>
    <row r="18" spans="1:15" x14ac:dyDescent="0.2">
      <c r="A18" s="5">
        <v>1</v>
      </c>
      <c r="B18" s="15">
        <v>397</v>
      </c>
      <c r="G18" s="4" t="s">
        <v>2518</v>
      </c>
      <c r="H18" t="s">
        <v>2531</v>
      </c>
      <c r="I18" t="s">
        <v>2530</v>
      </c>
      <c r="J18" t="s">
        <v>2532</v>
      </c>
      <c r="K18" t="s">
        <v>2529</v>
      </c>
      <c r="L18" t="s">
        <v>2519</v>
      </c>
      <c r="N18" s="5" t="s">
        <v>2531</v>
      </c>
      <c r="O18" s="15">
        <v>6272</v>
      </c>
    </row>
    <row r="19" spans="1:15" x14ac:dyDescent="0.2">
      <c r="A19" s="5">
        <v>2</v>
      </c>
      <c r="B19" s="15">
        <v>540</v>
      </c>
      <c r="G19" s="5" t="s">
        <v>171</v>
      </c>
      <c r="H19" s="15">
        <v>26</v>
      </c>
      <c r="I19" s="15">
        <v>35</v>
      </c>
      <c r="J19" s="15">
        <v>4</v>
      </c>
      <c r="K19" s="15"/>
      <c r="L19" s="15">
        <v>65</v>
      </c>
      <c r="N19" s="5" t="s">
        <v>2530</v>
      </c>
      <c r="O19" s="15">
        <v>4672</v>
      </c>
    </row>
    <row r="20" spans="1:15" x14ac:dyDescent="0.2">
      <c r="A20" s="5">
        <v>3</v>
      </c>
      <c r="B20" s="15">
        <v>375</v>
      </c>
      <c r="G20" s="5" t="s">
        <v>81</v>
      </c>
      <c r="H20" s="15">
        <v>43</v>
      </c>
      <c r="I20" s="15">
        <v>90</v>
      </c>
      <c r="J20" s="15">
        <v>8</v>
      </c>
      <c r="K20" s="15">
        <v>6</v>
      </c>
      <c r="L20" s="15">
        <v>147</v>
      </c>
      <c r="N20" s="5" t="s">
        <v>2532</v>
      </c>
      <c r="O20" s="15">
        <v>317</v>
      </c>
    </row>
    <row r="21" spans="1:15" x14ac:dyDescent="0.2">
      <c r="A21" s="5">
        <v>4</v>
      </c>
      <c r="B21" s="15">
        <v>246</v>
      </c>
      <c r="G21" s="5" t="s">
        <v>76</v>
      </c>
      <c r="H21" s="15">
        <v>75</v>
      </c>
      <c r="I21" s="15">
        <v>103</v>
      </c>
      <c r="J21" s="15">
        <v>4</v>
      </c>
      <c r="K21" s="15">
        <v>6</v>
      </c>
      <c r="L21" s="15">
        <v>188</v>
      </c>
      <c r="N21" s="5" t="s">
        <v>2529</v>
      </c>
      <c r="O21" s="15">
        <v>736</v>
      </c>
    </row>
    <row r="22" spans="1:15" x14ac:dyDescent="0.2">
      <c r="A22" s="5">
        <v>5</v>
      </c>
      <c r="B22" s="15">
        <v>195</v>
      </c>
      <c r="G22" s="5" t="s">
        <v>128</v>
      </c>
      <c r="H22" s="15">
        <v>99</v>
      </c>
      <c r="I22" s="15">
        <v>69</v>
      </c>
      <c r="J22" s="15">
        <v>3</v>
      </c>
      <c r="K22" s="15">
        <v>24</v>
      </c>
      <c r="L22" s="15">
        <v>195</v>
      </c>
      <c r="N22" s="5" t="s">
        <v>2519</v>
      </c>
      <c r="O22" s="15">
        <v>11997</v>
      </c>
    </row>
    <row r="23" spans="1:15" x14ac:dyDescent="0.2">
      <c r="A23" s="5" t="s">
        <v>2535</v>
      </c>
      <c r="B23" s="15">
        <v>414</v>
      </c>
      <c r="G23" s="5" t="s">
        <v>67</v>
      </c>
      <c r="H23" s="15">
        <v>179</v>
      </c>
      <c r="I23" s="15">
        <v>76</v>
      </c>
      <c r="J23" s="15">
        <v>3</v>
      </c>
      <c r="K23" s="15"/>
      <c r="L23" s="15">
        <v>258</v>
      </c>
    </row>
    <row r="24" spans="1:15" x14ac:dyDescent="0.2">
      <c r="A24" s="5" t="s">
        <v>2536</v>
      </c>
      <c r="B24" s="15">
        <v>233</v>
      </c>
      <c r="G24" s="5" t="s">
        <v>135</v>
      </c>
      <c r="H24" s="15">
        <v>127</v>
      </c>
      <c r="I24" s="15">
        <v>118</v>
      </c>
      <c r="J24" s="15">
        <v>13</v>
      </c>
      <c r="K24" s="15">
        <v>12</v>
      </c>
      <c r="L24" s="15">
        <v>270</v>
      </c>
    </row>
    <row r="25" spans="1:15" x14ac:dyDescent="0.2">
      <c r="A25" s="5" t="s">
        <v>2519</v>
      </c>
      <c r="B25" s="15">
        <v>2400</v>
      </c>
      <c r="G25" s="5" t="s">
        <v>30</v>
      </c>
      <c r="H25" s="15">
        <v>146</v>
      </c>
      <c r="I25" s="15">
        <v>94</v>
      </c>
      <c r="J25" s="15">
        <v>4</v>
      </c>
      <c r="K25" s="15">
        <v>28</v>
      </c>
      <c r="L25" s="15">
        <v>272</v>
      </c>
    </row>
    <row r="26" spans="1:15" x14ac:dyDescent="0.2">
      <c r="G26" s="5" t="s">
        <v>69</v>
      </c>
      <c r="H26" s="15">
        <v>234</v>
      </c>
      <c r="I26" s="15">
        <v>93</v>
      </c>
      <c r="J26" s="15">
        <v>19</v>
      </c>
      <c r="K26" s="15">
        <v>24</v>
      </c>
      <c r="L26" s="15">
        <v>370</v>
      </c>
    </row>
    <row r="27" spans="1:15" x14ac:dyDescent="0.2">
      <c r="G27" s="5" t="s">
        <v>146</v>
      </c>
      <c r="H27" s="15">
        <v>189</v>
      </c>
      <c r="I27" s="15">
        <v>168</v>
      </c>
      <c r="J27" s="15">
        <v>10</v>
      </c>
      <c r="K27" s="15">
        <v>31</v>
      </c>
      <c r="L27" s="15">
        <v>398</v>
      </c>
    </row>
    <row r="28" spans="1:15" x14ac:dyDescent="0.2">
      <c r="G28" s="5" t="s">
        <v>123</v>
      </c>
      <c r="H28" s="15">
        <v>153</v>
      </c>
      <c r="I28" s="15">
        <v>246</v>
      </c>
      <c r="J28" s="15">
        <v>30</v>
      </c>
      <c r="K28" s="15">
        <v>8</v>
      </c>
      <c r="L28" s="15">
        <v>437</v>
      </c>
    </row>
    <row r="29" spans="1:15" x14ac:dyDescent="0.2">
      <c r="G29" s="5" t="s">
        <v>37</v>
      </c>
      <c r="H29" s="15">
        <v>296</v>
      </c>
      <c r="I29" s="15">
        <v>275</v>
      </c>
      <c r="J29" s="15">
        <v>9</v>
      </c>
      <c r="K29" s="15">
        <v>23</v>
      </c>
      <c r="L29" s="15">
        <v>603</v>
      </c>
    </row>
    <row r="30" spans="1:15" x14ac:dyDescent="0.2">
      <c r="G30" s="5" t="s">
        <v>42</v>
      </c>
      <c r="H30" s="15">
        <v>264</v>
      </c>
      <c r="I30" s="15">
        <v>318</v>
      </c>
      <c r="J30" s="15">
        <v>15</v>
      </c>
      <c r="K30" s="15">
        <v>9</v>
      </c>
      <c r="L30" s="15">
        <v>606</v>
      </c>
    </row>
    <row r="31" spans="1:15" x14ac:dyDescent="0.2">
      <c r="G31" s="5" t="s">
        <v>32</v>
      </c>
      <c r="H31" s="15">
        <v>431</v>
      </c>
      <c r="I31" s="15">
        <v>187</v>
      </c>
      <c r="J31" s="15">
        <v>14</v>
      </c>
      <c r="K31" s="15">
        <v>15</v>
      </c>
      <c r="L31" s="15">
        <v>647</v>
      </c>
    </row>
    <row r="32" spans="1:15" x14ac:dyDescent="0.2">
      <c r="G32" s="5" t="s">
        <v>46</v>
      </c>
      <c r="H32" s="15">
        <v>445</v>
      </c>
      <c r="I32" s="15">
        <v>202</v>
      </c>
      <c r="J32" s="15">
        <v>14</v>
      </c>
      <c r="K32" s="15">
        <v>39</v>
      </c>
      <c r="L32" s="15">
        <v>700</v>
      </c>
    </row>
    <row r="33" spans="1:14" x14ac:dyDescent="0.2">
      <c r="G33" s="5" t="s">
        <v>16</v>
      </c>
      <c r="H33" s="15">
        <v>428</v>
      </c>
      <c r="I33" s="15">
        <v>293</v>
      </c>
      <c r="J33" s="15"/>
      <c r="K33" s="15">
        <v>24</v>
      </c>
      <c r="L33" s="15">
        <v>745</v>
      </c>
    </row>
    <row r="34" spans="1:14" x14ac:dyDescent="0.2">
      <c r="G34" s="5" t="s">
        <v>54</v>
      </c>
      <c r="H34" s="15">
        <v>482</v>
      </c>
      <c r="I34" s="15">
        <v>295</v>
      </c>
      <c r="J34" s="15">
        <v>8</v>
      </c>
      <c r="K34" s="15">
        <v>22</v>
      </c>
      <c r="L34" s="15">
        <v>807</v>
      </c>
    </row>
    <row r="35" spans="1:14" x14ac:dyDescent="0.2">
      <c r="G35" s="5" t="s">
        <v>22</v>
      </c>
      <c r="H35" s="15">
        <v>568</v>
      </c>
      <c r="I35" s="15">
        <v>306</v>
      </c>
      <c r="J35" s="15">
        <v>22</v>
      </c>
      <c r="K35" s="15">
        <v>16</v>
      </c>
      <c r="L35" s="15">
        <v>912</v>
      </c>
    </row>
    <row r="36" spans="1:14" x14ac:dyDescent="0.2">
      <c r="G36" s="5" t="s">
        <v>26</v>
      </c>
      <c r="H36" s="15">
        <v>627</v>
      </c>
      <c r="I36" s="15">
        <v>393</v>
      </c>
      <c r="J36" s="15">
        <v>29</v>
      </c>
      <c r="K36" s="15">
        <v>137</v>
      </c>
      <c r="L36" s="15">
        <v>1186</v>
      </c>
    </row>
    <row r="37" spans="1:14" x14ac:dyDescent="0.2">
      <c r="G37" s="5" t="s">
        <v>39</v>
      </c>
      <c r="H37" s="15">
        <v>716</v>
      </c>
      <c r="I37" s="15">
        <v>598</v>
      </c>
      <c r="J37" s="15">
        <v>18</v>
      </c>
      <c r="K37" s="15">
        <v>214</v>
      </c>
      <c r="L37" s="15">
        <v>1546</v>
      </c>
    </row>
    <row r="38" spans="1:14" x14ac:dyDescent="0.2">
      <c r="G38" s="5" t="s">
        <v>44</v>
      </c>
      <c r="H38" s="15">
        <v>744</v>
      </c>
      <c r="I38" s="15">
        <v>713</v>
      </c>
      <c r="J38" s="15">
        <v>90</v>
      </c>
      <c r="K38" s="15">
        <v>98</v>
      </c>
      <c r="L38" s="15">
        <v>1645</v>
      </c>
    </row>
    <row r="39" spans="1:14" x14ac:dyDescent="0.2">
      <c r="G39" s="5" t="s">
        <v>2519</v>
      </c>
      <c r="H39" s="15">
        <v>6272</v>
      </c>
      <c r="I39" s="15">
        <v>4672</v>
      </c>
      <c r="J39" s="15">
        <v>317</v>
      </c>
      <c r="K39" s="15">
        <v>736</v>
      </c>
      <c r="L39" s="15">
        <v>11997</v>
      </c>
    </row>
    <row r="43" spans="1:14" x14ac:dyDescent="0.2">
      <c r="A43" s="4" t="s">
        <v>10</v>
      </c>
      <c r="B43" s="4" t="s">
        <v>11</v>
      </c>
      <c r="C43" t="s">
        <v>2521</v>
      </c>
      <c r="D43" t="s">
        <v>2522</v>
      </c>
      <c r="G43" t="s">
        <v>10</v>
      </c>
      <c r="H43" t="s">
        <v>11</v>
      </c>
      <c r="I43" t="s">
        <v>2527</v>
      </c>
      <c r="L43" t="s">
        <v>10</v>
      </c>
      <c r="M43" t="s">
        <v>11</v>
      </c>
      <c r="N43" t="s">
        <v>4</v>
      </c>
    </row>
    <row r="44" spans="1:14" x14ac:dyDescent="0.2">
      <c r="A44" t="s">
        <v>19</v>
      </c>
      <c r="B44" t="s">
        <v>115</v>
      </c>
      <c r="C44" s="15">
        <v>579</v>
      </c>
      <c r="D44" s="15">
        <v>31884.999999999996</v>
      </c>
      <c r="G44" s="7" t="s">
        <v>19</v>
      </c>
      <c r="H44" t="s">
        <v>115</v>
      </c>
      <c r="I44">
        <v>579</v>
      </c>
      <c r="L44" s="7" t="s">
        <v>19</v>
      </c>
      <c r="M44" t="s">
        <v>115</v>
      </c>
      <c r="N44">
        <v>31884.999999999996</v>
      </c>
    </row>
    <row r="45" spans="1:14" x14ac:dyDescent="0.2">
      <c r="A45" t="s">
        <v>19</v>
      </c>
      <c r="B45" t="s">
        <v>20</v>
      </c>
      <c r="C45" s="15">
        <v>1</v>
      </c>
      <c r="D45" s="15">
        <v>10.9</v>
      </c>
      <c r="G45" s="7" t="s">
        <v>19</v>
      </c>
      <c r="H45" t="s">
        <v>20</v>
      </c>
      <c r="I45">
        <v>1</v>
      </c>
      <c r="L45" s="7" t="s">
        <v>19</v>
      </c>
      <c r="M45" t="s">
        <v>20</v>
      </c>
      <c r="N45">
        <v>10.9</v>
      </c>
    </row>
    <row r="46" spans="1:14" x14ac:dyDescent="0.2">
      <c r="A46" t="s">
        <v>19</v>
      </c>
      <c r="B46" t="s">
        <v>641</v>
      </c>
      <c r="C46" s="15">
        <v>9</v>
      </c>
      <c r="D46" s="15">
        <v>800.3</v>
      </c>
      <c r="G46" s="7" t="s">
        <v>19</v>
      </c>
      <c r="H46" t="s">
        <v>641</v>
      </c>
      <c r="I46">
        <v>9</v>
      </c>
      <c r="L46" s="7" t="s">
        <v>19</v>
      </c>
      <c r="M46" t="s">
        <v>641</v>
      </c>
      <c r="N46">
        <v>800.3</v>
      </c>
    </row>
    <row r="47" spans="1:14" x14ac:dyDescent="0.2">
      <c r="A47" t="s">
        <v>19</v>
      </c>
      <c r="B47" t="s">
        <v>967</v>
      </c>
      <c r="C47" s="15">
        <v>35</v>
      </c>
      <c r="D47" s="15">
        <v>1062.5999999999999</v>
      </c>
      <c r="G47" s="7" t="s">
        <v>19</v>
      </c>
      <c r="H47" t="s">
        <v>967</v>
      </c>
      <c r="I47">
        <v>35</v>
      </c>
      <c r="L47" s="7" t="s">
        <v>19</v>
      </c>
      <c r="M47" t="s">
        <v>967</v>
      </c>
      <c r="N47">
        <v>1062.5999999999999</v>
      </c>
    </row>
    <row r="48" spans="1:14" x14ac:dyDescent="0.2">
      <c r="A48" t="s">
        <v>19</v>
      </c>
      <c r="B48" t="s">
        <v>84</v>
      </c>
      <c r="C48" s="15">
        <v>12</v>
      </c>
      <c r="D48" s="15">
        <v>326.20000000000005</v>
      </c>
      <c r="G48" s="7" t="s">
        <v>19</v>
      </c>
      <c r="H48" t="s">
        <v>84</v>
      </c>
      <c r="I48">
        <v>12</v>
      </c>
      <c r="L48" s="7" t="s">
        <v>19</v>
      </c>
      <c r="M48" t="s">
        <v>84</v>
      </c>
      <c r="N48">
        <v>326.20000000000005</v>
      </c>
    </row>
    <row r="49" spans="1:14" x14ac:dyDescent="0.2">
      <c r="A49" t="s">
        <v>19</v>
      </c>
      <c r="B49" t="s">
        <v>1383</v>
      </c>
      <c r="C49" s="15">
        <v>4</v>
      </c>
      <c r="D49" s="15">
        <v>167.5</v>
      </c>
      <c r="G49" s="7" t="s">
        <v>19</v>
      </c>
      <c r="H49" t="s">
        <v>1383</v>
      </c>
      <c r="I49">
        <v>4</v>
      </c>
      <c r="L49" s="7" t="s">
        <v>19</v>
      </c>
      <c r="M49" t="s">
        <v>1383</v>
      </c>
      <c r="N49">
        <v>167.5</v>
      </c>
    </row>
    <row r="50" spans="1:14" x14ac:dyDescent="0.2">
      <c r="A50" t="s">
        <v>19</v>
      </c>
      <c r="B50" t="s">
        <v>24</v>
      </c>
      <c r="C50" s="15">
        <v>341</v>
      </c>
      <c r="D50" s="15">
        <v>16168.7</v>
      </c>
      <c r="G50" s="7" t="s">
        <v>19</v>
      </c>
      <c r="H50" t="s">
        <v>24</v>
      </c>
      <c r="I50">
        <v>341</v>
      </c>
      <c r="L50" s="7" t="s">
        <v>19</v>
      </c>
      <c r="M50" t="s">
        <v>24</v>
      </c>
      <c r="N50">
        <v>16168.7</v>
      </c>
    </row>
    <row r="51" spans="1:14" x14ac:dyDescent="0.2">
      <c r="A51" t="s">
        <v>19</v>
      </c>
      <c r="B51" t="s">
        <v>2204</v>
      </c>
      <c r="C51" s="15">
        <v>13</v>
      </c>
      <c r="D51" s="15">
        <v>322.40000000000003</v>
      </c>
      <c r="G51" s="7" t="s">
        <v>19</v>
      </c>
      <c r="H51" t="s">
        <v>2204</v>
      </c>
      <c r="I51">
        <v>13</v>
      </c>
      <c r="L51" s="7" t="s">
        <v>19</v>
      </c>
      <c r="M51" t="s">
        <v>2204</v>
      </c>
      <c r="N51">
        <v>322.40000000000003</v>
      </c>
    </row>
    <row r="52" spans="1:14" x14ac:dyDescent="0.2">
      <c r="A52" t="s">
        <v>19</v>
      </c>
      <c r="B52" t="s">
        <v>437</v>
      </c>
      <c r="C52" s="15">
        <v>31</v>
      </c>
      <c r="D52" s="15">
        <v>2092.8000000000002</v>
      </c>
      <c r="G52" s="7" t="s">
        <v>19</v>
      </c>
      <c r="H52" t="s">
        <v>437</v>
      </c>
      <c r="I52">
        <v>31</v>
      </c>
      <c r="L52" s="7" t="s">
        <v>19</v>
      </c>
      <c r="M52" t="s">
        <v>437</v>
      </c>
      <c r="N52">
        <v>2092.8000000000002</v>
      </c>
    </row>
    <row r="53" spans="1:14" x14ac:dyDescent="0.2">
      <c r="A53" t="s">
        <v>19</v>
      </c>
      <c r="B53" t="s">
        <v>28</v>
      </c>
      <c r="C53" s="15">
        <v>279</v>
      </c>
      <c r="D53" s="15">
        <v>12662.500000000002</v>
      </c>
      <c r="G53" s="7" t="s">
        <v>19</v>
      </c>
      <c r="H53" t="s">
        <v>28</v>
      </c>
      <c r="I53">
        <v>279</v>
      </c>
      <c r="L53" s="7" t="s">
        <v>19</v>
      </c>
      <c r="M53" t="s">
        <v>28</v>
      </c>
      <c r="N53">
        <v>12662.500000000002</v>
      </c>
    </row>
    <row r="54" spans="1:14" x14ac:dyDescent="0.2">
      <c r="A54" t="s">
        <v>19</v>
      </c>
      <c r="B54" t="s">
        <v>208</v>
      </c>
      <c r="C54" s="15">
        <v>9</v>
      </c>
      <c r="D54" s="15">
        <v>343.2</v>
      </c>
      <c r="G54" s="7" t="s">
        <v>19</v>
      </c>
      <c r="H54" t="s">
        <v>208</v>
      </c>
      <c r="I54">
        <v>9</v>
      </c>
      <c r="L54" s="7" t="s">
        <v>19</v>
      </c>
      <c r="M54" t="s">
        <v>208</v>
      </c>
      <c r="N54">
        <v>343.2</v>
      </c>
    </row>
    <row r="55" spans="1:14" x14ac:dyDescent="0.2">
      <c r="A55" t="s">
        <v>19</v>
      </c>
      <c r="B55" t="s">
        <v>587</v>
      </c>
      <c r="C55" s="15">
        <v>49</v>
      </c>
      <c r="D55" s="15">
        <v>2188.2999999999997</v>
      </c>
      <c r="G55" s="7" t="s">
        <v>19</v>
      </c>
      <c r="H55" t="s">
        <v>587</v>
      </c>
      <c r="I55">
        <v>49</v>
      </c>
      <c r="L55" s="7" t="s">
        <v>19</v>
      </c>
      <c r="M55" t="s">
        <v>587</v>
      </c>
      <c r="N55">
        <v>2188.2999999999997</v>
      </c>
    </row>
    <row r="56" spans="1:14" x14ac:dyDescent="0.2">
      <c r="A56" t="s">
        <v>19</v>
      </c>
      <c r="B56" t="s">
        <v>331</v>
      </c>
      <c r="C56" s="15">
        <v>59</v>
      </c>
      <c r="D56" s="15">
        <v>2661.5999999999995</v>
      </c>
      <c r="G56" s="7" t="s">
        <v>19</v>
      </c>
      <c r="H56" t="s">
        <v>331</v>
      </c>
      <c r="I56">
        <v>59</v>
      </c>
      <c r="L56" s="7" t="s">
        <v>19</v>
      </c>
      <c r="M56" t="s">
        <v>331</v>
      </c>
      <c r="N56">
        <v>2661.5999999999995</v>
      </c>
    </row>
    <row r="57" spans="1:14" x14ac:dyDescent="0.2">
      <c r="A57" t="s">
        <v>19</v>
      </c>
      <c r="B57" t="s">
        <v>86</v>
      </c>
      <c r="C57" s="15">
        <v>8</v>
      </c>
      <c r="D57" s="15">
        <v>887.5</v>
      </c>
      <c r="G57" s="7" t="s">
        <v>19</v>
      </c>
      <c r="H57" t="s">
        <v>86</v>
      </c>
      <c r="I57">
        <v>8</v>
      </c>
      <c r="L57" s="7" t="s">
        <v>19</v>
      </c>
      <c r="M57" t="s">
        <v>86</v>
      </c>
      <c r="N57">
        <v>887.5</v>
      </c>
    </row>
    <row r="58" spans="1:14" x14ac:dyDescent="0.2">
      <c r="A58" t="s">
        <v>19</v>
      </c>
      <c r="B58" t="s">
        <v>147</v>
      </c>
      <c r="C58" s="15">
        <v>222</v>
      </c>
      <c r="D58" s="15">
        <v>11354.199999999993</v>
      </c>
      <c r="G58" s="7" t="s">
        <v>19</v>
      </c>
      <c r="H58" t="s">
        <v>147</v>
      </c>
      <c r="I58">
        <v>222</v>
      </c>
      <c r="L58" s="7" t="s">
        <v>19</v>
      </c>
      <c r="M58" t="s">
        <v>147</v>
      </c>
      <c r="N58">
        <v>11354.199999999993</v>
      </c>
    </row>
    <row r="59" spans="1:14" x14ac:dyDescent="0.2">
      <c r="A59" t="s">
        <v>19</v>
      </c>
      <c r="B59" t="s">
        <v>334</v>
      </c>
      <c r="C59" s="15">
        <v>36</v>
      </c>
      <c r="D59" s="15">
        <v>1558.4</v>
      </c>
      <c r="G59" s="7" t="s">
        <v>19</v>
      </c>
      <c r="H59" t="s">
        <v>334</v>
      </c>
      <c r="I59">
        <v>36</v>
      </c>
      <c r="L59" s="7" t="s">
        <v>19</v>
      </c>
      <c r="M59" t="s">
        <v>334</v>
      </c>
      <c r="N59">
        <v>1558.4</v>
      </c>
    </row>
    <row r="60" spans="1:14" x14ac:dyDescent="0.2">
      <c r="A60" t="s">
        <v>19</v>
      </c>
      <c r="B60" t="s">
        <v>949</v>
      </c>
      <c r="C60" s="15">
        <v>30</v>
      </c>
      <c r="D60" s="15">
        <v>2223.9</v>
      </c>
      <c r="G60" s="7" t="s">
        <v>19</v>
      </c>
      <c r="H60" t="s">
        <v>949</v>
      </c>
      <c r="I60">
        <v>30</v>
      </c>
      <c r="L60" s="7" t="s">
        <v>19</v>
      </c>
      <c r="M60" t="s">
        <v>949</v>
      </c>
      <c r="N60">
        <v>2223.9</v>
      </c>
    </row>
    <row r="61" spans="1:14" x14ac:dyDescent="0.2">
      <c r="A61" t="s">
        <v>19</v>
      </c>
      <c r="B61" t="s">
        <v>1426</v>
      </c>
      <c r="C61" s="15">
        <v>1</v>
      </c>
      <c r="D61" s="15">
        <v>26.2</v>
      </c>
      <c r="G61" s="7" t="s">
        <v>19</v>
      </c>
      <c r="H61" t="s">
        <v>1426</v>
      </c>
      <c r="I61">
        <v>1</v>
      </c>
      <c r="L61" s="7" t="s">
        <v>19</v>
      </c>
      <c r="M61" t="s">
        <v>1426</v>
      </c>
      <c r="N61">
        <v>26.2</v>
      </c>
    </row>
    <row r="62" spans="1:14" x14ac:dyDescent="0.2">
      <c r="A62" t="s">
        <v>19</v>
      </c>
      <c r="B62" t="s">
        <v>33</v>
      </c>
      <c r="C62" s="15">
        <v>3991</v>
      </c>
      <c r="D62" s="15">
        <v>215551.19999999981</v>
      </c>
      <c r="G62" s="7" t="s">
        <v>19</v>
      </c>
      <c r="H62" t="s">
        <v>33</v>
      </c>
      <c r="I62">
        <v>3991</v>
      </c>
      <c r="L62" s="7" t="s">
        <v>19</v>
      </c>
      <c r="M62" t="s">
        <v>33</v>
      </c>
      <c r="N62">
        <v>215551.19999999981</v>
      </c>
    </row>
    <row r="63" spans="1:14" x14ac:dyDescent="0.2">
      <c r="A63" t="s">
        <v>19</v>
      </c>
      <c r="B63" t="s">
        <v>364</v>
      </c>
      <c r="C63" s="15">
        <v>45</v>
      </c>
      <c r="D63" s="15">
        <v>2687.3999999999996</v>
      </c>
      <c r="G63" s="7" t="s">
        <v>19</v>
      </c>
      <c r="H63" t="s">
        <v>364</v>
      </c>
      <c r="I63">
        <v>45</v>
      </c>
      <c r="L63" s="7" t="s">
        <v>19</v>
      </c>
      <c r="M63" t="s">
        <v>364</v>
      </c>
      <c r="N63">
        <v>2687.3999999999996</v>
      </c>
    </row>
    <row r="64" spans="1:14" x14ac:dyDescent="0.2">
      <c r="A64" t="s">
        <v>19</v>
      </c>
      <c r="B64" t="s">
        <v>545</v>
      </c>
      <c r="C64" s="15">
        <v>39</v>
      </c>
      <c r="D64" s="15">
        <v>1463.3000000000002</v>
      </c>
      <c r="G64" s="7" t="s">
        <v>19</v>
      </c>
      <c r="H64" t="s">
        <v>545</v>
      </c>
      <c r="I64">
        <v>39</v>
      </c>
      <c r="L64" s="7" t="s">
        <v>19</v>
      </c>
      <c r="M64" t="s">
        <v>545</v>
      </c>
      <c r="N64">
        <v>1463.3000000000002</v>
      </c>
    </row>
    <row r="65" spans="1:14" x14ac:dyDescent="0.2">
      <c r="A65" t="s">
        <v>19</v>
      </c>
      <c r="B65" t="s">
        <v>416</v>
      </c>
      <c r="C65" s="15">
        <v>6</v>
      </c>
      <c r="D65" s="15">
        <v>445.79999999999995</v>
      </c>
      <c r="G65" s="7" t="s">
        <v>19</v>
      </c>
      <c r="H65" t="s">
        <v>416</v>
      </c>
      <c r="I65">
        <v>6</v>
      </c>
      <c r="L65" s="7" t="s">
        <v>19</v>
      </c>
      <c r="M65" t="s">
        <v>416</v>
      </c>
      <c r="N65">
        <v>445.79999999999995</v>
      </c>
    </row>
    <row r="66" spans="1:14" x14ac:dyDescent="0.2">
      <c r="A66" t="s">
        <v>19</v>
      </c>
      <c r="B66" t="s">
        <v>258</v>
      </c>
      <c r="C66" s="15">
        <v>9</v>
      </c>
      <c r="D66" s="15">
        <v>273.59999999999997</v>
      </c>
      <c r="G66" s="7" t="s">
        <v>19</v>
      </c>
      <c r="H66" t="s">
        <v>258</v>
      </c>
      <c r="I66">
        <v>9</v>
      </c>
      <c r="L66" s="7" t="s">
        <v>19</v>
      </c>
      <c r="M66" t="s">
        <v>258</v>
      </c>
      <c r="N66">
        <v>273.59999999999997</v>
      </c>
    </row>
    <row r="67" spans="1:14" x14ac:dyDescent="0.2">
      <c r="A67" t="s">
        <v>19</v>
      </c>
      <c r="B67" t="s">
        <v>186</v>
      </c>
      <c r="C67" s="15">
        <v>60</v>
      </c>
      <c r="D67" s="15">
        <v>2690.4</v>
      </c>
      <c r="G67" s="7" t="s">
        <v>19</v>
      </c>
      <c r="H67" t="s">
        <v>186</v>
      </c>
      <c r="I67">
        <v>60</v>
      </c>
      <c r="L67" s="7" t="s">
        <v>19</v>
      </c>
      <c r="M67" t="s">
        <v>186</v>
      </c>
      <c r="N67">
        <v>2690.4</v>
      </c>
    </row>
    <row r="68" spans="1:14" x14ac:dyDescent="0.2">
      <c r="A68" t="s">
        <v>19</v>
      </c>
      <c r="B68" t="s">
        <v>392</v>
      </c>
      <c r="C68" s="15">
        <v>2</v>
      </c>
      <c r="D68" s="15">
        <v>28.4</v>
      </c>
      <c r="G68" s="7" t="s">
        <v>19</v>
      </c>
      <c r="H68" t="s">
        <v>392</v>
      </c>
      <c r="I68">
        <v>2</v>
      </c>
      <c r="L68" s="7" t="s">
        <v>19</v>
      </c>
      <c r="M68" t="s">
        <v>392</v>
      </c>
      <c r="N68">
        <v>28.4</v>
      </c>
    </row>
    <row r="69" spans="1:14" x14ac:dyDescent="0.2">
      <c r="A69" t="s">
        <v>19</v>
      </c>
      <c r="B69" t="s">
        <v>670</v>
      </c>
      <c r="C69" s="15">
        <v>4</v>
      </c>
      <c r="D69" s="15">
        <v>204.8</v>
      </c>
      <c r="G69" s="7" t="s">
        <v>19</v>
      </c>
      <c r="H69" t="s">
        <v>670</v>
      </c>
      <c r="I69">
        <v>4</v>
      </c>
      <c r="L69" s="7" t="s">
        <v>19</v>
      </c>
      <c r="M69" t="s">
        <v>670</v>
      </c>
      <c r="N69">
        <v>204.8</v>
      </c>
    </row>
    <row r="70" spans="1:14" x14ac:dyDescent="0.2">
      <c r="A70" t="s">
        <v>19</v>
      </c>
      <c r="B70" t="s">
        <v>802</v>
      </c>
      <c r="C70" s="15">
        <v>31</v>
      </c>
      <c r="D70" s="15">
        <v>1607.8999999999999</v>
      </c>
      <c r="G70" s="7" t="s">
        <v>19</v>
      </c>
      <c r="H70" t="s">
        <v>802</v>
      </c>
      <c r="I70">
        <v>31</v>
      </c>
      <c r="L70" s="7" t="s">
        <v>19</v>
      </c>
      <c r="M70" t="s">
        <v>802</v>
      </c>
      <c r="N70">
        <v>1607.8999999999999</v>
      </c>
    </row>
    <row r="71" spans="1:14" x14ac:dyDescent="0.2">
      <c r="A71" t="s">
        <v>19</v>
      </c>
      <c r="B71" t="s">
        <v>98</v>
      </c>
      <c r="C71" s="15">
        <v>88</v>
      </c>
      <c r="D71" s="15">
        <v>6444.9</v>
      </c>
      <c r="G71" s="7" t="s">
        <v>19</v>
      </c>
      <c r="H71" t="s">
        <v>98</v>
      </c>
      <c r="I71">
        <v>88</v>
      </c>
      <c r="L71" s="7" t="s">
        <v>19</v>
      </c>
      <c r="M71" t="s">
        <v>98</v>
      </c>
      <c r="N71">
        <v>6444.9</v>
      </c>
    </row>
    <row r="72" spans="1:14" x14ac:dyDescent="0.2">
      <c r="A72" t="s">
        <v>19</v>
      </c>
      <c r="B72" t="s">
        <v>49</v>
      </c>
      <c r="C72" s="15">
        <v>25</v>
      </c>
      <c r="D72" s="15">
        <v>1809.3</v>
      </c>
      <c r="G72" s="7" t="s">
        <v>19</v>
      </c>
      <c r="H72" t="s">
        <v>49</v>
      </c>
      <c r="I72">
        <v>25</v>
      </c>
      <c r="L72" s="7" t="s">
        <v>19</v>
      </c>
      <c r="M72" t="s">
        <v>49</v>
      </c>
      <c r="N72">
        <v>1809.3</v>
      </c>
    </row>
    <row r="73" spans="1:14" x14ac:dyDescent="0.2">
      <c r="A73" t="s">
        <v>19</v>
      </c>
      <c r="B73" t="s">
        <v>188</v>
      </c>
      <c r="C73" s="15">
        <v>178</v>
      </c>
      <c r="D73" s="15">
        <v>9680.399999999996</v>
      </c>
      <c r="G73" s="7" t="s">
        <v>19</v>
      </c>
      <c r="H73" t="s">
        <v>188</v>
      </c>
      <c r="I73">
        <v>178</v>
      </c>
      <c r="L73" s="7" t="s">
        <v>19</v>
      </c>
      <c r="M73" t="s">
        <v>188</v>
      </c>
      <c r="N73">
        <v>9680.399999999996</v>
      </c>
    </row>
    <row r="74" spans="1:14" x14ac:dyDescent="0.2">
      <c r="A74" t="s">
        <v>19</v>
      </c>
      <c r="B74" t="s">
        <v>52</v>
      </c>
      <c r="C74" s="15">
        <v>141</v>
      </c>
      <c r="D74" s="15">
        <v>9414.7999999999993</v>
      </c>
      <c r="G74" s="7" t="s">
        <v>19</v>
      </c>
      <c r="H74" t="s">
        <v>52</v>
      </c>
      <c r="I74">
        <v>141</v>
      </c>
      <c r="L74" s="7" t="s">
        <v>19</v>
      </c>
      <c r="M74" t="s">
        <v>52</v>
      </c>
      <c r="N74">
        <v>9414.7999999999993</v>
      </c>
    </row>
    <row r="75" spans="1:14" x14ac:dyDescent="0.2">
      <c r="A75" t="s">
        <v>19</v>
      </c>
      <c r="B75" t="s">
        <v>338</v>
      </c>
      <c r="C75" s="15">
        <v>6</v>
      </c>
      <c r="D75" s="15">
        <v>206.1</v>
      </c>
      <c r="G75" s="7" t="s">
        <v>19</v>
      </c>
      <c r="H75" t="s">
        <v>338</v>
      </c>
      <c r="I75">
        <v>6</v>
      </c>
      <c r="L75" s="7" t="s">
        <v>19</v>
      </c>
      <c r="M75" t="s">
        <v>338</v>
      </c>
      <c r="N75">
        <v>206.1</v>
      </c>
    </row>
    <row r="76" spans="1:14" x14ac:dyDescent="0.2">
      <c r="A76" t="s">
        <v>19</v>
      </c>
      <c r="B76" t="s">
        <v>158</v>
      </c>
      <c r="C76" s="15">
        <v>178</v>
      </c>
      <c r="D76" s="15">
        <v>7691.3</v>
      </c>
      <c r="G76" s="7" t="s">
        <v>19</v>
      </c>
      <c r="H76" t="s">
        <v>158</v>
      </c>
      <c r="I76">
        <v>178</v>
      </c>
      <c r="L76" s="7" t="s">
        <v>19</v>
      </c>
      <c r="M76" t="s">
        <v>158</v>
      </c>
      <c r="N76">
        <v>7691.3</v>
      </c>
    </row>
    <row r="77" spans="1:14" x14ac:dyDescent="0.2">
      <c r="A77" t="s">
        <v>19</v>
      </c>
      <c r="B77" t="s">
        <v>55</v>
      </c>
      <c r="C77" s="15">
        <v>699</v>
      </c>
      <c r="D77" s="15">
        <v>37784.900000000016</v>
      </c>
      <c r="G77" s="7" t="s">
        <v>19</v>
      </c>
      <c r="H77" t="s">
        <v>55</v>
      </c>
      <c r="I77">
        <v>699</v>
      </c>
      <c r="L77" s="7" t="s">
        <v>19</v>
      </c>
      <c r="M77" t="s">
        <v>55</v>
      </c>
      <c r="N77">
        <v>37784.900000000016</v>
      </c>
    </row>
    <row r="78" spans="1:14" x14ac:dyDescent="0.2">
      <c r="A78" t="s">
        <v>19</v>
      </c>
      <c r="B78" t="s">
        <v>342</v>
      </c>
      <c r="C78" s="15">
        <v>23</v>
      </c>
      <c r="D78" s="15">
        <v>1129.7</v>
      </c>
      <c r="G78" s="7" t="s">
        <v>19</v>
      </c>
      <c r="H78" t="s">
        <v>342</v>
      </c>
      <c r="I78">
        <v>23</v>
      </c>
      <c r="L78" s="7" t="s">
        <v>19</v>
      </c>
      <c r="M78" t="s">
        <v>342</v>
      </c>
      <c r="N78">
        <v>1129.7</v>
      </c>
    </row>
    <row r="79" spans="1:14" x14ac:dyDescent="0.2">
      <c r="A79" t="s">
        <v>19</v>
      </c>
      <c r="B79" t="s">
        <v>59</v>
      </c>
      <c r="C79" s="15">
        <v>356</v>
      </c>
      <c r="D79" s="15">
        <v>20988.9</v>
      </c>
      <c r="G79" s="7" t="s">
        <v>19</v>
      </c>
      <c r="H79" t="s">
        <v>59</v>
      </c>
      <c r="I79">
        <v>356</v>
      </c>
      <c r="L79" s="7" t="s">
        <v>19</v>
      </c>
      <c r="M79" t="s">
        <v>59</v>
      </c>
      <c r="N79">
        <v>20988.9</v>
      </c>
    </row>
    <row r="80" spans="1:14" x14ac:dyDescent="0.2">
      <c r="A80" t="s">
        <v>19</v>
      </c>
      <c r="B80" t="s">
        <v>62</v>
      </c>
      <c r="C80" s="15">
        <v>1768</v>
      </c>
      <c r="D80" s="15">
        <v>98367.099999999977</v>
      </c>
      <c r="G80" s="7" t="s">
        <v>19</v>
      </c>
      <c r="H80" t="s">
        <v>62</v>
      </c>
      <c r="I80">
        <v>1768</v>
      </c>
      <c r="L80" s="7" t="s">
        <v>19</v>
      </c>
      <c r="M80" t="s">
        <v>62</v>
      </c>
      <c r="N80">
        <v>98367.099999999977</v>
      </c>
    </row>
    <row r="81" spans="1:14" x14ac:dyDescent="0.2">
      <c r="A81" t="s">
        <v>19</v>
      </c>
      <c r="B81" t="s">
        <v>103</v>
      </c>
      <c r="C81" s="15">
        <v>307</v>
      </c>
      <c r="D81" s="15">
        <v>21911.9</v>
      </c>
      <c r="G81" s="7" t="s">
        <v>19</v>
      </c>
      <c r="H81" t="s">
        <v>103</v>
      </c>
      <c r="I81">
        <v>307</v>
      </c>
      <c r="L81" s="7" t="s">
        <v>19</v>
      </c>
      <c r="M81" t="s">
        <v>103</v>
      </c>
      <c r="N81">
        <v>21911.9</v>
      </c>
    </row>
    <row r="82" spans="1:14" x14ac:dyDescent="0.2">
      <c r="A82" t="s">
        <v>19</v>
      </c>
      <c r="B82" t="s">
        <v>201</v>
      </c>
      <c r="C82" s="15">
        <v>117</v>
      </c>
      <c r="D82" s="15">
        <v>5441.2</v>
      </c>
      <c r="G82" s="7" t="s">
        <v>19</v>
      </c>
      <c r="H82" t="s">
        <v>201</v>
      </c>
      <c r="I82">
        <v>117</v>
      </c>
      <c r="L82" s="7" t="s">
        <v>19</v>
      </c>
      <c r="M82" t="s">
        <v>201</v>
      </c>
      <c r="N82">
        <v>5441.2</v>
      </c>
    </row>
    <row r="83" spans="1:14" x14ac:dyDescent="0.2">
      <c r="A83" t="s">
        <v>19</v>
      </c>
      <c r="B83" t="s">
        <v>429</v>
      </c>
      <c r="C83" s="15">
        <v>13</v>
      </c>
      <c r="D83" s="15">
        <v>392.8</v>
      </c>
      <c r="G83" s="7" t="s">
        <v>19</v>
      </c>
      <c r="H83" t="s">
        <v>429</v>
      </c>
      <c r="I83">
        <v>13</v>
      </c>
      <c r="L83" s="7" t="s">
        <v>19</v>
      </c>
      <c r="M83" t="s">
        <v>429</v>
      </c>
      <c r="N83">
        <v>392.8</v>
      </c>
    </row>
    <row r="84" spans="1:14" x14ac:dyDescent="0.2">
      <c r="A84" t="s">
        <v>19</v>
      </c>
      <c r="B84" t="s">
        <v>72</v>
      </c>
      <c r="C84" s="15">
        <v>364</v>
      </c>
      <c r="D84" s="15">
        <v>16172.000000000005</v>
      </c>
      <c r="G84" s="7" t="s">
        <v>19</v>
      </c>
      <c r="H84" t="s">
        <v>72</v>
      </c>
      <c r="I84">
        <v>364</v>
      </c>
      <c r="L84" s="7" t="s">
        <v>19</v>
      </c>
      <c r="M84" t="s">
        <v>72</v>
      </c>
      <c r="N84">
        <v>16172.000000000005</v>
      </c>
    </row>
    <row r="85" spans="1:14" x14ac:dyDescent="0.2">
      <c r="A85" t="s">
        <v>19</v>
      </c>
      <c r="B85" t="s">
        <v>74</v>
      </c>
      <c r="C85" s="15">
        <v>95</v>
      </c>
      <c r="D85" s="15">
        <v>4334.9999999999991</v>
      </c>
      <c r="G85" s="7" t="s">
        <v>19</v>
      </c>
      <c r="H85" t="s">
        <v>74</v>
      </c>
      <c r="I85">
        <v>95</v>
      </c>
      <c r="L85" s="7" t="s">
        <v>19</v>
      </c>
      <c r="M85" t="s">
        <v>74</v>
      </c>
      <c r="N85">
        <v>4334.9999999999991</v>
      </c>
    </row>
    <row r="86" spans="1:14" x14ac:dyDescent="0.2">
      <c r="A86" t="s">
        <v>19</v>
      </c>
      <c r="B86" t="s">
        <v>77</v>
      </c>
      <c r="C86" s="15">
        <v>737</v>
      </c>
      <c r="D86" s="15">
        <v>37449.000000000007</v>
      </c>
      <c r="G86" s="7" t="s">
        <v>19</v>
      </c>
      <c r="H86" t="s">
        <v>77</v>
      </c>
      <c r="I86">
        <v>737</v>
      </c>
      <c r="L86" s="7" t="s">
        <v>19</v>
      </c>
      <c r="M86" t="s">
        <v>77</v>
      </c>
      <c r="N86">
        <v>37449.000000000007</v>
      </c>
    </row>
    <row r="87" spans="1:14" x14ac:dyDescent="0.2">
      <c r="A87" t="s">
        <v>19</v>
      </c>
      <c r="B87" t="s">
        <v>309</v>
      </c>
      <c r="C87" s="15">
        <v>39</v>
      </c>
      <c r="D87" s="15">
        <v>2447.5</v>
      </c>
      <c r="G87" s="7" t="s">
        <v>19</v>
      </c>
      <c r="H87" t="s">
        <v>309</v>
      </c>
      <c r="I87">
        <v>39</v>
      </c>
      <c r="L87" s="7" t="s">
        <v>19</v>
      </c>
      <c r="M87" t="s">
        <v>309</v>
      </c>
      <c r="N87">
        <v>2447.5</v>
      </c>
    </row>
    <row r="88" spans="1:14" x14ac:dyDescent="0.2">
      <c r="A88" t="s">
        <v>19</v>
      </c>
      <c r="B88" t="s">
        <v>1116</v>
      </c>
      <c r="C88" s="15">
        <v>56</v>
      </c>
      <c r="D88" s="15">
        <v>3391.1</v>
      </c>
      <c r="G88" s="7" t="s">
        <v>19</v>
      </c>
      <c r="H88" t="s">
        <v>1116</v>
      </c>
      <c r="I88">
        <v>56</v>
      </c>
      <c r="L88" s="7" t="s">
        <v>19</v>
      </c>
      <c r="M88" t="s">
        <v>1116</v>
      </c>
      <c r="N88">
        <v>3391.1</v>
      </c>
    </row>
    <row r="89" spans="1:14" x14ac:dyDescent="0.2">
      <c r="A89" t="s">
        <v>19</v>
      </c>
      <c r="B89" t="s">
        <v>700</v>
      </c>
      <c r="C89" s="15">
        <v>2</v>
      </c>
      <c r="D89" s="15">
        <v>30.8</v>
      </c>
      <c r="G89" s="7" t="s">
        <v>19</v>
      </c>
      <c r="H89" t="s">
        <v>700</v>
      </c>
      <c r="I89">
        <v>2</v>
      </c>
      <c r="L89" s="7" t="s">
        <v>19</v>
      </c>
      <c r="M89" t="s">
        <v>700</v>
      </c>
      <c r="N89">
        <v>30.8</v>
      </c>
    </row>
    <row r="90" spans="1:14" x14ac:dyDescent="0.2">
      <c r="A90" t="s">
        <v>19</v>
      </c>
      <c r="B90" t="s">
        <v>268</v>
      </c>
      <c r="C90" s="15">
        <v>8</v>
      </c>
      <c r="D90" s="15">
        <v>332.3</v>
      </c>
      <c r="G90" s="7" t="s">
        <v>19</v>
      </c>
      <c r="H90" t="s">
        <v>268</v>
      </c>
      <c r="I90">
        <v>8</v>
      </c>
      <c r="L90" s="7" t="s">
        <v>19</v>
      </c>
      <c r="M90" t="s">
        <v>268</v>
      </c>
      <c r="N90">
        <v>332.3</v>
      </c>
    </row>
    <row r="91" spans="1:14" x14ac:dyDescent="0.2">
      <c r="A91" t="s">
        <v>19</v>
      </c>
      <c r="B91" t="s">
        <v>377</v>
      </c>
      <c r="C91" s="15">
        <v>52</v>
      </c>
      <c r="D91" s="15">
        <v>3175.9999999999995</v>
      </c>
      <c r="G91" s="7" t="s">
        <v>19</v>
      </c>
      <c r="H91" t="s">
        <v>377</v>
      </c>
      <c r="I91">
        <v>52</v>
      </c>
      <c r="L91" s="7" t="s">
        <v>19</v>
      </c>
      <c r="M91" t="s">
        <v>377</v>
      </c>
      <c r="N91">
        <v>3175.9999999999995</v>
      </c>
    </row>
    <row r="92" spans="1:14" x14ac:dyDescent="0.2">
      <c r="A92" t="s">
        <v>19</v>
      </c>
      <c r="B92" t="s">
        <v>108</v>
      </c>
      <c r="C92" s="15">
        <v>295</v>
      </c>
      <c r="D92" s="15">
        <v>20939.600000000002</v>
      </c>
      <c r="G92" s="7" t="s">
        <v>19</v>
      </c>
      <c r="H92" t="s">
        <v>108</v>
      </c>
      <c r="I92">
        <v>295</v>
      </c>
      <c r="L92" s="7" t="s">
        <v>19</v>
      </c>
      <c r="M92" t="s">
        <v>108</v>
      </c>
      <c r="N92">
        <v>20939.600000000002</v>
      </c>
    </row>
    <row r="93" spans="1:14" x14ac:dyDescent="0.2">
      <c r="A93" t="s">
        <v>19</v>
      </c>
      <c r="B93" t="s">
        <v>110</v>
      </c>
      <c r="C93" s="15">
        <v>195</v>
      </c>
      <c r="D93" s="15">
        <v>10185.899999999996</v>
      </c>
      <c r="G93" s="7" t="s">
        <v>19</v>
      </c>
      <c r="H93" t="s">
        <v>110</v>
      </c>
      <c r="I93">
        <v>195</v>
      </c>
      <c r="L93" s="7" t="s">
        <v>19</v>
      </c>
      <c r="M93" t="s">
        <v>110</v>
      </c>
      <c r="N93">
        <v>10185.899999999996</v>
      </c>
    </row>
    <row r="94" spans="1:14" x14ac:dyDescent="0.2">
      <c r="A94" t="s">
        <v>19</v>
      </c>
      <c r="B94" t="s">
        <v>292</v>
      </c>
      <c r="C94" s="15">
        <v>20</v>
      </c>
      <c r="D94" s="15">
        <v>958.7</v>
      </c>
      <c r="G94" s="7" t="s">
        <v>19</v>
      </c>
      <c r="H94" t="s">
        <v>292</v>
      </c>
      <c r="I94">
        <v>20</v>
      </c>
      <c r="L94" s="7" t="s">
        <v>19</v>
      </c>
      <c r="M94" t="s">
        <v>292</v>
      </c>
      <c r="N94">
        <v>958.7</v>
      </c>
    </row>
    <row r="95" spans="1:14" x14ac:dyDescent="0.2">
      <c r="A95" t="s">
        <v>19</v>
      </c>
      <c r="B95" t="s">
        <v>79</v>
      </c>
      <c r="C95" s="15">
        <v>6</v>
      </c>
      <c r="D95" s="15">
        <v>323</v>
      </c>
      <c r="G95" s="7" t="s">
        <v>19</v>
      </c>
      <c r="H95" t="s">
        <v>79</v>
      </c>
      <c r="I95">
        <v>6</v>
      </c>
      <c r="L95" s="7" t="s">
        <v>19</v>
      </c>
      <c r="M95" t="s">
        <v>79</v>
      </c>
      <c r="N95">
        <v>323</v>
      </c>
    </row>
    <row r="96" spans="1:14" x14ac:dyDescent="0.2">
      <c r="A96" t="s">
        <v>19</v>
      </c>
      <c r="B96" t="s">
        <v>608</v>
      </c>
      <c r="C96" s="15">
        <v>5</v>
      </c>
      <c r="D96" s="15">
        <v>167.70000000000002</v>
      </c>
      <c r="G96" s="7" t="s">
        <v>19</v>
      </c>
      <c r="H96" t="s">
        <v>608</v>
      </c>
      <c r="I96">
        <v>5</v>
      </c>
      <c r="L96" s="7" t="s">
        <v>19</v>
      </c>
      <c r="M96" t="s">
        <v>608</v>
      </c>
      <c r="N96">
        <v>167.70000000000002</v>
      </c>
    </row>
    <row r="97" spans="1:14" x14ac:dyDescent="0.2">
      <c r="A97" t="s">
        <v>19</v>
      </c>
      <c r="B97" t="s">
        <v>113</v>
      </c>
      <c r="C97" s="15">
        <v>94</v>
      </c>
      <c r="D97" s="15">
        <v>3978.5</v>
      </c>
      <c r="G97" s="7" t="s">
        <v>19</v>
      </c>
      <c r="H97" t="s">
        <v>113</v>
      </c>
      <c r="I97">
        <v>94</v>
      </c>
      <c r="L97" s="7" t="s">
        <v>19</v>
      </c>
      <c r="M97" t="s">
        <v>113</v>
      </c>
      <c r="N97">
        <v>3978.5</v>
      </c>
    </row>
    <row r="98" spans="1:14" x14ac:dyDescent="0.2">
      <c r="A98" t="s">
        <v>19</v>
      </c>
      <c r="B98" t="s">
        <v>997</v>
      </c>
      <c r="C98" s="15">
        <v>28</v>
      </c>
      <c r="D98" s="15">
        <v>1405</v>
      </c>
      <c r="G98" s="7" t="s">
        <v>19</v>
      </c>
      <c r="H98" t="s">
        <v>997</v>
      </c>
      <c r="I98">
        <v>28</v>
      </c>
      <c r="L98" s="7" t="s">
        <v>19</v>
      </c>
      <c r="M98" t="s">
        <v>997</v>
      </c>
      <c r="N98">
        <v>1405</v>
      </c>
    </row>
    <row r="99" spans="1:14" x14ac:dyDescent="0.2">
      <c r="A99" t="s">
        <v>19</v>
      </c>
      <c r="B99" t="s">
        <v>82</v>
      </c>
      <c r="C99" s="15">
        <v>179</v>
      </c>
      <c r="D99" s="15">
        <v>9869.0999999999985</v>
      </c>
      <c r="G99" s="7" t="s">
        <v>19</v>
      </c>
      <c r="H99" t="s">
        <v>82</v>
      </c>
      <c r="I99">
        <v>179</v>
      </c>
      <c r="L99" s="7" t="s">
        <v>19</v>
      </c>
      <c r="M99" t="s">
        <v>82</v>
      </c>
      <c r="N99">
        <v>9869.0999999999985</v>
      </c>
    </row>
    <row r="100" spans="1:14" x14ac:dyDescent="0.2">
      <c r="A100" t="s">
        <v>19</v>
      </c>
      <c r="B100" t="s">
        <v>243</v>
      </c>
      <c r="C100" s="15">
        <v>15</v>
      </c>
      <c r="D100" s="15">
        <v>615.29999999999995</v>
      </c>
      <c r="G100" s="7" t="s">
        <v>19</v>
      </c>
      <c r="H100" t="s">
        <v>243</v>
      </c>
      <c r="I100">
        <v>15</v>
      </c>
      <c r="L100" s="7" t="s">
        <v>19</v>
      </c>
      <c r="M100" t="s">
        <v>243</v>
      </c>
      <c r="N100">
        <v>615.29999999999995</v>
      </c>
    </row>
    <row r="101" spans="1:14" x14ac:dyDescent="0.2">
      <c r="A101" t="s">
        <v>19</v>
      </c>
      <c r="B101" t="s">
        <v>1911</v>
      </c>
      <c r="C101" s="15">
        <v>3</v>
      </c>
      <c r="D101" s="15">
        <v>285</v>
      </c>
      <c r="G101" s="13" t="s">
        <v>19</v>
      </c>
      <c r="H101" t="s">
        <v>1911</v>
      </c>
      <c r="I101">
        <v>3</v>
      </c>
      <c r="L101" s="13" t="s">
        <v>19</v>
      </c>
      <c r="M101" t="s">
        <v>1911</v>
      </c>
      <c r="N101">
        <v>285</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tableParts count="2">
    <tablePart r:id="rId6"/>
    <tablePart r:id="rId7"/>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Questions &amp; KPIs</vt:lpstr>
      <vt:lpstr>Data</vt:lpstr>
      <vt:lpstr>Dashboard</vt:lpstr>
      <vt:lpstr>Pivots</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Vishnu Vardhan Akula</cp:lastModifiedBy>
  <dcterms:created xsi:type="dcterms:W3CDTF">2025-06-13T02:42:26Z</dcterms:created>
  <dcterms:modified xsi:type="dcterms:W3CDTF">2025-11-17T20:29:59Z</dcterms:modified>
</cp:coreProperties>
</file>