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4385" windowHeight="5513"/>
  </bookViews>
  <sheets>
    <sheet name="Question 1" sheetId="1" r:id="rId1"/>
    <sheet name="Question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2" i="2"/>
  <c r="J3" i="2"/>
  <c r="J4" i="2"/>
  <c r="J5" i="2"/>
  <c r="J6" i="2"/>
  <c r="J2" i="2"/>
  <c r="I3" i="2"/>
  <c r="I4" i="2"/>
  <c r="I5" i="2"/>
  <c r="I6" i="2"/>
  <c r="I2" i="2"/>
  <c r="H3" i="2"/>
  <c r="H4" i="2"/>
  <c r="H5" i="2"/>
  <c r="H6" i="2"/>
  <c r="H2" i="2"/>
  <c r="G3" i="2"/>
  <c r="G4" i="2"/>
  <c r="G5" i="2"/>
  <c r="G6" i="2"/>
  <c r="G2" i="2"/>
  <c r="J5" i="1"/>
  <c r="J6" i="1"/>
  <c r="J7" i="1"/>
  <c r="J8" i="1"/>
  <c r="J9" i="1"/>
  <c r="J10" i="1"/>
  <c r="J11" i="1"/>
  <c r="J4" i="1"/>
  <c r="C13" i="1"/>
  <c r="C12" i="1"/>
</calcChain>
</file>

<file path=xl/sharedStrings.xml><?xml version="1.0" encoding="utf-8"?>
<sst xmlns="http://schemas.openxmlformats.org/spreadsheetml/2006/main" count="35" uniqueCount="32">
  <si>
    <t>Properties of Various Stainless Steel Alloys</t>
  </si>
  <si>
    <t>ASTM Designation</t>
  </si>
  <si>
    <r>
      <t>Density (</t>
    </r>
    <r>
      <rPr>
        <b/>
        <sz val="11"/>
        <color theme="1"/>
        <rFont val="Symbol"/>
        <family val="1"/>
        <charset val="2"/>
      </rPr>
      <t>r)</t>
    </r>
    <r>
      <rPr>
        <b/>
        <sz val="11"/>
        <color theme="1"/>
        <rFont val="Calibri"/>
        <family val="2"/>
        <scheme val="minor"/>
      </rPr>
      <t xml:space="preserve"> [kg/m^3]</t>
    </r>
  </si>
  <si>
    <t>Thermal Conductivity (k) [W/mK]</t>
  </si>
  <si>
    <r>
      <t>Thermal Expansion (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  <scheme val="minor"/>
      </rPr>
      <t>) [(10^-6)/K]</t>
    </r>
  </si>
  <si>
    <t>Specific Heat (Cp) [J/(kg K)]</t>
  </si>
  <si>
    <r>
      <t>Resistivity           (</t>
    </r>
    <r>
      <rPr>
        <b/>
        <sz val="11"/>
        <color theme="1"/>
        <rFont val="Symbol"/>
        <family val="1"/>
        <charset val="2"/>
      </rPr>
      <t>r</t>
    </r>
    <r>
      <rPr>
        <b/>
        <sz val="11"/>
        <color theme="1"/>
        <rFont val="Calibri"/>
        <family val="2"/>
        <scheme val="minor"/>
      </rPr>
      <t>)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 xml:space="preserve"> mm^2/m]</t>
    </r>
  </si>
  <si>
    <t>Minimum</t>
  </si>
  <si>
    <t>Maximum</t>
  </si>
  <si>
    <t>Range</t>
  </si>
  <si>
    <t>k - Cp Criteria</t>
  </si>
  <si>
    <r>
      <t>Max 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) [(10^-6)/K]</t>
    </r>
  </si>
  <si>
    <r>
      <t>Low Expansion                (</t>
    </r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  <scheme val="minor"/>
      </rPr>
      <t>) [(10^-6)/K]</t>
    </r>
  </si>
  <si>
    <t>Max k</t>
  </si>
  <si>
    <t>Min Cp</t>
  </si>
  <si>
    <t>k High</t>
  </si>
  <si>
    <t>Cp Low</t>
  </si>
  <si>
    <t>Quiz 1</t>
  </si>
  <si>
    <t>Quiz 2</t>
  </si>
  <si>
    <t>Quiz 3</t>
  </si>
  <si>
    <t>Quiz 4</t>
  </si>
  <si>
    <t>Extra Credit</t>
  </si>
  <si>
    <t>Student 1</t>
  </si>
  <si>
    <t>Student 2</t>
  </si>
  <si>
    <t>Student 3</t>
  </si>
  <si>
    <t>Student 4</t>
  </si>
  <si>
    <t>Student 5</t>
  </si>
  <si>
    <t>Extra Credit Inluded/Disregarded</t>
  </si>
  <si>
    <t>Both Criterion Met?</t>
  </si>
  <si>
    <t>Bonus Quiz Greater than Min?</t>
  </si>
  <si>
    <t>Minimum Grade Average Met?</t>
  </si>
  <si>
    <t>What Criteria Was Not Met?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</si>
</sst>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1E0A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BA5A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0" fillId="2" borderId="7" xfId="0" applyFill="1" applyBorder="1"/>
    <xf numFmtId="0" fontId="0" fillId="0" borderId="7" xfId="0" applyBorder="1"/>
    <xf numFmtId="164" fontId="0" fillId="0" borderId="7" xfId="0" applyNumberFormat="1" applyBorder="1"/>
    <xf numFmtId="1" fontId="0" fillId="0" borderId="7" xfId="0" applyNumberFormat="1" applyBorder="1"/>
    <xf numFmtId="2" fontId="0" fillId="0" borderId="7" xfId="0" applyNumberFormat="1" applyBorder="1"/>
    <xf numFmtId="0" fontId="1" fillId="4" borderId="6" xfId="0" applyFont="1" applyFill="1" applyBorder="1"/>
    <xf numFmtId="0" fontId="0" fillId="0" borderId="6" xfId="0" applyBorder="1"/>
    <xf numFmtId="164" fontId="0" fillId="0" borderId="6" xfId="0" applyNumberFormat="1" applyBorder="1"/>
    <xf numFmtId="1" fontId="0" fillId="0" borderId="6" xfId="0" applyNumberFormat="1" applyBorder="1"/>
    <xf numFmtId="2" fontId="0" fillId="0" borderId="6" xfId="0" applyNumberFormat="1" applyBorder="1"/>
    <xf numFmtId="0" fontId="1" fillId="4" borderId="1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A5A1"/>
      <color rgb="FFE1E0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tabSelected="1" topLeftCell="E1" zoomScale="80" zoomScaleNormal="80" workbookViewId="0">
      <selection activeCell="K11" sqref="K11"/>
    </sheetView>
  </sheetViews>
  <sheetFormatPr defaultRowHeight="14.25" x14ac:dyDescent="0.45"/>
  <cols>
    <col min="2" max="2" width="12.796875" customWidth="1"/>
    <col min="3" max="3" width="11.53125" customWidth="1"/>
    <col min="4" max="4" width="18.9296875" customWidth="1"/>
    <col min="5" max="5" width="18.796875" customWidth="1"/>
    <col min="6" max="6" width="12.86328125" customWidth="1"/>
    <col min="7" max="7" width="14.46484375" customWidth="1"/>
    <col min="9" max="9" width="6.265625" customWidth="1"/>
    <col min="10" max="10" width="18.53125" style="1" customWidth="1"/>
    <col min="11" max="11" width="9.06640625" style="1"/>
  </cols>
  <sheetData>
    <row r="2" spans="2:11" ht="14.65" thickBot="1" x14ac:dyDescent="0.5">
      <c r="B2" s="35" t="s">
        <v>0</v>
      </c>
      <c r="C2" s="36"/>
      <c r="D2" s="36"/>
      <c r="E2" s="36"/>
      <c r="F2" s="36"/>
      <c r="G2" s="37"/>
    </row>
    <row r="3" spans="2:11" s="2" customFormat="1" ht="40.9" customHeight="1" thickBot="1" x14ac:dyDescent="0.5">
      <c r="B3" s="3" t="s">
        <v>1</v>
      </c>
      <c r="C3" s="4" t="s">
        <v>2</v>
      </c>
      <c r="D3" s="23" t="s">
        <v>3</v>
      </c>
      <c r="E3" s="6" t="s">
        <v>4</v>
      </c>
      <c r="F3" s="5" t="s">
        <v>5</v>
      </c>
      <c r="G3" s="24" t="s">
        <v>6</v>
      </c>
      <c r="J3" s="6" t="s">
        <v>12</v>
      </c>
      <c r="K3" s="25" t="s">
        <v>10</v>
      </c>
    </row>
    <row r="4" spans="2:11" ht="14.65" thickBot="1" x14ac:dyDescent="0.5">
      <c r="B4" s="7">
        <v>308</v>
      </c>
      <c r="C4" s="8">
        <v>8080</v>
      </c>
      <c r="D4" s="9">
        <v>15.3</v>
      </c>
      <c r="E4" s="9">
        <v>17.3</v>
      </c>
      <c r="F4" s="10">
        <v>503</v>
      </c>
      <c r="G4" s="11">
        <v>0.72</v>
      </c>
      <c r="J4" s="27" t="str">
        <f>IF($E4&gt;$J$13, "HIGH", $E4)</f>
        <v>HIGH</v>
      </c>
      <c r="K4" s="28" t="s">
        <v>15</v>
      </c>
    </row>
    <row r="5" spans="2:11" ht="14.65" thickBot="1" x14ac:dyDescent="0.5">
      <c r="B5" s="7">
        <v>310</v>
      </c>
      <c r="C5" s="8">
        <v>8080</v>
      </c>
      <c r="D5" s="9">
        <v>14.2</v>
      </c>
      <c r="E5" s="9">
        <v>15.9</v>
      </c>
      <c r="F5" s="10">
        <v>503</v>
      </c>
      <c r="G5" s="11">
        <v>0.78</v>
      </c>
      <c r="J5" s="27">
        <f t="shared" ref="J5:J11" si="0">IF($E5&gt;$J$13, "HIGH", $E5)</f>
        <v>15.9</v>
      </c>
      <c r="K5" s="28"/>
    </row>
    <row r="6" spans="2:11" ht="14.65" thickBot="1" x14ac:dyDescent="0.5">
      <c r="B6" s="7">
        <v>330</v>
      </c>
      <c r="C6" s="8">
        <v>8000</v>
      </c>
      <c r="D6" s="9">
        <v>12.5</v>
      </c>
      <c r="E6" s="9">
        <v>15</v>
      </c>
      <c r="F6" s="10">
        <v>550</v>
      </c>
      <c r="G6" s="11">
        <v>1</v>
      </c>
      <c r="J6" s="33">
        <f t="shared" si="0"/>
        <v>15</v>
      </c>
      <c r="K6" s="28"/>
    </row>
    <row r="7" spans="2:11" ht="14.65" thickBot="1" x14ac:dyDescent="0.5">
      <c r="B7" s="7">
        <v>384</v>
      </c>
      <c r="C7" s="8">
        <v>8080</v>
      </c>
      <c r="D7" s="9">
        <v>16.3</v>
      </c>
      <c r="E7" s="9">
        <v>17.2</v>
      </c>
      <c r="F7" s="10">
        <v>503</v>
      </c>
      <c r="G7" s="11">
        <v>0.79</v>
      </c>
      <c r="J7" s="27" t="str">
        <f t="shared" si="0"/>
        <v>HIGH</v>
      </c>
      <c r="K7" s="28" t="s">
        <v>15</v>
      </c>
    </row>
    <row r="8" spans="2:11" ht="14.65" thickBot="1" x14ac:dyDescent="0.5">
      <c r="B8" s="7">
        <v>409</v>
      </c>
      <c r="C8" s="8">
        <v>7700</v>
      </c>
      <c r="D8" s="9">
        <v>25</v>
      </c>
      <c r="E8" s="9">
        <v>11</v>
      </c>
      <c r="F8" s="10">
        <v>450</v>
      </c>
      <c r="G8" s="11">
        <v>0.6</v>
      </c>
      <c r="J8" s="33">
        <f t="shared" si="0"/>
        <v>11</v>
      </c>
      <c r="K8" s="28" t="s">
        <v>16</v>
      </c>
    </row>
    <row r="9" spans="2:11" ht="14.65" thickBot="1" x14ac:dyDescent="0.5">
      <c r="B9" s="7">
        <v>429</v>
      </c>
      <c r="C9" s="8">
        <v>7780</v>
      </c>
      <c r="D9" s="9">
        <v>25.7</v>
      </c>
      <c r="E9" s="9">
        <v>10.3</v>
      </c>
      <c r="F9" s="10">
        <v>460</v>
      </c>
      <c r="G9" s="11">
        <v>0.59</v>
      </c>
      <c r="J9" s="27">
        <f t="shared" si="0"/>
        <v>10.3</v>
      </c>
      <c r="K9" s="28" t="s">
        <v>16</v>
      </c>
    </row>
    <row r="10" spans="2:11" ht="14.65" thickBot="1" x14ac:dyDescent="0.5">
      <c r="B10" s="7">
        <v>410</v>
      </c>
      <c r="C10" s="8">
        <v>7700</v>
      </c>
      <c r="D10" s="9">
        <v>30</v>
      </c>
      <c r="E10" s="9">
        <v>11</v>
      </c>
      <c r="F10" s="10">
        <v>460</v>
      </c>
      <c r="G10" s="11">
        <v>0.6</v>
      </c>
      <c r="J10" s="33">
        <f t="shared" si="0"/>
        <v>11</v>
      </c>
      <c r="K10" s="28" t="s">
        <v>16</v>
      </c>
    </row>
    <row r="11" spans="2:11" ht="14.65" thickBot="1" x14ac:dyDescent="0.5">
      <c r="B11" s="12">
        <v>680</v>
      </c>
      <c r="C11" s="13">
        <v>8000</v>
      </c>
      <c r="D11" s="14">
        <v>13</v>
      </c>
      <c r="E11" s="14">
        <v>17.5</v>
      </c>
      <c r="F11" s="15">
        <v>490</v>
      </c>
      <c r="G11" s="16">
        <v>0.91</v>
      </c>
      <c r="J11" s="27" t="str">
        <f t="shared" si="0"/>
        <v>HIGH</v>
      </c>
      <c r="K11" s="28"/>
    </row>
    <row r="12" spans="2:11" ht="15.4" thickTop="1" thickBot="1" x14ac:dyDescent="0.5">
      <c r="B12" s="17" t="s">
        <v>7</v>
      </c>
      <c r="C12" s="18">
        <f>MIN(C4:C11)</f>
        <v>7700</v>
      </c>
      <c r="D12" s="19">
        <v>12.5</v>
      </c>
      <c r="E12" s="19">
        <v>10.3</v>
      </c>
      <c r="F12" s="20">
        <v>450</v>
      </c>
      <c r="G12" s="21">
        <v>0.59</v>
      </c>
      <c r="J12" s="26" t="s">
        <v>11</v>
      </c>
      <c r="K12" s="29" t="s">
        <v>14</v>
      </c>
    </row>
    <row r="13" spans="2:11" ht="14.65" thickBot="1" x14ac:dyDescent="0.5">
      <c r="B13" s="22" t="s">
        <v>8</v>
      </c>
      <c r="C13" s="8">
        <f>MAX(C4:C12)</f>
        <v>8080</v>
      </c>
      <c r="D13" s="9">
        <v>30</v>
      </c>
      <c r="E13" s="9">
        <v>17.5</v>
      </c>
      <c r="F13" s="10">
        <v>550</v>
      </c>
      <c r="G13" s="11">
        <v>1</v>
      </c>
      <c r="J13" s="26">
        <v>16</v>
      </c>
      <c r="K13" s="30">
        <v>475</v>
      </c>
    </row>
    <row r="14" spans="2:11" ht="14.65" thickBot="1" x14ac:dyDescent="0.5">
      <c r="B14" s="22" t="s">
        <v>9</v>
      </c>
      <c r="C14" s="8">
        <v>380</v>
      </c>
      <c r="D14" s="9">
        <v>17.5</v>
      </c>
      <c r="E14" s="9">
        <v>7.2</v>
      </c>
      <c r="F14" s="11">
        <v>100</v>
      </c>
      <c r="G14" s="11">
        <v>0.41</v>
      </c>
      <c r="K14" s="31" t="s">
        <v>13</v>
      </c>
    </row>
    <row r="15" spans="2:11" ht="14.65" thickBot="1" x14ac:dyDescent="0.5">
      <c r="K15" s="32">
        <v>15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F1" zoomScale="80" zoomScaleNormal="80" workbookViewId="0">
      <selection activeCell="L10" sqref="L10"/>
    </sheetView>
  </sheetViews>
  <sheetFormatPr defaultRowHeight="14.25" x14ac:dyDescent="0.45"/>
  <cols>
    <col min="6" max="6" width="10" bestFit="1" customWidth="1"/>
    <col min="7" max="7" width="16.9296875" bestFit="1" customWidth="1"/>
    <col min="8" max="8" width="16.46484375" customWidth="1"/>
    <col min="9" max="9" width="13.796875" customWidth="1"/>
    <col min="10" max="10" width="12.59765625" customWidth="1"/>
    <col min="11" max="11" width="12.9296875" customWidth="1"/>
    <col min="12" max="12" width="15.3984375" customWidth="1"/>
  </cols>
  <sheetData>
    <row r="1" spans="1:12" ht="28.5" x14ac:dyDescent="0.4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s="34" t="s">
        <v>27</v>
      </c>
      <c r="H1" s="34" t="s">
        <v>29</v>
      </c>
      <c r="I1" s="34" t="s">
        <v>30</v>
      </c>
      <c r="J1" s="34" t="s">
        <v>28</v>
      </c>
      <c r="K1" s="34"/>
      <c r="L1" s="34" t="s">
        <v>31</v>
      </c>
    </row>
    <row r="2" spans="1:12" ht="28.5" customHeight="1" x14ac:dyDescent="0.45">
      <c r="A2" t="s">
        <v>22</v>
      </c>
      <c r="B2">
        <v>80</v>
      </c>
      <c r="C2">
        <v>80</v>
      </c>
      <c r="D2">
        <v>80</v>
      </c>
      <c r="E2">
        <v>42</v>
      </c>
      <c r="F2">
        <v>50</v>
      </c>
      <c r="G2" t="str">
        <f>IF(AND(AVERAGE($B2:$E2)&gt;=70, $F2&gt;MIN(B2:E2)), "Included", "Disregarded")</f>
        <v>Included</v>
      </c>
      <c r="H2" t="str">
        <f>IF($F2&gt;MIN(B2:E2), "Yes", "No")</f>
        <v>Yes</v>
      </c>
      <c r="I2" t="str">
        <f>IF(AVERAGE($B2:$E2)&gt;=70, "Yes", "No")</f>
        <v>Yes</v>
      </c>
      <c r="J2" t="str">
        <f>IF(AND($H2="Yes", $I2="Yes"), "Yes", "No")</f>
        <v>Yes</v>
      </c>
      <c r="L2" t="str">
        <f>IF(AND($G2="Disregarded",$H2="Yes",$I2="No"),"Minimum Grade Average",IF(AND($G2="Disregarded",$H2="No",$I2="Yes"),"Bonus Quiz Grade","None"))</f>
        <v>None</v>
      </c>
    </row>
    <row r="3" spans="1:12" ht="30" customHeight="1" x14ac:dyDescent="0.45">
      <c r="A3" t="s">
        <v>23</v>
      </c>
      <c r="B3">
        <v>43</v>
      </c>
      <c r="C3">
        <v>81</v>
      </c>
      <c r="D3">
        <v>73</v>
      </c>
      <c r="E3">
        <v>49</v>
      </c>
      <c r="F3">
        <v>57</v>
      </c>
      <c r="G3" t="str">
        <f t="shared" ref="G3:G6" si="0">IF(AND(AVERAGE($B3:$E3)&gt;=70, $F3&gt;MIN(B3:E3)), "Included", "Disregarded")</f>
        <v>Disregarded</v>
      </c>
      <c r="H3" t="str">
        <f t="shared" ref="H3:H6" si="1">IF($F3&gt;MIN(B3:E3), "Yes", "No")</f>
        <v>Yes</v>
      </c>
      <c r="I3" t="str">
        <f t="shared" ref="I3:I6" si="2">IF(AVERAGE($B3:$E3)&gt;=70, "Yes", "No")</f>
        <v>No</v>
      </c>
      <c r="J3" t="str">
        <f t="shared" ref="J3:J6" si="3">IF(AND($H3="Yes", $I3="Yes"), "Yes", "No")</f>
        <v>No</v>
      </c>
      <c r="L3" t="str">
        <f t="shared" ref="L3:L6" si="4">IF(AND($G3="Disregarded",$H3="Yes",$I3="No"),"Minimum Grade Average",IF(AND($G3="Disregarded",$H3="No",$I3="Yes"),"Bonus Quiz Grade","None"))</f>
        <v>Minimum Grade Average</v>
      </c>
    </row>
    <row r="4" spans="1:12" ht="29.65" customHeight="1" x14ac:dyDescent="0.45">
      <c r="A4" t="s">
        <v>24</v>
      </c>
      <c r="B4">
        <v>42</v>
      </c>
      <c r="C4">
        <v>82</v>
      </c>
      <c r="D4">
        <v>66</v>
      </c>
      <c r="E4">
        <v>50</v>
      </c>
      <c r="F4">
        <v>62</v>
      </c>
      <c r="G4" t="str">
        <f t="shared" si="0"/>
        <v>Disregarded</v>
      </c>
      <c r="H4" t="str">
        <f t="shared" si="1"/>
        <v>Yes</v>
      </c>
      <c r="I4" t="str">
        <f t="shared" si="2"/>
        <v>No</v>
      </c>
      <c r="J4" t="str">
        <f t="shared" si="3"/>
        <v>No</v>
      </c>
      <c r="L4" t="str">
        <f t="shared" si="4"/>
        <v>Minimum Grade Average</v>
      </c>
    </row>
    <row r="5" spans="1:12" ht="34.5" customHeight="1" x14ac:dyDescent="0.45">
      <c r="A5" t="s">
        <v>25</v>
      </c>
      <c r="B5">
        <v>86</v>
      </c>
      <c r="C5">
        <v>82</v>
      </c>
      <c r="D5">
        <v>73</v>
      </c>
      <c r="E5">
        <v>42</v>
      </c>
      <c r="F5">
        <v>40</v>
      </c>
      <c r="G5" t="str">
        <f t="shared" si="0"/>
        <v>Disregarded</v>
      </c>
      <c r="H5" t="str">
        <f t="shared" si="1"/>
        <v>No</v>
      </c>
      <c r="I5" t="str">
        <f t="shared" si="2"/>
        <v>Yes</v>
      </c>
      <c r="J5" t="str">
        <f t="shared" si="3"/>
        <v>No</v>
      </c>
      <c r="L5" t="str">
        <f t="shared" si="4"/>
        <v>Bonus Quiz Grade</v>
      </c>
    </row>
    <row r="6" spans="1:12" ht="27.4" customHeight="1" x14ac:dyDescent="0.45">
      <c r="A6" t="s">
        <v>26</v>
      </c>
      <c r="B6">
        <v>89</v>
      </c>
      <c r="C6">
        <v>42</v>
      </c>
      <c r="D6">
        <v>86</v>
      </c>
      <c r="E6">
        <v>90</v>
      </c>
      <c r="F6">
        <v>92</v>
      </c>
      <c r="G6" t="str">
        <f t="shared" si="0"/>
        <v>Included</v>
      </c>
      <c r="H6" t="str">
        <f t="shared" si="1"/>
        <v>Yes</v>
      </c>
      <c r="I6" t="str">
        <f t="shared" si="2"/>
        <v>Yes</v>
      </c>
      <c r="J6" t="str">
        <f t="shared" si="3"/>
        <v>Yes</v>
      </c>
      <c r="L6" t="str">
        <f t="shared" si="4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2015-10-22T22:40:20Z</dcterms:created>
  <dcterms:modified xsi:type="dcterms:W3CDTF">2015-10-23T02:04:29Z</dcterms:modified>
</cp:coreProperties>
</file>