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Brant\Google Drive\Clemson Year 3\Clemson Fall 2017\ECE 3110 Electrical Engineering III Lab\Lab Reports\"/>
    </mc:Choice>
  </mc:AlternateContent>
  <bookViews>
    <workbookView xWindow="0" yWindow="0" windowWidth="23040" windowHeight="9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P4" i="1" s="1"/>
  <c r="N11" i="1"/>
  <c r="N12" i="1"/>
  <c r="N6" i="1"/>
  <c r="N7" i="1"/>
  <c r="N5" i="1"/>
  <c r="N10" i="1"/>
  <c r="M11" i="1"/>
  <c r="O11" i="1" s="1"/>
  <c r="M12" i="1"/>
  <c r="O12" i="1" s="1"/>
  <c r="M10" i="1"/>
  <c r="O10" i="1" s="1"/>
  <c r="M5" i="1"/>
  <c r="O5" i="1" s="1"/>
  <c r="M6" i="1"/>
  <c r="O6" i="1" s="1"/>
  <c r="M7" i="1"/>
  <c r="O7" i="1" s="1"/>
  <c r="M4" i="1"/>
  <c r="G5" i="1"/>
  <c r="O4" i="1"/>
  <c r="K22" i="1"/>
  <c r="J22" i="1"/>
  <c r="H10" i="1"/>
  <c r="K21" i="1"/>
  <c r="J21" i="1"/>
  <c r="G10" i="1"/>
  <c r="K20" i="1"/>
  <c r="J20" i="1"/>
  <c r="F10" i="1"/>
  <c r="J19" i="1"/>
  <c r="L19" i="1"/>
  <c r="L21" i="1" s="1"/>
  <c r="M19" i="1"/>
  <c r="M21" i="1" s="1"/>
  <c r="K19" i="1"/>
  <c r="G4" i="1"/>
  <c r="F4" i="1"/>
  <c r="E11" i="1"/>
  <c r="F11" i="1" s="1"/>
  <c r="E12" i="1"/>
  <c r="G12" i="1" s="1"/>
  <c r="E10" i="1"/>
  <c r="H5" i="1"/>
  <c r="H6" i="1"/>
  <c r="H7" i="1"/>
  <c r="F6" i="1"/>
  <c r="F5" i="1"/>
  <c r="E5" i="1"/>
  <c r="E6" i="1"/>
  <c r="G6" i="1" s="1"/>
  <c r="E7" i="1"/>
  <c r="G7" i="1" s="1"/>
  <c r="E4" i="1"/>
  <c r="P7" i="1" l="1"/>
  <c r="P5" i="1"/>
  <c r="P6" i="1"/>
  <c r="M20" i="1"/>
  <c r="M22" i="1" s="1"/>
  <c r="L20" i="1"/>
  <c r="L22" i="1" s="1"/>
  <c r="P12" i="1"/>
  <c r="P11" i="1"/>
  <c r="P10" i="1"/>
  <c r="H4" i="1"/>
  <c r="F12" i="1"/>
  <c r="H12" i="1" s="1"/>
  <c r="G11" i="1"/>
  <c r="H11" i="1" s="1"/>
  <c r="F7" i="1"/>
</calcChain>
</file>

<file path=xl/sharedStrings.xml><?xml version="1.0" encoding="utf-8"?>
<sst xmlns="http://schemas.openxmlformats.org/spreadsheetml/2006/main" count="49" uniqueCount="26">
  <si>
    <t>Half-Wave Rectifier</t>
  </si>
  <si>
    <t>RL = 1k           C (µf)</t>
  </si>
  <si>
    <t>Vm</t>
  </si>
  <si>
    <t>Vmin</t>
  </si>
  <si>
    <t>Vr</t>
  </si>
  <si>
    <t>Vr(rms)</t>
  </si>
  <si>
    <t>Vdc</t>
  </si>
  <si>
    <t>Ripple Factor</t>
  </si>
  <si>
    <t>No Capacitor</t>
  </si>
  <si>
    <t>C = 10uF  RL(Ω)</t>
  </si>
  <si>
    <t>10k</t>
  </si>
  <si>
    <t>100k</t>
  </si>
  <si>
    <t>Full-Wave Rectifier</t>
  </si>
  <si>
    <t>RL = 1kΩ        C (µf)</t>
  </si>
  <si>
    <t>Vs = 9.78</t>
  </si>
  <si>
    <t>C = 10µf  RL(Ω)</t>
  </si>
  <si>
    <t>Part 1: Half Wave Rectifier</t>
  </si>
  <si>
    <t>Part 2: Full Wave Rectifier</t>
  </si>
  <si>
    <t>RL = 470 Ω    C = 10 µF</t>
  </si>
  <si>
    <t xml:space="preserve">RL = 100 kΩ     C = 47 µF   </t>
  </si>
  <si>
    <t>RL = 470 Ω
C = 10 µF</t>
  </si>
  <si>
    <t>RL = 100 kΩ   C = 47 µF</t>
  </si>
  <si>
    <t>Vm (V)</t>
  </si>
  <si>
    <t>Vmin (V)</t>
  </si>
  <si>
    <t>Vr (V)</t>
  </si>
  <si>
    <t>Vdc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</si>
</sst>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tabSelected="1" workbookViewId="0">
      <selection activeCell="P16" sqref="P16"/>
    </sheetView>
  </sheetViews>
  <sheetFormatPr defaultColWidth="8.85546875" defaultRowHeight="15" x14ac:dyDescent="0.25"/>
  <cols>
    <col min="1" max="2" width="11.7109375" style="1" customWidth="1"/>
    <col min="3" max="3" width="6.85546875" style="1" bestFit="1" customWidth="1"/>
    <col min="4" max="4" width="8" style="1" customWidth="1"/>
    <col min="5" max="5" width="6" style="1" bestFit="1" customWidth="1"/>
    <col min="6" max="6" width="12" style="1" bestFit="1" customWidth="1"/>
    <col min="7" max="7" width="7.28515625" style="1" bestFit="1" customWidth="1"/>
    <col min="8" max="10" width="11.85546875" style="1" bestFit="1" customWidth="1"/>
    <col min="11" max="11" width="15" style="1" customWidth="1"/>
    <col min="12" max="12" width="9.7109375" style="1" bestFit="1" customWidth="1"/>
    <col min="13" max="13" width="16" style="1" customWidth="1"/>
    <col min="14" max="14" width="7.28515625" style="1" customWidth="1"/>
    <col min="15" max="15" width="5.5703125" style="1" bestFit="1" customWidth="1"/>
    <col min="16" max="16" width="11.85546875" style="1" bestFit="1" customWidth="1"/>
    <col min="17" max="16384" width="8.85546875" style="1"/>
  </cols>
  <sheetData>
    <row r="2" spans="2:16" x14ac:dyDescent="0.25">
      <c r="B2" s="15" t="s">
        <v>0</v>
      </c>
      <c r="C2" s="15"/>
      <c r="D2" s="15"/>
      <c r="E2" s="15"/>
      <c r="F2" s="15"/>
      <c r="G2" s="15"/>
      <c r="H2" s="15"/>
      <c r="J2" s="15" t="s">
        <v>12</v>
      </c>
      <c r="K2" s="15"/>
      <c r="L2" s="15"/>
      <c r="M2" s="15"/>
      <c r="N2" s="15"/>
      <c r="O2" s="15"/>
      <c r="P2" s="15"/>
    </row>
    <row r="3" spans="2:16" ht="40.9" customHeight="1" x14ac:dyDescent="0.25">
      <c r="B3" s="2" t="s">
        <v>1</v>
      </c>
      <c r="C3" s="3" t="s">
        <v>22</v>
      </c>
      <c r="D3" s="3" t="s">
        <v>23</v>
      </c>
      <c r="E3" s="3" t="s">
        <v>24</v>
      </c>
      <c r="F3" s="3" t="s">
        <v>5</v>
      </c>
      <c r="G3" s="3" t="s">
        <v>25</v>
      </c>
      <c r="H3" s="3" t="s">
        <v>7</v>
      </c>
      <c r="J3" s="2" t="s">
        <v>13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 spans="2:16" x14ac:dyDescent="0.25">
      <c r="B4" s="4" t="s">
        <v>8</v>
      </c>
      <c r="C4" s="5">
        <v>3.23</v>
      </c>
      <c r="D4" s="5">
        <v>0</v>
      </c>
      <c r="E4" s="5">
        <f>C4-D4</f>
        <v>3.23</v>
      </c>
      <c r="F4" s="5">
        <f>C4/2</f>
        <v>1.615</v>
      </c>
      <c r="G4" s="5">
        <f>C4/PI()</f>
        <v>1.0281409323736439</v>
      </c>
      <c r="H4" s="5">
        <f>F4/G4</f>
        <v>1.5707963267948966</v>
      </c>
      <c r="J4" s="4" t="s">
        <v>8</v>
      </c>
      <c r="K4" s="5">
        <v>1.38</v>
      </c>
      <c r="L4" s="5">
        <v>0</v>
      </c>
      <c r="M4" s="5">
        <f>K4-L4</f>
        <v>1.38</v>
      </c>
      <c r="N4" s="5">
        <f>M4/SQRT(2)</f>
        <v>0.97580735803743546</v>
      </c>
      <c r="O4" s="5">
        <f>2*K4/PI()</f>
        <v>0.87853528586726226</v>
      </c>
      <c r="P4" s="5">
        <f>N4/O4</f>
        <v>1.1107207345395913</v>
      </c>
    </row>
    <row r="5" spans="2:16" x14ac:dyDescent="0.25">
      <c r="B5" s="4">
        <v>10</v>
      </c>
      <c r="C5" s="5">
        <v>3.14</v>
      </c>
      <c r="D5" s="5">
        <v>0.92200000000000004</v>
      </c>
      <c r="E5" s="5">
        <f t="shared" ref="E5:E7" si="0">C5-D5</f>
        <v>2.218</v>
      </c>
      <c r="F5" s="5">
        <f>E5/(2*SQRT(3))</f>
        <v>0.64028144853129498</v>
      </c>
      <c r="G5" s="5">
        <f>C5-(E5/2)</f>
        <v>2.0310000000000001</v>
      </c>
      <c r="H5" s="5">
        <f t="shared" ref="H5:H7" si="1">F5/G5</f>
        <v>0.31525428288099211</v>
      </c>
      <c r="J5" s="4">
        <v>10</v>
      </c>
      <c r="K5" s="5">
        <v>0.97099999999999997</v>
      </c>
      <c r="L5" s="5">
        <v>0.69699999999999995</v>
      </c>
      <c r="M5" s="5">
        <f t="shared" ref="M5:M7" si="2">K5-L5</f>
        <v>0.27400000000000002</v>
      </c>
      <c r="N5" s="5">
        <f>M5/(2*SQRT(3))</f>
        <v>7.9096986878978745E-2</v>
      </c>
      <c r="O5" s="5">
        <f>K5-(M5/2)</f>
        <v>0.83399999999999996</v>
      </c>
      <c r="P5" s="5">
        <f t="shared" ref="P5:P7" si="3">N5/O5</f>
        <v>9.4840511845298264E-2</v>
      </c>
    </row>
    <row r="6" spans="2:16" x14ac:dyDescent="0.25">
      <c r="B6" s="4">
        <v>22</v>
      </c>
      <c r="C6" s="5">
        <v>2.82</v>
      </c>
      <c r="D6" s="5">
        <v>1.61</v>
      </c>
      <c r="E6" s="5">
        <f t="shared" si="0"/>
        <v>1.2099999999999997</v>
      </c>
      <c r="F6" s="5">
        <f t="shared" ref="F6:F7" si="4">E6/(2*SQRT(3))</f>
        <v>0.34929691285972353</v>
      </c>
      <c r="G6" s="5">
        <f t="shared" ref="G6:G7" si="5">C6-(E6/2)</f>
        <v>2.2149999999999999</v>
      </c>
      <c r="H6" s="5">
        <f t="shared" si="1"/>
        <v>0.15769612318723411</v>
      </c>
      <c r="J6" s="4">
        <v>22</v>
      </c>
      <c r="K6" s="5">
        <v>0.90500000000000003</v>
      </c>
      <c r="L6" s="5">
        <v>0.76800000000000002</v>
      </c>
      <c r="M6" s="5">
        <f t="shared" si="2"/>
        <v>0.13700000000000001</v>
      </c>
      <c r="N6" s="5">
        <f t="shared" ref="N6:N7" si="6">M6/(2*SQRT(3))</f>
        <v>3.9548493439489373E-2</v>
      </c>
      <c r="O6" s="5">
        <f t="shared" ref="O6:O7" si="7">K6-(M6/2)</f>
        <v>0.83650000000000002</v>
      </c>
      <c r="P6" s="5">
        <f t="shared" si="3"/>
        <v>4.7278533699329793E-2</v>
      </c>
    </row>
    <row r="7" spans="2:16" x14ac:dyDescent="0.25">
      <c r="B7" s="4">
        <v>47</v>
      </c>
      <c r="C7" s="5">
        <v>2.72</v>
      </c>
      <c r="D7" s="5">
        <v>2.02</v>
      </c>
      <c r="E7" s="5">
        <f t="shared" si="0"/>
        <v>0.70000000000000018</v>
      </c>
      <c r="F7" s="5">
        <f t="shared" si="4"/>
        <v>0.20207259421636908</v>
      </c>
      <c r="G7" s="5">
        <f t="shared" si="5"/>
        <v>2.37</v>
      </c>
      <c r="H7" s="5">
        <f t="shared" si="1"/>
        <v>8.5262697981590321E-2</v>
      </c>
      <c r="J7" s="4">
        <v>47</v>
      </c>
      <c r="K7" s="5">
        <v>0.875</v>
      </c>
      <c r="L7" s="5">
        <v>0.80900000000000005</v>
      </c>
      <c r="M7" s="5">
        <f t="shared" si="2"/>
        <v>6.5999999999999948E-2</v>
      </c>
      <c r="N7" s="5">
        <f t="shared" si="6"/>
        <v>1.9052558883257638E-2</v>
      </c>
      <c r="O7" s="5">
        <f t="shared" si="7"/>
        <v>0.84200000000000008</v>
      </c>
      <c r="P7" s="5">
        <f t="shared" si="3"/>
        <v>2.2627742141636147E-2</v>
      </c>
    </row>
    <row r="9" spans="2:16" ht="30" x14ac:dyDescent="0.25">
      <c r="B9" s="6" t="s">
        <v>9</v>
      </c>
      <c r="C9" s="3" t="s">
        <v>22</v>
      </c>
      <c r="D9" s="3" t="s">
        <v>23</v>
      </c>
      <c r="E9" s="3" t="s">
        <v>24</v>
      </c>
      <c r="F9" s="3" t="s">
        <v>5</v>
      </c>
      <c r="G9" s="3" t="s">
        <v>25</v>
      </c>
      <c r="H9" s="3" t="s">
        <v>7</v>
      </c>
      <c r="J9" s="2" t="s">
        <v>15</v>
      </c>
      <c r="K9" s="3" t="s">
        <v>2</v>
      </c>
      <c r="L9" s="3" t="s">
        <v>3</v>
      </c>
      <c r="M9" s="3" t="s">
        <v>4</v>
      </c>
      <c r="N9" s="3" t="s">
        <v>5</v>
      </c>
      <c r="O9" s="3" t="s">
        <v>6</v>
      </c>
      <c r="P9" s="3" t="s">
        <v>7</v>
      </c>
    </row>
    <row r="10" spans="2:16" x14ac:dyDescent="0.25">
      <c r="B10" s="7">
        <v>470</v>
      </c>
      <c r="C10" s="8">
        <v>2.95</v>
      </c>
      <c r="D10" s="8">
        <v>0.253</v>
      </c>
      <c r="E10" s="5">
        <f t="shared" ref="E10:E12" si="8">C10-D10</f>
        <v>2.6970000000000001</v>
      </c>
      <c r="F10" s="5">
        <f t="shared" ref="F10:F12" si="9">E10/(2*SQRT(3))</f>
        <v>0.77855683800221043</v>
      </c>
      <c r="G10" s="5">
        <f>C10-(E10/2)</f>
        <v>1.6015000000000001</v>
      </c>
      <c r="H10" s="5">
        <f>F10/G10</f>
        <v>0.48614226537758998</v>
      </c>
      <c r="J10" s="7">
        <v>470</v>
      </c>
      <c r="K10" s="8">
        <v>0.64100000000000001</v>
      </c>
      <c r="L10" s="8">
        <v>0.33900000000000002</v>
      </c>
      <c r="M10" s="5">
        <f t="shared" ref="M10:M12" si="10">K10-L10</f>
        <v>0.30199999999999999</v>
      </c>
      <c r="N10" s="5">
        <f>M10/(2*SQRT(3))</f>
        <v>8.7179890647633498E-2</v>
      </c>
      <c r="O10" s="5">
        <f t="shared" ref="O10:O12" si="11">K10-(M10/2)</f>
        <v>0.49</v>
      </c>
      <c r="P10" s="5">
        <f>N10/O10</f>
        <v>0.17791814417884388</v>
      </c>
    </row>
    <row r="11" spans="2:16" x14ac:dyDescent="0.25">
      <c r="B11" s="4" t="s">
        <v>10</v>
      </c>
      <c r="C11" s="8">
        <v>3.35</v>
      </c>
      <c r="D11" s="8">
        <v>2.91</v>
      </c>
      <c r="E11" s="5">
        <f t="shared" si="8"/>
        <v>0.43999999999999995</v>
      </c>
      <c r="F11" s="5">
        <f t="shared" si="9"/>
        <v>0.12701705922171766</v>
      </c>
      <c r="G11" s="5">
        <f t="shared" ref="G11:G12" si="12">C11-(E11/2)</f>
        <v>3.13</v>
      </c>
      <c r="H11" s="5">
        <f t="shared" ref="H11:H12" si="13">F11/G11</f>
        <v>4.0580530102785194E-2</v>
      </c>
      <c r="J11" s="4" t="s">
        <v>10</v>
      </c>
      <c r="K11" s="8">
        <v>2.17</v>
      </c>
      <c r="L11" s="8">
        <v>2.06</v>
      </c>
      <c r="M11" s="5">
        <f t="shared" si="10"/>
        <v>0.10999999999999988</v>
      </c>
      <c r="N11" s="5">
        <f t="shared" ref="N11:N12" si="14">M11/(2*SQRT(3))</f>
        <v>3.175426480542938E-2</v>
      </c>
      <c r="O11" s="5">
        <f t="shared" si="11"/>
        <v>2.1150000000000002</v>
      </c>
      <c r="P11" s="5">
        <f t="shared" ref="P11:P12" si="15">N11/O11</f>
        <v>1.5013836787437057E-2</v>
      </c>
    </row>
    <row r="12" spans="2:16" x14ac:dyDescent="0.25">
      <c r="B12" s="4" t="s">
        <v>11</v>
      </c>
      <c r="C12" s="8">
        <v>3.46</v>
      </c>
      <c r="D12" s="9">
        <v>3.41</v>
      </c>
      <c r="E12" s="5">
        <f t="shared" si="8"/>
        <v>4.9999999999999822E-2</v>
      </c>
      <c r="F12" s="5">
        <f t="shared" si="9"/>
        <v>1.4433756729740593E-2</v>
      </c>
      <c r="G12" s="5">
        <f t="shared" si="12"/>
        <v>3.4350000000000001</v>
      </c>
      <c r="H12" s="5">
        <f t="shared" si="13"/>
        <v>4.2019670246697506E-3</v>
      </c>
      <c r="J12" s="4" t="s">
        <v>11</v>
      </c>
      <c r="K12" s="8">
        <v>2.85</v>
      </c>
      <c r="L12" s="9">
        <v>2.84</v>
      </c>
      <c r="M12" s="5">
        <f t="shared" si="10"/>
        <v>1.0000000000000231E-2</v>
      </c>
      <c r="N12" s="5">
        <f t="shared" si="14"/>
        <v>2.8867513459481958E-3</v>
      </c>
      <c r="O12" s="5">
        <f t="shared" si="11"/>
        <v>2.8449999999999998</v>
      </c>
      <c r="P12" s="5">
        <f t="shared" si="15"/>
        <v>1.0146753412823184E-3</v>
      </c>
    </row>
    <row r="13" spans="2:16" x14ac:dyDescent="0.25">
      <c r="D13" s="10"/>
    </row>
    <row r="15" spans="2:16" x14ac:dyDescent="0.25">
      <c r="I15" s="15"/>
      <c r="J15" s="16" t="s">
        <v>16</v>
      </c>
      <c r="K15" s="16"/>
      <c r="L15" s="16" t="s">
        <v>17</v>
      </c>
      <c r="M15" s="16"/>
    </row>
    <row r="16" spans="2:16" ht="30" x14ac:dyDescent="0.25">
      <c r="I16" s="15"/>
      <c r="J16" s="2" t="s">
        <v>18</v>
      </c>
      <c r="K16" s="2" t="s">
        <v>19</v>
      </c>
      <c r="L16" s="2" t="s">
        <v>20</v>
      </c>
      <c r="M16" s="2" t="s">
        <v>21</v>
      </c>
    </row>
    <row r="17" spans="1:13" x14ac:dyDescent="0.25">
      <c r="I17" s="3" t="s">
        <v>2</v>
      </c>
      <c r="J17" s="11">
        <v>2.95</v>
      </c>
      <c r="K17" s="12">
        <v>3.44</v>
      </c>
      <c r="L17" s="12">
        <v>0.64100000000000001</v>
      </c>
      <c r="M17" s="12">
        <v>2.85</v>
      </c>
    </row>
    <row r="18" spans="1:13" x14ac:dyDescent="0.25">
      <c r="I18" s="3" t="s">
        <v>3</v>
      </c>
      <c r="J18" s="11">
        <v>0.253</v>
      </c>
      <c r="K18" s="12">
        <v>3.43</v>
      </c>
      <c r="L18" s="12">
        <v>0.33900000000000002</v>
      </c>
      <c r="M18" s="12">
        <v>2.84</v>
      </c>
    </row>
    <row r="19" spans="1:13" x14ac:dyDescent="0.25">
      <c r="I19" s="3" t="s">
        <v>4</v>
      </c>
      <c r="J19" s="5">
        <f>J17-J18</f>
        <v>2.6970000000000001</v>
      </c>
      <c r="K19" s="5">
        <f>K17-K18</f>
        <v>9.9999999999997868E-3</v>
      </c>
      <c r="L19" s="5">
        <f t="shared" ref="L19:M19" si="16">L17-L18</f>
        <v>0.30199999999999999</v>
      </c>
      <c r="M19" s="5">
        <f t="shared" si="16"/>
        <v>1.0000000000000231E-2</v>
      </c>
    </row>
    <row r="20" spans="1:13" x14ac:dyDescent="0.25">
      <c r="I20" s="3" t="s">
        <v>5</v>
      </c>
      <c r="J20" s="5">
        <f>J19/(2*SQRT(3))</f>
        <v>0.77855683800221043</v>
      </c>
      <c r="K20" s="5">
        <f t="shared" ref="K20:M20" si="17">K19/(2*SQRT(3))</f>
        <v>2.8867513459480674E-3</v>
      </c>
      <c r="L20" s="5">
        <f t="shared" si="17"/>
        <v>8.7179890647633498E-2</v>
      </c>
      <c r="M20" s="5">
        <f t="shared" si="17"/>
        <v>2.8867513459481958E-3</v>
      </c>
    </row>
    <row r="21" spans="1:13" x14ac:dyDescent="0.25">
      <c r="I21" s="3" t="s">
        <v>6</v>
      </c>
      <c r="J21" s="5">
        <f>J17-(J19/2)</f>
        <v>1.6015000000000001</v>
      </c>
      <c r="K21" s="5">
        <f t="shared" ref="K21:M21" si="18">K17-(K19/2)</f>
        <v>3.4350000000000001</v>
      </c>
      <c r="L21" s="5">
        <f t="shared" si="18"/>
        <v>0.49</v>
      </c>
      <c r="M21" s="5">
        <f t="shared" si="18"/>
        <v>2.8449999999999998</v>
      </c>
    </row>
    <row r="22" spans="1:13" x14ac:dyDescent="0.25">
      <c r="I22" s="3" t="s">
        <v>7</v>
      </c>
      <c r="J22" s="11">
        <f>J20/J21</f>
        <v>0.48614226537758998</v>
      </c>
      <c r="K22" s="11">
        <f t="shared" ref="K22:M22" si="19">K20/K21</f>
        <v>8.4039340493393517E-4</v>
      </c>
      <c r="L22" s="11">
        <f t="shared" si="19"/>
        <v>0.17791814417884388</v>
      </c>
      <c r="M22" s="11">
        <f t="shared" si="19"/>
        <v>1.0146753412823184E-3</v>
      </c>
    </row>
    <row r="24" spans="1:13" x14ac:dyDescent="0.25">
      <c r="A24" s="1" t="s">
        <v>14</v>
      </c>
    </row>
    <row r="34" spans="2:6" x14ac:dyDescent="0.25">
      <c r="B34" s="13"/>
      <c r="C34" s="13"/>
      <c r="D34" s="13"/>
      <c r="E34" s="13"/>
      <c r="F34" s="13"/>
    </row>
    <row r="35" spans="2:6" x14ac:dyDescent="0.25">
      <c r="B35" s="13"/>
      <c r="C35" s="13"/>
      <c r="D35" s="13"/>
      <c r="E35" s="13"/>
      <c r="F35" s="13"/>
    </row>
    <row r="36" spans="2:6" x14ac:dyDescent="0.25">
      <c r="B36" s="13"/>
      <c r="C36" s="14"/>
      <c r="D36" s="13"/>
      <c r="E36" s="13"/>
      <c r="F36" s="13"/>
    </row>
    <row r="37" spans="2:6" x14ac:dyDescent="0.25">
      <c r="B37" s="13"/>
      <c r="C37" s="14"/>
      <c r="D37" s="13"/>
      <c r="E37" s="13"/>
      <c r="F37" s="13"/>
    </row>
    <row r="38" spans="2:6" x14ac:dyDescent="0.25">
      <c r="B38" s="13"/>
      <c r="C38" s="14"/>
      <c r="D38" s="13"/>
      <c r="E38" s="13"/>
      <c r="F38" s="13"/>
    </row>
    <row r="39" spans="2:6" x14ac:dyDescent="0.25">
      <c r="B39" s="13"/>
      <c r="C39" s="14"/>
      <c r="D39" s="13"/>
      <c r="E39" s="13"/>
      <c r="F39" s="13"/>
    </row>
    <row r="40" spans="2:6" x14ac:dyDescent="0.25">
      <c r="B40" s="13"/>
      <c r="C40" s="14"/>
      <c r="D40" s="13"/>
      <c r="E40" s="13"/>
      <c r="F40" s="13"/>
    </row>
    <row r="41" spans="2:6" x14ac:dyDescent="0.25">
      <c r="B41" s="13"/>
      <c r="C41" s="14"/>
      <c r="D41" s="13"/>
      <c r="E41" s="13"/>
      <c r="F41" s="13"/>
    </row>
  </sheetData>
  <mergeCells count="5">
    <mergeCell ref="B2:H2"/>
    <mergeCell ref="I15:I16"/>
    <mergeCell ref="J15:K15"/>
    <mergeCell ref="L15:M15"/>
    <mergeCell ref="J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Swalhah</dc:creator>
  <cp:lastModifiedBy>Christopher Brant</cp:lastModifiedBy>
  <dcterms:created xsi:type="dcterms:W3CDTF">2017-09-25T13:18:05Z</dcterms:created>
  <dcterms:modified xsi:type="dcterms:W3CDTF">2017-10-02T03:13:13Z</dcterms:modified>
</cp:coreProperties>
</file>