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1f685367b84f6/Desktop/UCB Bootcamp Files/Homework/Module 1 Challenge/"/>
    </mc:Choice>
  </mc:AlternateContent>
  <xr:revisionPtr revIDLastSave="695" documentId="8_{BFF56D79-D3F2-49E4-B359-4AAD0B653576}" xr6:coauthVersionLast="47" xr6:coauthVersionMax="47" xr10:uidLastSave="{86ED9042-43B2-4601-AAF9-B34ED41F0E67}"/>
  <bookViews>
    <workbookView xWindow="9000" yWindow="0" windowWidth="13824" windowHeight="7140" tabRatio="497" firstSheet="1" activeTab="5" xr2:uid="{00000000-000D-0000-FFFF-FFFF00000000}"/>
  </bookViews>
  <sheets>
    <sheet name="Crowdfunding" sheetId="1" r:id="rId1"/>
    <sheet name="Category" sheetId="7" r:id="rId2"/>
    <sheet name="Sub-Category" sheetId="6" r:id="rId3"/>
    <sheet name="Timeline" sheetId="8" r:id="rId4"/>
    <sheet name="Goal Analysis" sheetId="9" r:id="rId5"/>
    <sheet name="Statistics" sheetId="10" r:id="rId6"/>
  </sheets>
  <definedNames>
    <definedName name="_xlnm._FilterDatabase" localSheetId="0" hidden="1">Crowdfunding!$A$1:$AC$1001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2" i="10"/>
  <c r="B7" i="10"/>
  <c r="B6" i="10"/>
  <c r="B5" i="10"/>
  <c r="B4" i="10"/>
  <c r="B3" i="10"/>
  <c r="B2" i="10"/>
  <c r="D10" i="9"/>
  <c r="D9" i="9"/>
  <c r="D8" i="9"/>
  <c r="D7" i="9"/>
  <c r="D6" i="9"/>
  <c r="D5" i="9"/>
  <c r="D4" i="9"/>
  <c r="D3" i="9"/>
  <c r="D11" i="9"/>
  <c r="D12" i="9"/>
  <c r="D13" i="9"/>
  <c r="D2" i="9"/>
  <c r="C12" i="9"/>
  <c r="C11" i="9"/>
  <c r="C10" i="9"/>
  <c r="C9" i="9"/>
  <c r="C8" i="9"/>
  <c r="C7" i="9"/>
  <c r="C6" i="9"/>
  <c r="C5" i="9"/>
  <c r="C4" i="9"/>
  <c r="C3" i="9"/>
  <c r="C2" i="9"/>
  <c r="C13" i="9"/>
  <c r="B13" i="9"/>
  <c r="B12" i="9"/>
  <c r="B11" i="9"/>
  <c r="B10" i="9"/>
  <c r="B9" i="9"/>
  <c r="B8" i="9"/>
  <c r="B7" i="9"/>
  <c r="B6" i="9"/>
  <c r="B5" i="9"/>
  <c r="B4" i="9"/>
  <c r="B3" i="9"/>
  <c r="B2" i="9"/>
  <c r="S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8" i="1"/>
  <c r="O7" i="1"/>
  <c r="O6" i="1"/>
  <c r="O5" i="1"/>
  <c r="O4" i="1"/>
  <c r="O3" i="1"/>
  <c r="O2" i="1"/>
  <c r="B14" i="9" l="1"/>
  <c r="D14" i="9"/>
  <c r="C14" i="9"/>
  <c r="G7" i="9"/>
  <c r="F9" i="9"/>
  <c r="H6" i="9"/>
  <c r="F10" i="9"/>
  <c r="E8" i="9"/>
  <c r="G8" i="9" s="1"/>
  <c r="E7" i="9"/>
  <c r="H7" i="9" s="1"/>
  <c r="E6" i="9"/>
  <c r="G6" i="9" s="1"/>
  <c r="E5" i="9"/>
  <c r="F5" i="9" s="1"/>
  <c r="E4" i="9"/>
  <c r="F4" i="9" s="1"/>
  <c r="E3" i="9"/>
  <c r="F3" i="9" s="1"/>
  <c r="E2" i="9"/>
  <c r="F2" i="9" s="1"/>
  <c r="E13" i="9"/>
  <c r="F13" i="9" s="1"/>
  <c r="E12" i="9"/>
  <c r="H12" i="9" s="1"/>
  <c r="E11" i="9"/>
  <c r="F11" i="9" s="1"/>
  <c r="E10" i="9"/>
  <c r="G10" i="9" s="1"/>
  <c r="E9" i="9"/>
  <c r="G9" i="9" s="1"/>
  <c r="H3" i="9" l="1"/>
  <c r="F7" i="9"/>
  <c r="G5" i="9"/>
  <c r="H10" i="9"/>
  <c r="F6" i="9"/>
  <c r="H9" i="9"/>
  <c r="G3" i="9"/>
  <c r="H5" i="9"/>
  <c r="H2" i="9"/>
  <c r="G4" i="9"/>
  <c r="G2" i="9"/>
  <c r="G13" i="9"/>
  <c r="H13" i="9"/>
  <c r="G12" i="9"/>
  <c r="H11" i="9"/>
  <c r="G11" i="9"/>
  <c r="F12" i="9"/>
  <c r="H8" i="9"/>
  <c r="F8" i="9"/>
  <c r="H4" i="9"/>
  <c r="E14" i="9"/>
  <c r="F14" i="9" l="1"/>
  <c r="H14" i="9"/>
  <c r="G14" i="9"/>
</calcChain>
</file>

<file path=xl/sharedStrings.xml><?xml version="1.0" encoding="utf-8"?>
<sst xmlns="http://schemas.openxmlformats.org/spreadsheetml/2006/main" count="9140" uniqueCount="2120">
  <si>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</si>
  <si>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</si>
  <si>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</si>
  <si>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</si>
  <si>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</si>
  <si>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</si>
  <si>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</si>
  <si>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</si>
  <si>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</si>
  <si>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</si>
  <si>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</si>
  <si>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</si>
  <si>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</si>
  <si>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</si>
  <si>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</si>
  <si>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</si>
  <si>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</si>
  <si>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</si>
  <si>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</si>
  <si>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</si>
  <si>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</si>
  <si>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</si>
  <si>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</si>
  <si>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</si>
  <si>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</si>
  <si>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</si>
  <si>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</si>
  <si>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</si>
  <si>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</si>
  <si>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</si>
  <si>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</si>
  <si>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</si>
  <si>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</si>
  <si>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</si>
  <si>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</si>
  <si>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</si>
  <si>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</si>
  <si>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</si>
  <si>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</si>
  <si>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</si>
  <si>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</si>
  <si>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</si>
  <si>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</si>
  <si>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</si>
  <si>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</si>
  <si>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</si>
  <si>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</si>
  <si>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</si>
  <si>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</si>
  <si>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</si>
  <si>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</si>
  <si>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</si>
  <si>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</si>
  <si>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</si>
  <si>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</si>
  <si>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</si>
  <si>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</si>
  <si>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</si>
  <si>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</si>
  <si>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</si>
  <si>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</si>
  <si>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</si>
  <si>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</si>
  <si>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</si>
  <si>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</si>
  <si>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</si>
  <si>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</si>
  <si>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</si>
  <si>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</si>
  <si>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</si>
  <si>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</si>
  <si>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</si>
  <si>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</si>
  <si>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</si>
  <si>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</si>
  <si>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</si>
  <si>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</si>
  <si>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</si>
  <si>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</si>
  <si>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</si>
  <si>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</si>
  <si>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</si>
  <si>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</si>
  <si>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</si>
  <si>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</si>
  <si>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</si>
  <si>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</si>
  <si>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</si>
  <si>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</si>
  <si>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</si>
  <si>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</si>
  <si>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</si>
  <si>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</si>
  <si>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</si>
  <si>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</si>
  <si>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</si>
  <si>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</si>
  <si>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</si>
  <si>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</si>
  <si>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</si>
  <si>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</si>
  <si>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</si>
  <si>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</si>
  <si>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</si>
  <si>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</si>
  <si>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</si>
  <si>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</si>
  <si>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</si>
  <si>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</si>
  <si>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</si>
  <si>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</si>
  <si>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</si>
  <si>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</si>
  <si>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</si>
  <si>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</si>
  <si>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</si>
  <si>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</si>
  <si>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</si>
  <si>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</si>
  <si>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</si>
  <si>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</si>
  <si>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</si>
  <si>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</si>
  <si>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</si>
  <si>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</si>
  <si>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</si>
  <si>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</si>
  <si>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</si>
  <si>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</si>
  <si>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</si>
  <si>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</si>
  <si>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</si>
  <si>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</si>
  <si>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</si>
  <si>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</si>
  <si>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</si>
  <si>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</si>
  <si>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</si>
  <si>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</si>
  <si>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</si>
  <si>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</si>
  <si>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</si>
  <si>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</si>
  <si>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</si>
  <si>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</si>
  <si>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</si>
  <si>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</si>
  <si>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</si>
  <si>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</si>
  <si>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</si>
  <si>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</si>
  <si>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</si>
  <si>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</si>
  <si>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</si>
  <si>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</si>
  <si>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</si>
  <si>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</si>
  <si>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</si>
  <si>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</si>
  <si>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</si>
  <si>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</si>
  <si>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</si>
  <si>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</si>
  <si>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</si>
  <si>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</si>
  <si>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</si>
  <si>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</si>
  <si>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</si>
  <si>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</si>
  <si>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</si>
  <si>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</si>
  <si>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</si>
  <si>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</si>
  <si>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</si>
  <si>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</si>
  <si>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</si>
  <si>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</si>
  <si>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</si>
  <si>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</si>
  <si>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</si>
  <si>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</si>
  <si>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</si>
  <si>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</si>
  <si>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</si>
  <si>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</si>
  <si>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</si>
  <si>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</si>
  <si>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</si>
  <si>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</si>
  <si>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</si>
  <si>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</si>
  <si>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</si>
  <si>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</si>
  <si>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</si>
  <si>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</si>
  <si>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</si>
  <si>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</si>
  <si>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</si>
  <si>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</si>
  <si>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</si>
  <si>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</si>
  <si>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</si>
  <si>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</si>
  <si>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</si>
  <si>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</si>
  <si>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</si>
  <si>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</si>
  <si>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</si>
  <si>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</si>
  <si>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</si>
  <si>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</si>
  <si>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</si>
  <si>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</si>
  <si>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</si>
  <si>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</si>
  <si>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</si>
  <si>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</si>
  <si>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</si>
  <si>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</si>
  <si>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</si>
  <si>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</si>
  <si>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</si>
  <si>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</si>
  <si>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</si>
  <si>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</si>
  <si>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</si>
  <si>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</si>
  <si>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</si>
  <si>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</si>
  <si>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</si>
  <si>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</si>
  <si>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</si>
  <si>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</si>
  <si>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</si>
  <si>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</si>
  <si>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</si>
  <si>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</si>
  <si>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</si>
  <si>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</si>
  <si>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</si>
  <si>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</si>
  <si>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</si>
  <si>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</si>
  <si>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</si>
  <si>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</si>
  <si>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</si>
  <si>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</si>
  <si>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</si>
  <si>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</si>
  <si>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</si>
  <si>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</si>
  <si>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</si>
  <si>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</si>
  <si>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</si>
  <si>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</si>
  <si>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</si>
  <si>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</si>
  <si>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</si>
  <si>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</si>
  <si>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</si>
  <si>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</si>
  <si>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</si>
  <si>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</si>
  <si>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</si>
  <si>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</si>
  <si>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</si>
  <si>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</si>
  <si>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</si>
  <si>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</si>
  <si>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</si>
  <si>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</si>
  <si>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</si>
  <si>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</si>
  <si>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</si>
  <si>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</si>
  <si>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</si>
  <si>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</si>
  <si>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</si>
  <si>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</si>
  <si>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</si>
  <si>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</si>
  <si>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</si>
  <si>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</si>
  <si>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</si>
  <si>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</si>
  <si>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</si>
  <si>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</si>
  <si>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</si>
  <si>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</si>
  <si>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</si>
  <si>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</si>
  <si>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</si>
  <si>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</si>
  <si>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</si>
  <si>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</si>
  <si>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</si>
  <si>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</si>
  <si>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</si>
  <si>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</si>
  <si>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</si>
  <si>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</si>
  <si>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</si>
  <si>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</si>
  <si>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</si>
  <si>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</si>
  <si>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</si>
  <si>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</si>
  <si>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</si>
  <si>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</si>
  <si>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</si>
  <si>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</si>
  <si>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</si>
  <si>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</si>
  <si>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</si>
  <si>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</si>
  <si>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</si>
  <si>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</si>
  <si>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</si>
  <si>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</si>
  <si>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</si>
  <si>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</si>
  <si>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</si>
  <si>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</si>
  <si>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</si>
  <si>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</si>
  <si>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</si>
  <si>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</si>
  <si>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</si>
  <si>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</si>
  <si>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</si>
  <si>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</si>
  <si>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</si>
  <si>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</si>
  <si>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</si>
  <si>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</si>
  <si>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</si>
  <si>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</si>
  <si>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</si>
  <si>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</si>
  <si>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</si>
  <si>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</si>
  <si>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</si>
  <si>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</si>
  <si>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</si>
  <si>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</si>
  <si>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</si>
  <si>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</si>
  <si>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</si>
  <si>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</si>
  <si>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</si>
  <si>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</si>
  <si>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</si>
  <si>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</si>
  <si>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</si>
  <si>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</si>
  <si>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</si>
  <si>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</si>
  <si>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</si>
  <si>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</si>
  <si>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</si>
  <si>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</si>
  <si>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</si>
  <si>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</si>
  <si>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</si>
  <si>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</si>
  <si>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</si>
  <si>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</si>
  <si>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</si>
  <si>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</si>
  <si>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</si>
  <si>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</si>
  <si>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</si>
  <si>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</si>
  <si>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</si>
  <si>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</si>
  <si>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</si>
  <si>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</si>
  <si>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</si>
  <si>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</si>
  <si>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</si>
  <si>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</si>
  <si>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</si>
  <si>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</si>
  <si>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</si>
  <si>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</si>
  <si>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</si>
  <si>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</si>
  <si>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</si>
  <si>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</si>
  <si>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</si>
  <si>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</si>
  <si>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</si>
  <si>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</si>
  <si>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</si>
  <si>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</si>
  <si>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</si>
  <si>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</si>
  <si>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</si>
  <si>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</si>
  <si>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</si>
  <si>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</si>
  <si>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</si>
  <si>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</si>
  <si>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</si>
  <si>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</si>
  <si>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</si>
  <si>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</si>
  <si>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</si>
  <si>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</si>
  <si>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</si>
  <si>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</si>
  <si>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</si>
  <si>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</si>
  <si>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</si>
  <si>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</si>
  <si>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</si>
  <si>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</si>
  <si>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</si>
  <si>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</si>
  <si>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</si>
  <si>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</si>
  <si>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</si>
  <si>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</si>
  <si>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</si>
  <si>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</si>
  <si>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</si>
  <si>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</si>
  <si>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</si>
  <si>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</si>
  <si>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</si>
  <si>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</si>
  <si>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</si>
  <si>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</si>
  <si>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</si>
  <si>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</si>
  <si>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</si>
  <si>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</si>
  <si>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</si>
  <si>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</si>
  <si>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</si>
  <si>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</si>
  <si>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</si>
  <si>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</si>
  <si>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</si>
  <si>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</si>
  <si>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</si>
  <si>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</si>
  <si>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</si>
  <si>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</si>
  <si>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</si>
  <si>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</si>
  <si>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</si>
  <si>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</si>
  <si>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</si>
  <si>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</si>
  <si>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</si>
  <si>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</si>
  <si>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</si>
  <si>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</si>
  <si>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</si>
  <si>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</si>
  <si>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</si>
  <si>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</si>
  <si>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</si>
  <si>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</si>
  <si>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</si>
  <si>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</si>
  <si>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</si>
  <si>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</si>
  <si>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</si>
  <si>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</si>
  <si>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</si>
  <si>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</si>
  <si>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</si>
  <si>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</si>
  <si>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</si>
  <si>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</si>
  <si>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</si>
  <si>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</si>
  <si>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</si>
  <si>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</si>
  <si>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</si>
  <si>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</si>
  <si>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</si>
  <si>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</si>
  <si>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</si>
  <si>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</si>
  <si>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</si>
  <si>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</si>
  <si>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</si>
  <si>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</si>
  <si>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</si>
  <si>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</si>
  <si>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</si>
  <si>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</si>
  <si>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</si>
  <si>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</si>
  <si>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</si>
  <si>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</si>
  <si>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</si>
  <si>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</si>
  <si>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</si>
  <si>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</si>
  <si>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</si>
  <si>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</si>
  <si>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</si>
  <si>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</si>
  <si>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</si>
  <si>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</si>
  <si>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</si>
  <si>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</si>
  <si>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</si>
  <si>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</si>
  <si>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</si>
  <si>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</si>
  <si>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</si>
  <si>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</si>
  <si>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</si>
  <si>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</si>
  <si>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</si>
  <si>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</si>
  <si>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</si>
  <si>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</si>
  <si>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</si>
  <si>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</si>
  <si>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</si>
  <si>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</si>
  <si>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</si>
  <si>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</si>
  <si>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</si>
  <si>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</si>
  <si>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</si>
  <si>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</si>
  <si>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</si>
  <si>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</si>
  <si>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</si>
  <si>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</si>
  <si>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</si>
  <si>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</si>
  <si>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</si>
  <si>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</si>
  <si>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</si>
  <si>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</si>
  <si>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</si>
  <si>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</si>
  <si>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</si>
  <si>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</si>
  <si>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</si>
  <si>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</si>
  <si>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</si>
  <si>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</si>
  <si>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</si>
  <si>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</si>
  <si>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</si>
  <si>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</si>
  <si>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</si>
  <si>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</si>
  <si>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</si>
  <si>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</si>
  <si>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</si>
  <si>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</si>
  <si>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</si>
  <si>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</si>
  <si>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</si>
  <si>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</si>
  <si>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</si>
  <si>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</si>
  <si>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</si>
  <si>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</si>
  <si>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</si>
  <si>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</si>
  <si>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</si>
  <si>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</si>
  <si>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</si>
  <si>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</si>
  <si>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</si>
  <si>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</si>
  <si>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</si>
  <si>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</si>
  <si>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</si>
  <si>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</si>
  <si>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</si>
  <si>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</si>
  <si>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</si>
  <si>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</si>
  <si>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</si>
  <si>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</si>
  <si>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</si>
  <si>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</si>
  <si>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</si>
  <si>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</si>
  <si>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</si>
  <si>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</si>
  <si>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</si>
  <si>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</si>
  <si>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</si>
  <si>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</si>
  <si>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</si>
  <si>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</si>
  <si>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</si>
  <si>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</si>
  <si>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</si>
  <si>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</si>
  <si>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</si>
  <si>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</si>
  <si>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</si>
  <si>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</si>
  <si>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</si>
  <si>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</si>
  <si>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</si>
  <si>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</si>
  <si>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</si>
  <si>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</si>
  <si>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</si>
  <si>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</si>
  <si>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</si>
  <si>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</si>
  <si>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</si>
  <si>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</si>
  <si>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</si>
  <si>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</si>
  <si>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</si>
  <si>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</si>
  <si>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</si>
  <si>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</si>
  <si>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</si>
  <si>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</si>
  <si>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</si>
  <si>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</si>
  <si>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</si>
  <si>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</si>
  <si>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</si>
  <si>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</si>
  <si>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</si>
  <si>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</si>
  <si>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</si>
  <si>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</si>
  <si>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</si>
  <si>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</si>
  <si>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</si>
  <si>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</si>
  <si>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</si>
  <si>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</si>
  <si>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</si>
  <si>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</si>
  <si>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</si>
  <si>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</si>
  <si>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</si>
  <si>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</si>
  <si>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</si>
  <si>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</si>
  <si>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</si>
  <si>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</si>
  <si>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</si>
  <si>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</si>
  <si>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</si>
  <si>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</si>
  <si>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</si>
  <si>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</si>
  <si>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</si>
  <si>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</si>
  <si>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</si>
  <si>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</si>
  <si>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</si>
  <si>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</si>
  <si>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</si>
  <si>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</si>
  <si>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</si>
  <si>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</si>
  <si>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</si>
  <si>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</si>
  <si>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</si>
  <si>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</si>
  <si>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</si>
  <si>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</si>
  <si>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</si>
  <si>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</si>
  <si>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</si>
  <si>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</si>
  <si>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</si>
  <si>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</si>
  <si>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</si>
  <si>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</si>
  <si>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</si>
  <si>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</si>
  <si>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</si>
  <si>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</si>
  <si>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</si>
  <si>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</si>
  <si>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</si>
  <si>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</si>
  <si>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</si>
  <si>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</si>
  <si>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</si>
  <si>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</si>
  <si>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</si>
  <si>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</si>
  <si>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</si>
  <si>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</si>
  <si>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</si>
  <si>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</si>
  <si>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</si>
  <si>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</si>
  <si>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</si>
  <si>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</si>
  <si>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</si>
  <si>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</si>
  <si>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</si>
  <si>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</si>
  <si>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</si>
  <si>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</si>
  <si>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</si>
  <si>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</si>
  <si>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</si>
  <si>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</si>
  <si>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</si>
  <si>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</si>
  <si>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</si>
  <si>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</si>
  <si>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</si>
  <si>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</si>
  <si>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</si>
  <si>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</si>
  <si>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</si>
  <si>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</si>
  <si>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</si>
  <si>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</si>
  <si>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</si>
  <si>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</si>
  <si>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</si>
  <si>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</si>
  <si>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</si>
  <si>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</si>
  <si>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</si>
  <si>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</si>
  <si>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</si>
  <si>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</si>
  <si>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</si>
  <si>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</si>
  <si>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</si>
  <si>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</si>
  <si>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</si>
  <si>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</si>
  <si>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</si>
  <si>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</si>
  <si>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</si>
  <si>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</si>
  <si>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</si>
  <si>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</si>
  <si>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</si>
  <si>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</si>
  <si>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</si>
  <si>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</si>
  <si>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</si>
  <si>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</si>
  <si>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</si>
  <si>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</si>
  <si>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</si>
  <si>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</si>
  <si>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</si>
  <si>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</si>
  <si>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</si>
  <si>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</si>
  <si>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</si>
  <si>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</si>
  <si>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</si>
  <si>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</si>
  <si>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</si>
  <si>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</si>
  <si>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</si>
  <si>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</si>
  <si>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</si>
  <si>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</si>
  <si>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</si>
  <si>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</si>
  <si>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</si>
  <si>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</si>
  <si>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</si>
  <si>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</si>
  <si>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</si>
  <si>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</si>
  <si>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</si>
  <si>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</si>
  <si>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</si>
  <si>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</si>
  <si>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</si>
  <si>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</si>
  <si>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</si>
  <si>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</si>
  <si>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</si>
  <si>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</si>
  <si>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</si>
  <si>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</si>
  <si>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</si>
  <si>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</si>
  <si>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</si>
  <si>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</si>
  <si>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</si>
  <si>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</si>
  <si>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</si>
  <si>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</si>
  <si>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</si>
  <si>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</si>
  <si>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</si>
  <si>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</si>
  <si>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</si>
  <si>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</si>
  <si>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</si>
  <si>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</si>
  <si>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</si>
  <si>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</si>
  <si>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</si>
  <si>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</si>
  <si>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</si>
  <si>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</si>
  <si>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</si>
  <si>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</si>
  <si>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</si>
  <si>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</si>
  <si>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</si>
  <si>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</si>
  <si>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</si>
  <si>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</si>
  <si>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</si>
  <si>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</si>
  <si>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</si>
  <si>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</si>
  <si>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</si>
  <si>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</si>
  <si>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</si>
  <si>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</si>
  <si>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</si>
  <si>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</si>
  <si>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</si>
  <si>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</si>
  <si>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</si>
  <si>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</si>
  <si>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</si>
  <si>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</si>
  <si>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</si>
  <si>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</si>
  <si>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</si>
  <si>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</si>
  <si>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</si>
  <si>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</si>
  <si>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</si>
  <si>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</si>
  <si>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</si>
  <si>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</si>
  <si>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</si>
  <si>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</si>
  <si>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</si>
  <si>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</si>
  <si>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</si>
  <si>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</si>
  <si>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</si>
  <si>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</si>
  <si>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</si>
  <si>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</si>
  <si>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</si>
  <si>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</si>
  <si>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</si>
  <si>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</si>
  <si>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</si>
  <si>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</si>
  <si>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</si>
  <si>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</si>
  <si>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</si>
  <si>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</si>
  <si>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</si>
  <si>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</si>
  <si>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</si>
  <si>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</si>
  <si>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</si>
  <si>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</si>
  <si>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</si>
  <si>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</si>
  <si>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</si>
  <si>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</si>
  <si>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</si>
  <si>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</si>
  <si>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</si>
  <si>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</si>
  <si>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</si>
  <si>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</si>
  <si>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</si>
  <si>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</si>
  <si>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</si>
  <si>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</si>
  <si>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</si>
  <si>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</si>
  <si>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</si>
  <si>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</si>
  <si>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</si>
  <si>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</si>
  <si>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</si>
  <si>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</si>
  <si>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</si>
  <si>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</si>
  <si>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</si>
  <si>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</si>
  <si>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</si>
  <si>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</si>
  <si>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</si>
  <si>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</si>
  <si>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</si>
  <si>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</si>
  <si>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</si>
  <si>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</si>
  <si>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</si>
  <si>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</si>
  <si>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</si>
  <si>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</si>
  <si>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</si>
  <si>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</si>
  <si>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</si>
  <si>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</si>
  <si>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</si>
  <si>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</si>
  <si>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</si>
  <si>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</si>
  <si>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</si>
  <si>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</si>
  <si>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</si>
  <si>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</si>
  <si>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</si>
  <si>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</si>
  <si>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</si>
  <si>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</si>
  <si>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</si>
  <si>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</si>
  <si>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</si>
  <si>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</si>
  <si>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</si>
  <si>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</si>
  <si>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</si>
  <si>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</si>
  <si>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</si>
  <si>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</si>
  <si>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</si>
  <si>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</si>
  <si>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</si>
  <si>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</si>
  <si>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</si>
  <si>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</si>
  <si>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</si>
  <si>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</si>
  <si>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</si>
  <si>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</si>
  <si>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</si>
  <si>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</si>
  <si>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</si>
  <si>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</si>
  <si>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</si>
  <si>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</si>
  <si>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</si>
  <si>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</si>
  <si>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</si>
  <si>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</si>
  <si>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</si>
  <si>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</si>
  <si>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</si>
  <si>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</si>
  <si>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</si>
  <si>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</si>
  <si>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</si>
  <si>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</si>
  <si>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</si>
  <si>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</si>
  <si>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</si>
  <si>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</si>
  <si>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</si>
  <si>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</si>
  <si>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</si>
  <si>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</si>
  <si>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</si>
  <si>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</si>
  <si>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</si>
  <si>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</si>
  <si>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</si>
  <si>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</si>
  <si>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</si>
  <si>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</si>
  <si>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</si>
  <si>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</si>
  <si>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</si>
  <si>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</si>
  <si>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</si>
  <si>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</si>
  <si>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</si>
  <si>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</si>
  <si>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</si>
  <si>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</si>
  <si>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</si>
  <si>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</si>
  <si>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</si>
  <si>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</si>
  <si>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</si>
  <si>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</si>
  <si>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</si>
  <si>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</si>
  <si>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</si>
  <si>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</si>
  <si>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</si>
  <si>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</si>
  <si>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</si>
  <si>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</si>
  <si>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</si>
  <si>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</si>
  <si>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</si>
  <si>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</si>
  <si>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</si>
  <si>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</si>
  <si>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</si>
  <si>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</si>
  <si>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</si>
  <si>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</si>
  <si>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</si>
  <si>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</si>
  <si>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</si>
  <si>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</si>
  <si>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</si>
  <si>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</si>
  <si>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</si>
  <si>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</si>
  <si>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</si>
  <si>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</si>
  <si>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</si>
  <si>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</si>
  <si>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</si>
  <si>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</si>
  <si>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</si>
  <si>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</si>
  <si>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</si>
  <si>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</si>
  <si>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</si>
  <si>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</si>
  <si>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</si>
  <si>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</si>
  <si>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</si>
  <si>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</si>
  <si>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</si>
  <si>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</si>
  <si>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</si>
  <si>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</si>
  <si>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</si>
  <si>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</si>
  <si>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</si>
  <si>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</si>
  <si>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</si>
  <si>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</si>
  <si>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</si>
  <si>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</si>
  <si>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</si>
  <si>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</si>
  <si>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</si>
  <si>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</si>
  <si>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</si>
  <si>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</si>
  <si>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</si>
  <si>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</si>
  <si>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</si>
  <si>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</si>
  <si>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</si>
  <si>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</si>
  <si>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</si>
  <si>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</si>
  <si>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</si>
  <si>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</si>
  <si>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</si>
  <si>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</si>
  <si>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</si>
  <si>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</si>
  <si>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</si>
  <si>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</si>
  <si>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</si>
  <si>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</si>
  <si>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</si>
  <si>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</si>
  <si>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</si>
  <si>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</si>
  <si>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</si>
  <si>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</si>
  <si>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</si>
  <si>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</si>
  <si>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</si>
  <si>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</si>
  <si>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</si>
  <si>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</si>
  <si>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</si>
  <si>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</si>
  <si>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</si>
  <si>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</si>
  <si>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</si>
  <si>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</si>
  <si>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</si>
  <si>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</si>
  <si>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</si>
  <si>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</si>
  <si>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</si>
  <si>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</si>
  <si>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</si>
  <si>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</si>
  <si>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</si>
  <si>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</si>
  <si>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</si>
  <si>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</si>
  <si>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</si>
  <si>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</si>
  <si>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</si>
  <si>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</si>
  <si>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</si>
  <si>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</si>
  <si>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</si>
  <si>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</si>
  <si>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</si>
  <si>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</si>
  <si>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</si>
  <si>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</si>
  <si>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</si>
  <si>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</si>
  <si>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</si>
  <si>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</si>
  <si>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</si>
  <si>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</si>
  <si>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</si>
  <si>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</si>
  <si>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</si>
  <si>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</si>
  <si>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</si>
  <si>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</si>
  <si>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</si>
  <si>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</si>
  <si>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</si>
  <si>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</si>
  <si>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</si>
  <si>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</si>
  <si>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</si>
  <si>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</si>
  <si>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</si>
  <si>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</si>
  <si>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</si>
  <si>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</si>
  <si>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</si>
  <si>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</si>
  <si>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</si>
  <si>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</si>
  <si>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</si>
  <si>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</si>
  <si>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</si>
  <si>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</si>
  <si>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</si>
  <si>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</si>
  <si>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</si>
  <si>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</si>
  <si>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</si>
  <si>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</si>
  <si>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</si>
  <si>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</si>
  <si>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</si>
  <si>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</si>
  <si>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</si>
  <si>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</si>
  <si>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</si>
  <si>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</si>
  <si>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</si>
  <si>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</si>
  <si>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</si>
  <si>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</si>
  <si>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</si>
  <si>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</si>
  <si>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</si>
  <si>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</si>
  <si>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</si>
  <si>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</si>
  <si>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</si>
  <si>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</si>
  <si>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</si>
  <si>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</si>
  <si>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</si>
  <si>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</si>
  <si>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</si>
  <si>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</si>
  <si>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</si>
  <si>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</si>
  <si>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</si>
  <si>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</si>
  <si>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</si>
  <si>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</si>
  <si>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</si>
  <si>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</si>
  <si>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</si>
  <si>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</si>
  <si>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</si>
  <si>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</si>
  <si>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</si>
  <si>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</si>
  <si>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</si>
  <si>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</si>
  <si>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</si>
  <si>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</si>
  <si>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</si>
  <si>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</si>
  <si>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</si>
  <si>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</si>
  <si>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</si>
  <si>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</si>
  <si>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</si>
  <si>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</si>
  <si>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</si>
  <si>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</si>
  <si>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</si>
  <si>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</si>
  <si>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</si>
  <si>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</si>
  <si>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</si>
  <si>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</si>
  <si>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</si>
  <si>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</si>
  <si>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</si>
  <si>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</si>
  <si>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</si>
  <si>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</si>
  <si>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</si>
  <si>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</si>
  <si>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</si>
  <si>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</si>
  <si>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</si>
  <si>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</si>
  <si>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</si>
  <si>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</si>
  <si>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</si>
  <si>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</si>
  <si>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</si>
  <si>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</si>
  <si>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</si>
  <si>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</si>
  <si>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</si>
  <si>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</si>
  <si>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</si>
  <si>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</si>
  <si>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</si>
  <si>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</si>
  <si>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</si>
  <si>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</si>
  <si>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</si>
  <si>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</si>
  <si>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</si>
  <si>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</si>
  <si>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</si>
  <si>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</si>
  <si>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</si>
  <si>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</si>
  <si>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</si>
  <si>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</si>
  <si>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</si>
  <si>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</si>
  <si>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</si>
  <si>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</si>
  <si>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</si>
  <si>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</si>
  <si>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</si>
  <si>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</si>
  <si>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</si>
  <si>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</si>
  <si>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</si>
  <si>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</si>
  <si>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</si>
  <si>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</si>
  <si>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</si>
  <si>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</si>
  <si>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</si>
  <si>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</si>
  <si>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</si>
  <si>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</si>
  <si>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</si>
  <si>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</si>
  <si>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</si>
  <si>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</si>
  <si>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</si>
  <si>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</si>
  <si>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</si>
  <si>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</si>
  <si>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</si>
  <si>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</si>
  <si>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</si>
  <si>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</si>
  <si>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</si>
  <si>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</si>
  <si>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</si>
  <si>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</si>
  <si>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</si>
  <si>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</si>
  <si>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</si>
  <si>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</si>
  <si>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</si>
  <si>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</si>
  <si>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</si>
  <si>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</si>
  <si>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</si>
  <si>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</si>
  <si>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</si>
  <si>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</si>
  <si>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</si>
  <si>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</si>
  <si>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</si>
  <si>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</si>
  <si>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</si>
  <si>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</si>
  <si>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</si>
  <si>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</si>
  <si>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</si>
  <si>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</si>
  <si>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</si>
  <si>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</si>
  <si>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</si>
  <si>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</si>
  <si>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</si>
  <si>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</si>
  <si>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</si>
  <si>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</si>
  <si>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</si>
  <si>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</si>
  <si>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</si>
  <si>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</si>
  <si>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</si>
  <si>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</si>
  <si>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</si>
  <si>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</si>
  <si>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</si>
  <si>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</si>
  <si>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</si>
  <si>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</si>
  <si>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</si>
  <si>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</si>
  <si>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</si>
  <si>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</si>
  <si>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</si>
  <si>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</si>
  <si>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</si>
  <si>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</si>
  <si>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</si>
  <si>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</si>
  <si>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</si>
  <si>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</si>
  <si>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</si>
  <si>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</si>
  <si>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</si>
  <si>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</si>
  <si>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</si>
  <si>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</si>
  <si>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</si>
  <si>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</si>
  <si>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</si>
  <si>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</si>
  <si>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</si>
  <si>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</si>
  <si>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</si>
  <si>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</si>
  <si>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</si>
  <si>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</si>
  <si>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</si>
  <si>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</si>
  <si>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</si>
  <si>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</si>
  <si>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</si>
  <si>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</si>
  <si>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</si>
  <si>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</si>
  <si>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</si>
  <si>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</si>
  <si>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</si>
  <si>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</si>
  <si>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</si>
  <si>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</si>
  <si>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</si>
  <si>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</si>
  <si>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</si>
  <si>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</si>
  <si>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</si>
  <si>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</si>
  <si>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</si>
  <si>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</si>
  <si>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</si>
  <si>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</si>
  <si>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</si>
  <si>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</si>
  <si>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</si>
  <si>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</si>
  <si>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</si>
  <si>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</si>
  <si>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</si>
  <si>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</si>
  <si>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</si>
  <si>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</si>
  <si>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</si>
  <si>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</si>
  <si>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</si>
  <si>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</si>
  <si>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</si>
  <si>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</si>
  <si>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</si>
  <si>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</si>
  <si>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</si>
  <si>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</si>
  <si>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</si>
  <si>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</si>
  <si>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</si>
  <si>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</si>
  <si>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</si>
  <si>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</si>
  <si>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</si>
  <si>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</si>
  <si>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</si>
  <si>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</si>
  <si>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</si>
  <si>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</si>
  <si>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</si>
  <si>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</si>
  <si>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</si>
  <si>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</si>
  <si>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</si>
  <si>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</si>
  <si>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</si>
  <si>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</si>
  <si>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</si>
  <si>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</si>
  <si>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</si>
  <si>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</si>
  <si>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</si>
  <si>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</si>
  <si>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</si>
  <si>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</si>
  <si>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</si>
  <si>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</si>
  <si>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</si>
  <si>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</si>
  <si>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</si>
  <si>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</si>
  <si>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</si>
  <si>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</si>
  <si>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</si>
  <si>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</si>
  <si>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</si>
  <si>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</si>
  <si>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</si>
  <si>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</si>
  <si>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</si>
  <si>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</si>
  <si>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</si>
  <si>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</si>
  <si>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</si>
  <si>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</si>
  <si>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</si>
  <si>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</si>
  <si>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</si>
  <si>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</si>
  <si>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</si>
  <si>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</si>
  <si>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</si>
  <si>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</si>
  <si>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</si>
  <si>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</si>
  <si>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</si>
  <si>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</si>
  <si>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</si>
  <si>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</si>
  <si>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</si>
  <si>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</si>
  <si>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</si>
  <si>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</si>
  <si>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</si>
  <si>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</si>
  <si>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</si>
  <si>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</si>
  <si>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</si>
  <si>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</si>
  <si>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</si>
  <si>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</si>
  <si>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</si>
  <si>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</si>
  <si>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</si>
  <si>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</si>
  <si>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</si>
  <si>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</si>
  <si>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</si>
  <si>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</si>
  <si>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</si>
  <si>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</si>
  <si>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</si>
  <si>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</si>
  <si>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</si>
  <si>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</si>
  <si>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</si>
  <si>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</si>
  <si>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</si>
  <si>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</si>
  <si>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</si>
  <si>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</si>
  <si>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</si>
  <si>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</si>
  <si>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</si>
  <si>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</si>
  <si>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</si>
  <si>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</si>
  <si>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</si>
  <si>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</si>
  <si>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</si>
  <si>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</si>
  <si>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</si>
  <si>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</si>
  <si>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</si>
  <si>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</si>
  <si>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</si>
  <si>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</si>
  <si>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</si>
  <si>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</si>
  <si>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</si>
  <si>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</si>
  <si>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</si>
  <si>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</si>
  <si>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</si>
  <si>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</si>
  <si>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</si>
  <si>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</si>
  <si>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</si>
  <si>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</si>
  <si>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</si>
  <si>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</si>
  <si>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</si>
  <si>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</si>
  <si>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</si>
  <si>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</si>
  <si>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</si>
  <si>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</si>
  <si>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</si>
  <si>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</si>
  <si>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</si>
  <si>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</si>
  <si>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</si>
  <si>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</si>
  <si>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</si>
  <si>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</si>
  <si>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</si>
  <si>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</si>
  <si>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</si>
  <si>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</si>
  <si>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</si>
  <si>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</si>
  <si>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</si>
  <si>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</si>
  <si>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</si>
  <si>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</si>
  <si>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</si>
  <si>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</si>
  <si>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</si>
  <si>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</si>
  <si>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</si>
  <si>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</si>
  <si>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</si>
  <si>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</si>
  <si>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</si>
  <si>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</si>
  <si>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</si>
  <si>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</si>
  <si>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</si>
  <si>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</si>
  <si>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</si>
  <si>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</si>
  <si>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</si>
  <si>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</si>
  <si>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</si>
  <si>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</si>
  <si>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</si>
  <si>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</si>
  <si>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</si>
  <si>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</si>
  <si>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</si>
  <si>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</si>
  <si>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</si>
  <si>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</si>
  <si>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</si>
  <si>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</si>
  <si>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</si>
  <si>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</si>
  <si>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</si>
  <si>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</si>
  <si>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</si>
  <si>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</si>
  <si>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</si>
  <si>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</si>
  <si>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</si>
  <si>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</si>
  <si>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</si>
  <si>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</si>
  <si>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</si>
  <si>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</si>
  <si>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</si>
  <si>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</si>
  <si>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</si>
  <si>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</si>
  <si>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</si>
  <si>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</si>
  <si>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</si>
  <si>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</si>
  <si>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</si>
  <si>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</si>
  <si>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</si>
  <si>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</si>
  <si>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</si>
  <si>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</si>
  <si>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</si>
  <si>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</si>
  <si>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</si>
  <si>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</si>
  <si>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</si>
  <si>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</si>
  <si>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</si>
  <si>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</si>
  <si>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</si>
  <si>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</si>
  <si>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</si>
  <si>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</si>
  <si>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</si>
  <si>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</si>
  <si>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</si>
  <si>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</si>
  <si>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</si>
  <si>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</si>
  <si>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</si>
  <si>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</si>
  <si>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</si>
  <si>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</si>
  <si>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</si>
  <si>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</si>
  <si>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</si>
  <si>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</si>
  <si>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</si>
  <si>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</si>
  <si>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</si>
  <si>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</si>
  <si>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</si>
  <si>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</si>
  <si>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</si>
  <si>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</si>
  <si>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</si>
  <si>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</si>
  <si>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</si>
  <si>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</si>
  <si>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</si>
  <si>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</si>
  <si>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</si>
  <si>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</si>
  <si>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</si>
  <si>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</si>
  <si>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</si>
  <si>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</si>
  <si>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</si>
  <si>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</si>
  <si>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</si>
  <si>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</si>
  <si>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</si>
  <si>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</si>
  <si>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</si>
  <si>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</si>
  <si>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</si>
  <si>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</si>
  <si>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</si>
  <si>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</si>
  <si>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</si>
  <si>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</si>
  <si>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</si>
  <si>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</si>
  <si>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</si>
  <si>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</si>
  <si>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</si>
  <si>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</si>
  <si>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</si>
  <si>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</si>
  <si>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</si>
  <si>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</si>
  <si>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</si>
  <si>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</si>
  <si>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</si>
  <si>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</si>
  <si>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</si>
  <si>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</si>
  <si>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</si>
  <si>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</si>
  <si>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</si>
  <si>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</si>
  <si>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</si>
  <si>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</si>
  <si>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</si>
  <si>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</si>
  <si>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</si>
  <si>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</si>
  <si>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</si>
  <si>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</si>
  <si>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</si>
  <si>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</si>
  <si>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</si>
  <si>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</si>
  <si>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</si>
  <si>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</si>
  <si>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</si>
  <si>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</si>
  <si>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</si>
  <si>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</si>
  <si>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</si>
  <si>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</si>
  <si>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</si>
  <si>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</si>
  <si>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</si>
  <si>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</si>
  <si>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</si>
  <si>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</si>
  <si>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</si>
  <si>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</si>
  <si>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</si>
  <si>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</si>
  <si>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</si>
  <si>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</si>
  <si>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</si>
  <si>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</si>
  <si>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</si>
  <si>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</si>
  <si>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</si>
  <si>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</si>
  <si>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</si>
  <si>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</si>
  <si>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</si>
  <si>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</si>
  <si>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</si>
  <si>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</si>
  <si>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</si>
  <si>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</si>
  <si>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</si>
  <si>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</si>
  <si>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</si>
  <si>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</si>
  <si>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</si>
  <si>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</si>
  <si>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</si>
  <si>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</si>
  <si>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</si>
  <si>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</si>
  <si>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</si>
  <si>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</si>
  <si>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</si>
  <si>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</si>
  <si>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</si>
  <si>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</si>
  <si>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</si>
  <si>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</si>
  <si>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</si>
  <si>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</si>
  <si>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</si>
  <si>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</si>
  <si>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</si>
  <si>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</si>
  <si>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</si>
  <si>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</si>
  <si>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</si>
  <si>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</si>
  <si>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</si>
  <si>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</si>
  <si>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</si>
  <si>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</si>
  <si>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</si>
  <si>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</si>
  <si>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</si>
  <si>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</si>
  <si>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</si>
  <si>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</si>
  <si>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</si>
  <si>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</si>
  <si>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</si>
  <si>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</si>
  <si>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</si>
  <si>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</si>
  <si>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</si>
  <si>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</si>
  <si>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</si>
  <si>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</si>
  <si>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</si>
  <si>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</si>
  <si>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</si>
  <si>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</si>
  <si>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</si>
  <si>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</si>
  <si>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</si>
  <si>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</si>
  <si>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</si>
  <si>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</si>
  <si>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</si>
  <si>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</si>
  <si>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</si>
  <si>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</si>
  <si>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</si>
  <si>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</si>
  <si>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</si>
  <si>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</si>
  <si>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</si>
  <si>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</si>
  <si>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</si>
  <si>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</si>
  <si>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</si>
  <si>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</si>
  <si>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</si>
  <si>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</si>
  <si>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</si>
  <si>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</si>
  <si>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</si>
  <si>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</si>
  <si>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</si>
  <si>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</si>
  <si>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</si>
  <si>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</si>
  <si>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</si>
  <si>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</si>
  <si>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</si>
  <si>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</si>
  <si>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</si>
  <si>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</si>
  <si>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</si>
  <si>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</si>
  <si>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</si>
  <si>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</si>
  <si>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</si>
  <si>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</si>
  <si>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</si>
  <si>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</si>
  <si>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</si>
  <si>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</si>
  <si>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</si>
  <si>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</si>
  <si>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</si>
  <si>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</si>
  <si>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</si>
  <si>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</si>
  <si>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</si>
  <si>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</si>
  <si>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</si>
  <si>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</si>
  <si>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</si>
  <si>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</si>
  <si>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</si>
  <si>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</si>
  <si>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</si>
  <si>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</si>
  <si>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</si>
  <si>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</si>
  <si>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</si>
  <si>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</si>
  <si>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</si>
  <si>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</si>
  <si>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</si>
  <si>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</si>
  <si>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</si>
  <si>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</si>
  <si>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</si>
  <si>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</si>
  <si>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</si>
  <si>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</si>
  <si>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</si>
  <si>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</si>
  <si>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</si>
  <si>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</si>
  <si>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</si>
  <si>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</si>
  <si>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</si>
  <si>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</si>
  <si>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</si>
  <si>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</si>
  <si>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</si>
  <si>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</si>
  <si>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</si>
  <si>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</si>
  <si>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</si>
  <si>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</si>
  <si>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</si>
  <si>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</si>
  <si>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</si>
  <si>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</si>
  <si>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</si>
  <si>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</si>
  <si>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</si>
  <si>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</si>
  <si>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</si>
  <si>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</si>
  <si>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</si>
  <si>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</si>
  <si>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</si>
  <si>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</si>
  <si>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</si>
  <si>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</si>
  <si>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</si>
  <si>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</si>
  <si>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</si>
  <si>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</si>
  <si>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</si>
  <si>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</si>
  <si>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</si>
  <si>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</si>
  <si>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</si>
  <si>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</si>
  <si>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</si>
  <si>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</si>
  <si>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</si>
  <si>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</si>
  <si>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</si>
  <si>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</si>
  <si>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</si>
  <si>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</si>
  <si>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</si>
  <si>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</si>
  <si>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</si>
  <si>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</si>
  <si>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</si>
  <si>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</si>
  <si>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</si>
  <si>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</si>
  <si>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</si>
  <si>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</si>
  <si>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</si>
  <si>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</si>
  <si>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</si>
  <si>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</si>
  <si>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</si>
  <si>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</si>
  <si>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</si>
  <si>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</si>
  <si>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</si>
  <si>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</si>
  <si>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</si>
  <si>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</si>
  <si>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</si>
  <si>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</si>
  <si>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</si>
  <si>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</si>
  <si>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</si>
  <si>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</si>
  <si>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</si>
  <si>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</si>
  <si>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</si>
  <si>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</si>
  <si>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</si>
  <si>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</si>
  <si>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</si>
  <si>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</si>
  <si>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</si>
  <si>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</si>
  <si>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</si>
  <si>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</si>
  <si>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</si>
  <si>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</si>
  <si>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</si>
  <si>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</si>
  <si>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</si>
  <si>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</si>
  <si>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</si>
  <si>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</si>
  <si>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</si>
  <si>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</si>
  <si>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</si>
  <si>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</si>
  <si>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</si>
  <si>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</si>
  <si>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</si>
  <si>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</si>
  <si>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</si>
  <si>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</si>
  <si>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</si>
  <si>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</si>
  <si>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</si>
  <si>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</si>
  <si>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</si>
  <si>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</si>
  <si>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</si>
  <si>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</si>
  <si>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</si>
  <si>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</si>
  <si>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</si>
  <si>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</si>
  <si>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</si>
  <si>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</si>
  <si>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</si>
  <si>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</si>
  <si>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</si>
  <si>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</si>
  <si>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</si>
  <si>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</si>
  <si>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</si>
  <si>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</si>
  <si>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</si>
  <si>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</si>
  <si>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</si>
  <si>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</si>
  <si>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</si>
  <si>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</si>
  <si>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</si>
  <si>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</si>
  <si>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</si>
  <si>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</si>
  <si>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</si>
  <si>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</si>
  <si>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</si>
  <si>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</si>
  <si>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</si>
  <si>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</si>
  <si>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</si>
  <si>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</si>
  <si>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</si>
  <si>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</si>
  <si>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</si>
  <si>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</si>
  <si>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</si>
  <si>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</si>
  <si>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</si>
  <si>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</si>
  <si>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</si>
  <si>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</si>
  <si>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</si>
  <si>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</si>
  <si>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</si>
  <si>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</si>
  <si>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</si>
  <si>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</si>
  <si>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</si>
  <si>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</si>
  <si>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</si>
  <si>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</si>
  <si>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</si>
  <si>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</si>
  <si>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</si>
  <si>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</si>
  <si>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</si>
  <si>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</si>
  <si>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</si>
  <si>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</si>
  <si>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</si>
  <si>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</si>
  <si>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</si>
  <si>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</si>
  <si>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</si>
  <si>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</si>
  <si>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</si>
  <si>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</si>
  <si>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</si>
  <si>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</si>
  <si>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</si>
  <si>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</si>
  <si>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</si>
  <si>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</si>
  <si>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</si>
  <si>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</si>
  <si>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</si>
  <si>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</si>
  <si>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</si>
  <si>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</si>
  <si>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</si>
  <si>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</si>
  <si>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</si>
  <si>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</si>
  <si>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</si>
  <si>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</si>
  <si>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</si>
  <si>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</si>
  <si>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</si>
  <si>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</si>
  <si>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</si>
  <si>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</si>
  <si>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</si>
  <si>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</si>
  <si>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</si>
  <si>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</si>
  <si>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</si>
  <si>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</si>
  <si>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</si>
  <si>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</si>
  <si>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</si>
  <si>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</si>
  <si>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</si>
  <si>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</si>
  <si>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Created</t>
  </si>
  <si>
    <t>Conversion</t>
  </si>
  <si>
    <t>AM</t>
  </si>
  <si>
    <t>Years</t>
  </si>
  <si>
    <t>Parent Category</t>
  </si>
  <si>
    <t>Goal</t>
  </si>
  <si>
    <t xml:space="preserve">Number Successful </t>
  </si>
  <si>
    <t xml:space="preserve">Number Failed </t>
  </si>
  <si>
    <t xml:space="preserve">Number Cancelled </t>
  </si>
  <si>
    <t>Total Projects</t>
  </si>
  <si>
    <t xml:space="preserve">Percentage Successful </t>
  </si>
  <si>
    <t>Percentage Failed</t>
  </si>
  <si>
    <t xml:space="preserve">Percentage Canceled </t>
  </si>
  <si>
    <t>$1,000 to $4,999</t>
  </si>
  <si>
    <t>$5,000 to $9,999</t>
  </si>
  <si>
    <t>Less than $1,000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</si>
  <si>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</si>
  <si>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</si>
  <si>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</si>
  <si>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</si>
  <si>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</si>
  <si>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</si>
  <si>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</si>
  <si>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</si>
  <si>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Greater than $50,000</t>
  </si>
  <si>
    <t>Totals</t>
  </si>
  <si>
    <t>Outcome: Successful</t>
  </si>
  <si>
    <t>Outcome: Failed</t>
  </si>
  <si>
    <t>Backers Count</t>
  </si>
  <si>
    <t xml:space="preserve">Variance </t>
  </si>
  <si>
    <t>Standard Deviation</t>
  </si>
  <si>
    <t>Mean</t>
  </si>
  <si>
    <t>Median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</si>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</sst>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3" applyNumberFormat="1" applyFont="1" applyAlignment="1">
      <alignment horizontal="center"/>
    </xf>
    <xf numFmtId="10" fontId="0" fillId="0" borderId="0" xfId="43" applyNumberFormat="1" applyFont="1"/>
    <xf numFmtId="44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21" fontId="0" fillId="0" borderId="0" xfId="0" applyNumberFormat="1"/>
    <xf numFmtId="0" fontId="16" fillId="0" borderId="0" xfId="0" applyFont="1"/>
    <xf numFmtId="164" fontId="16" fillId="0" borderId="0" xfId="42" applyNumberFormat="1" applyFont="1"/>
    <xf numFmtId="164" fontId="0" fillId="0" borderId="0" xfId="42" applyNumberFormat="1" applyFont="1"/>
    <xf numFmtId="0" fontId="0" fillId="0" borderId="0" xfId="0" applyNumberFormat="1"/>
    <xf numFmtId="10" fontId="16" fillId="0" borderId="0" xfId="43" applyNumberFormat="1" applyFont="1"/>
    <xf numFmtId="0" fontId="16" fillId="33" borderId="0" xfId="0" applyFont="1" applyFill="1"/>
    <xf numFmtId="0" fontId="16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gray125"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Vidul Dasan.xlsx]Category!PivotTable6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7F2-A7A3-F958C2627626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DE-47F2-A7A3-F958C2627626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DE-47F2-A7A3-F958C2627626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DE-47F2-A7A3-F958C262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63280"/>
        <c:axId val="926763920"/>
      </c:barChart>
      <c:catAx>
        <c:axId val="92676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3920"/>
        <c:crosses val="autoZero"/>
        <c:auto val="1"/>
        <c:lblAlgn val="ctr"/>
        <c:lblOffset val="100"/>
        <c:noMultiLvlLbl val="0"/>
      </c:catAx>
      <c:valAx>
        <c:axId val="9267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Vidul Dasan.xlsx]Sub-Category!PivotTable5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4-4B16-BEA4-F4444F8E6EC4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4-4B16-BEA4-F4444F8E6EC4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C4-4B16-BEA4-F4444F8E6EC4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C4-4B16-BEA4-F4444F8E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09552"/>
        <c:axId val="569211152"/>
      </c:barChart>
      <c:catAx>
        <c:axId val="5692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1152"/>
        <c:crosses val="autoZero"/>
        <c:auto val="1"/>
        <c:lblAlgn val="ctr"/>
        <c:lblOffset val="100"/>
        <c:noMultiLvlLbl val="0"/>
      </c:catAx>
      <c:valAx>
        <c:axId val="5692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Vidul Dasan.xlsx]Timeline!PivotTable7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Timeline!$B$5:$B$6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Timeline!$A$7:$A$19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1-4A79-9741-36F873E3A606}"/>
            </c:ext>
          </c:extLst>
        </c:ser>
        <c:ser>
          <c:idx val="1"/>
          <c:order val="1"/>
          <c:tx>
            <c:strRef>
              <c:f>Timeline!$C$5:$C$6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Timeline!$A$7:$A$19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1-47A2-91BA-B16366E712F2}"/>
            </c:ext>
          </c:extLst>
        </c:ser>
        <c:ser>
          <c:idx val="2"/>
          <c:order val="2"/>
          <c:tx>
            <c:strRef>
              <c:f>Timeline!$D$5:$D$6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Timeline!$A$7:$A$19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1-47A2-91BA-B16366E71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41208"/>
        <c:axId val="913245368"/>
      </c:lineChart>
      <c:catAx>
        <c:axId val="91324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5368"/>
        <c:crosses val="autoZero"/>
        <c:auto val="1"/>
        <c:lblAlgn val="ctr"/>
        <c:lblOffset val="100"/>
        <c:noMultiLvlLbl val="0"/>
      </c:catAx>
      <c:valAx>
        <c:axId val="9132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Chance of Success</a:t>
            </a:r>
            <a:r>
              <a:rPr lang="en-US" baseline="0"/>
              <a:t> Based on Fundraising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$50,000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5-4016-906F-AF958814C77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$50,000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5-4016-906F-AF958814C77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$50,000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5-4016-906F-AF958814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29080"/>
        <c:axId val="555128760"/>
      </c:lineChart>
      <c:catAx>
        <c:axId val="55512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28760"/>
        <c:crosses val="autoZero"/>
        <c:auto val="1"/>
        <c:lblAlgn val="ctr"/>
        <c:lblOffset val="100"/>
        <c:noMultiLvlLbl val="0"/>
      </c:catAx>
      <c:valAx>
        <c:axId val="5551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2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1</xdr:row>
      <xdr:rowOff>160020</xdr:rowOff>
    </xdr:from>
    <xdr:to>
      <xdr:col>17</xdr:col>
      <xdr:colOff>198119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686CC-23DD-0B77-E65F-C3952F315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4</xdr:row>
      <xdr:rowOff>167641</xdr:rowOff>
    </xdr:from>
    <xdr:to>
      <xdr:col>17</xdr:col>
      <xdr:colOff>594360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1FE17-0E60-B220-514C-88EB44C4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3</xdr:row>
      <xdr:rowOff>131445</xdr:rowOff>
    </xdr:from>
    <xdr:to>
      <xdr:col>14</xdr:col>
      <xdr:colOff>64770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16E66-9291-8498-158F-49E738123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231456</xdr:colOff>
      <xdr:row>16</xdr:row>
      <xdr:rowOff>87630</xdr:rowOff>
    </xdr:from>
    <xdr:to>
      <xdr:col>9</xdr:col>
      <xdr:colOff>188594</xdr:colOff>
      <xdr:row>33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819F1-7487-67EF-36E1-FD1C81462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ul Dasan" refreshedDate="44958.940897916669" createdVersion="8" refreshedVersion="8" minRefreshableVersion="3" recordCount="1000" xr:uid="{BD811E86-855D-4D19-A2FD-255C81F2A7D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MixedTypes="1" containsNumber="1" minValue="4.2756360008551271E-2" maxValue="132.56198347107437"/>
    </cacheField>
    <cacheField name="Average Donation" numFmtId="0">
      <sharedItems containsMixedTypes="1" containsNumber="1" minValue="1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ul Dasan" refreshedDate="44958.940898263892" createdVersion="8" refreshedVersion="8" minRefreshableVersion="3" recordCount="1000" xr:uid="{D52F037E-1495-448D-9206-B907E025051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MixedTypes="1" containsNumber="1" minValue="4.2756360008551271E-2" maxValue="132.56198347107437"/>
    </cacheField>
    <cacheField name="Average Donation" numFmtId="0">
      <sharedItems containsMixedTypes="1" containsNumber="1" minValue="1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e v="#DIV/0!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.6153846153846159E-2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0.760578994267591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1.6955995155429955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1.4434947768281101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0.57597574838954146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4.770642201834862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0.30527101282138253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5.0168595643853093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1.9326683291770574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0.37577684636508168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2.0792079207920793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1.1192041215135904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0.40796503156872266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1.4976897339210793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2.1138126724631645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0.15397156054705191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0.62738699988876112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1.494498275578912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2.0605980679832516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0.89092580575383951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2.439467469441777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78081648830757033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0.30116450274394324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88627142541987591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0.46202956989247312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2.074728837765854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1.2507817385866167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0.95033966650924551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0.304043983704832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62262193012798339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0.3225806451612903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1.1519686117067385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0.26467579850895784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6631016042780748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66533070381915727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63578564940962756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71434870799894168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0.30738720872583042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1.9693654266958425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59147734910606264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0.4696410600469641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0.2252534100863471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53781071686233362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0.1517882553837396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2.0971302428256071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87120320226041914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0.210408191892271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0.25841597988545884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0.5273566249176004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50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1.0885206171726003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2.92801952013013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0.71220459695694405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1.1127596439169138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56189341052273112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6960758722700773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0.46452026269421753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0.4403131115459882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0.36354193715917943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0.69266233813981193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1.078213802435724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0.13838915029061721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8.4380610412926398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1.0241404535479151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0.42346407497396737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2.218821729150727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61581786720048859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0.39288668320926384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4.155707522356654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8081369287008567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0.92535471930906843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0.14917951268025859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0.15130228034151086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81658291457286436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0.66411063946323434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1.2803016886647984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2.1300448430493275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0.33244680851063829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1.4368101819628121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0.15687393040501996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0.44377525952928126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6.678688305616777E-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2.6602660266026601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7554614570301222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76205287713841363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0.59653365578395812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1.6132964889466841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0.38350910834132312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0.39590125756870054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1.2720156555772995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2.065927592116538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0.3862868179623370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1.6515627609028949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0.32928352446917225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88495575221238942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0.46002653237675972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0.10791068315763261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2.9680434584686353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0.5083272021938332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00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.7900576525617317E-2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0.35501823066589905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4.06338886631450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69861624751645446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69183029809746666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0.2784520919605883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53623410448904552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0.16799193638705343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1.6888600194868464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6.6832496362697702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83363881987155986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0.37198258804907003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0.26533729999195949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0.1375217139548349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1.14663438389896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1.1363636363636365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57491493605537958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8502598016060463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0.46520282843319688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66891121561921052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0.45591328589688107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1.553574470501391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5.3698779161126557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0.271909642334239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0.62536873156342188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2.588448223853369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1.944711402566566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1.6574326227814817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1.223717409587888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64321608040201006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99147583616268153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86071987480438183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0.3217733285663210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1.1143714720903144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1.40306122448979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0.429988974641677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0.38200339558573854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1.0416666666666667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4.785409955315389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0.4481016783444679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0.9843393597967025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0.43470700747696051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73750341436765909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77459333849728895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0.42281152753348666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5.7971014492753623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8889364892363714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82629942247889832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0.45481220657276994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00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1.558435657734816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0.23636891777209479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1.075451985100390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1.7019374068554396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1.5379357484620642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1.3524559708701791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1.8987341772151898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0.45258620689655171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0.99988495047640957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0.61609549480169423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1.2790697674418605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6678344646376176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0.3948555956678700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99830851381380381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81973902556243705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7292209241759058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0.2406516105146242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.1939561672525993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0.23580370606511422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4.02677279305354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9.404990403071018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1.2066365007541477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61344244615726207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0.1117734724292101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3.8180324069196572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1.3362770160353241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0.2401094106799180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1.039411000433087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0.2795489524766781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0.32419414597999258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1.6180620884289747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0.13844189016602809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1.44680851063829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0.34123222748815168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1.392757660167131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.1313914944636436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0.43502138975604115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.1238095238095238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4.250733268153942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1.457840819542947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2.6348808030112925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5.001761183515322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2.19123505976095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81459385039008725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0.27643158318316219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1.583623020471224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0.33534006056964899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.461844065552061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1.859504132231405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5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0.1468018175463124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1.2685312547760965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0.74400376396622769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29.655990510083036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0.2315639472746704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2.5743707093821508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0.23490721165139769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0.9889006077042841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4.719499174997573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1.483117702745345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1.0534813319878911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65853658536585369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0.5123900459926901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.773806199385647E-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26.029216467463481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0.64486729086853078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2.2344632280568457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0.463075798196441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0.30108955428637446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11.844077961019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1.013936409914044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0.72474709346217725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1.065973112568225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0.24774594001658773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0.38435809929817799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0.2727520683698518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59269496160621304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8339784217910880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51629090821360935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0.2380007933359777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1.3036393264530146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58389146488064569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6333333333333333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0.91675834250091681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2.3962106436333239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9.1371732593106643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62744568884091212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0.236733083448411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1.0233450591621363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0.23878366524804262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0.9811971187161167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78292478329760462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0.22460937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0.1755265797392176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0.19633064789113805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0.3071882039729674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0.10722524883839314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0.47317408227123559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0.36586454088461884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3.333333333333336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1.848958333333333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0.1596678907871627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1.1233254130416694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54085831863609646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0.83217036233007702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4.275286757038581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68493150684931503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0.37246722288438616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0.16736401673640167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0.63412179164569704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.2049576093981673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0.3190690690690690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0.26961695797694313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0.27573696145124715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0.81246891062841986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1.3026472026262486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0.4280453060940865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5539143279172821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0.39583804569102016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3.6796445196783751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78.699436763952889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0.32893678105427138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0.7286995515695067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.1047865459249677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0.41405669391655164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1.0330578512396693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.3770931011386477E-2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0.30685305148312308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5858230814294083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0.17198679141441936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1.0926457303788724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0.9255178492728074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5.3394858272907051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1.202011529498344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0.14157621519584709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5.7319629800071583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0.4768031484144403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1.02264426588750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5.9373608431052396E-2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1.838163145156015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0.219004745102810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.181311018131101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6.103286384976526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7.4645434187608856E-2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2.8050429699428521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1.819809069212410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1.061164333087693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0.6948580504268413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1.9447287615148414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20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7.4367873078829944E-2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.140216225138235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1.2103951584193664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0.1831022756997122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0.3493885700024956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12.645914396887159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0.75679157178018541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1.3499314755596163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1.3281503077421444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4.918032786885246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0.49172650640024979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0.32234312361940604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0.2529607910773830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0.33931168201648088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2.950310559006211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1.4997656616153725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5.2009456264775418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6.3122923588039868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2.583820362965241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.430054374691053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1.062198451583947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0.6003758077575276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4.143389199255120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0.60954670329670335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1.102255384093606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2.1647624774503909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2.5948103792415171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0.748714214191434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4.3674628672533409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54067062409754529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0.22536365498873182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5000483138467485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80672268907563027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5358675063543201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0.87500251726846168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1.0305821987697152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81420595533498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0.558212440619951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1.2507570613173784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1.0610914083056859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1.1810657490932763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1.5032638714536781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1.8545229754790851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2.3818994925204016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6.8051297551707757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2.9006526468455403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7.1388910922503365E-2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1.3933330065885747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1.884157652306217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20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0.7830414980291871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2.8659160696008188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0.24354708939482897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0.8081611022787493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1.6956715751896474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2.7105800058292044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0.54079473312955562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8.4642233856893547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0.33478406427854035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0.4417902495337892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57615755290173898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0.26899309342057431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0.62424969987995194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6.1868426479686531E-2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0.13634426927993182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0.1688872208669544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5.2941176470588234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0.36126163679310824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0.366275520586040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0.6274969966194506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1.4734054980141733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6.2831611281764871E-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0.13695211545367672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7.5839260635165138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1.8255578093306288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0.2769857433808554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9.7489211455472731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7.1618037135278518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2.4725274725274726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62375249500998009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0.54364550210277973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1.5681544028950543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0.44369321783224169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5813628486779585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0.68414850771205971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1.3084960503698553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2.547026521789928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8.873087030452929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81892809219354334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0.5360732633459905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13.749146369223766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1.523406271281793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0.43675411021782068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0.21304926764314247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76856462437757089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59860800914143253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57516154228502447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0.13932142271758727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1.5661467638868769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50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6.5349985477781009E-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2.477936184657162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1.159815187773960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0.31687197465024203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1.1158442341764994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54901303382087929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0.28099173553719009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0.75851265561876491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2.1590981466148653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2.7675741861135119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0.9557652248498959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0.149508756941478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1.611010983779372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1.1806405068849786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9.0423836838750802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2.28108529496500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1.802757158006362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1.7421751114800506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81014316326022107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0.77845243655612639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1.5627597672485454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0.78555304740406318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9.4002416841569669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2.4709302325581395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0.34762456546929316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0.17453699214583535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0.8857058745901389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2.1557497289367946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1.102828668926214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1.4762165117550574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0.51950697769175924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1.2089810017271156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1.8462474336552352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5.9800664451827243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0.8556029642937346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.5043134961251649E-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81251880830574785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55978957307614485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0.28146679881070369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0.61764103305735329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4.0137614678899078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0.5032149846239866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2.8774752475247523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56683123057231666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0.19554893379271812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1.2188564258827748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4.1108226942840496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1.980874316939890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0.10341261633919338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25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0.81403385590942501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1.5763546798029557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1.775199758635120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2.2688598979013044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84479057895347487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0.96039045382384969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3.7537537537537538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0.2847370815291560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1.1103278110680297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58266569555717407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0.70898574852533836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.270170090414660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0.92451726155646574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74931593348768677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53233661796352927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0.30120481927710846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0.17384825530858064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2.4691358024691357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542215336948102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0.34988823014870252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0.31347962382445144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2.5488051440124622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56135623666778933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0.2738600575106121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0.8776091081593927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.352473652883302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1.8426186863212659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0.42311642466621158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0.19496344435418358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0.99353049907578561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1.229280127054792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6.0957910014513788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1.894850319263620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0.38431077238675165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.2538428386726044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7.4074074074074074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5598302744843267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0.45442853468232874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0.98511617946246921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52219321148825071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0.32749643962937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4.167484890139861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0.1381639545594105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0.18269511838643671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0.2412545235223160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10.25794841031794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2.9262466407882952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4.17557268389576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2.0801849053249177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e v="#DIV/0!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1.425614657100693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0.1887066337639715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0.5545527695017723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1.0831889081455806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7.193726494358646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0.10786581492623176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2.5089605734767026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0.89103291713961408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1.4099238557442892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0.83970287436753144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4.1636148515409319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0.71777882946837046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2.5460122699386503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4.4565112617678242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1.7927871586408173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2.3516615407696349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0.8928571428571429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14.14790996784566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0.9828431101425869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0.23487962419260131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0.68709881565862041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.08133504179632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0.14278914802475012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1.1918260698087162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1.187782805429864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0.6412237330037082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.0038200339558574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1.2453300124533002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8.8850174216027877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1.090025745369986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1.0468884926375759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0.1988565746955008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0.62796736308029943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6.6567052670900262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0.20745232585973031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66680274886031166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0.85308535907413963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2.6528035908405512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1.376404494382022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0.37596651769880118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4.1312723390428445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9.896373056994818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6.1237738026543562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0.3616636528028933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1.1260808365171928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611353711790393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0.10319917440660474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0.36912114544825042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0.3518480970385124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25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1.7055247258470805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1.0151139183397249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2.2739996267761455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65935591338145472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0.44715735680317981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0.41710114702815432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50167224080267558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72809440120512181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99039700529528507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0.1259192102347134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0.2704895861509332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7.8014184397163122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0.72449579009203058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1.1931283726917175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0.48875704294263672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2.255092143549951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0.45745038681466532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537538607745307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0.4213394822345666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0.327167484585378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1.062215477996965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1.838235294117647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8938100320170757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0.2708939500351159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1.58905782033917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1.54017148301047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5.30401034928848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5.968579910935180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0.9889934598819588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0.2928238109882469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1.562093204894558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1.9201059368792761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0.31017166114156303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8367633528642680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68120933792575589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0.10519987977156597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1.3718622300058376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1.2656906285888674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1.545081165656170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1.219093406593406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.6370061034371984E-2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7.7458874672726372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0.64581917063222294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14.086146682188591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0.4795525086121627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.0031746031746032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0.49603774726271854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0.61693997771055564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27.44522691705790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20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0.48394530649869411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77981047644116874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83569851781772309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58571824773174497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5341534477177080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53083528493364562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76162221102913097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0.3521444695259593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83042683939544926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0.238631548428823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7.21830985915493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7171775592828224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57471264367816088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64312583424341707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586692435118718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52766097782174948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0.40045766590389015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2.0466420025351155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3.5134601933389531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0.37310195227765725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0.16134216513622698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1.94726166328600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625306685410394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0.35791985402484383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1.2924349474409789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0.48466489965921999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0.14404033129276198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0.6588072122052705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1.548417333621746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1.5904905407667838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0.32216635103071467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2.3331823182965503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1.203088525767642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1.2733775747651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0.8764739264770792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1.5494823302584038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1.2592592592592593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8.7572440437862209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1.7798013245033113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6.059992918205271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83355502349915755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68749065909430573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0.45170678469653791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2.0662568306010929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1.0762929802838366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1.1286707529045832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2.4154589371980677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1.585871907871457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2.0626069860854535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50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1.1302064479800504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0.78839482812992745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4.2756360008551271E-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0.19669993705602015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0.5222524977293370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2.3737444615970649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12.135922330097088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1.6648730771665505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2.11717242589019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1.2234471632159183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1.8454520320707768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.02178306759487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1.294665976178146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2.98822024011139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0.4173827645470169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1.5617128463476071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0.5676676264911558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4.9168603611657433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0.27882527711118732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0.2132841814232111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0.8192936949641979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1.787892202477211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2.2903885480572597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2.9816593886462881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81314443792438595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0.52701033718510493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1.1958483754512634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5.565188209631410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.6478533526290405E-2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1.02663902638518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1.1575922584052767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66592674805771368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0.278990781174187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0.18421052631578946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1.4814658045946605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52152145191572208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0.1072961373390558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0.23295043778616756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99346761023407726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0.4412846285854376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0.7023458350891979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1.1033468186833395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1.5633124198412423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1.1886102403343783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0.74663204025320562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1.6937081991577905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6544476035743298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0.2238682952509079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1.1849479583666933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3.333333333333336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0.57134067286351553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1.8471337579617835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0.32064249878621137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0.81445422205579476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1.0098305246120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78218579077251671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63045167976509198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0.14143094841930118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7023075820553246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0.67631330607109152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4.920634920634920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5.4329371816638369E-2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6175049221406837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0.211496627040805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4.087287842050571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0.1931807205640876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0.403807326218632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99795599374774557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0.65359477124183007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2.696002479082739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22.766623687603609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6389481727399678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0.36981132075471695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0.74593730574549333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1.9842044182439997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1.1259253115474734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0.60606060606060608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5.7142857142857144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5386169087236703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0.2423283717721103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1.10803324099723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1.08713831744438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0.18975104182929611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0.31333930170098478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0.28233539313871725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.0398736675878406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0.73587907716785994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47.97687861271676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1.639344262295082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.329145728643216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8.4805653710247356E-2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8.8803374528232074E-2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7.7380952380952381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0.140449438202247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.2998565279770444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0.4705683926463147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0.43695380774032461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2.860413578525617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0.63576550602498705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00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0.4304675355733588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1.081685938082805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0.38955656858682136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59357689097240374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60032017075773747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0.1295207731393842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0.24578651685393257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0.17724020238915003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1.4614143000479867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2.9110414657666346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0.15256588072122051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5641521598968407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88355948248658878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0.13732833957553059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0.4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.20808613491540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1.7553998410749114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0.4329004329004329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1.1511740875845509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0.3693523449579110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2.0223907547851212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88214829054285138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52478134110787167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0.73800738007380073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9.7107438016528924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1.5256874543877283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2.0397068736816926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0.126915942594942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1.2452315764150619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0.94078583287216377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1.9710013593112823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0.464438575721701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70806621375944889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8670210172136343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51781435968776568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0.1370363603142700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.0033773813817752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1.1342155009451795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2.6857654431512983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.274386162680099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3.8888888888888888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2.9411764705882355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8.4323495592180914E-2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0.79748670855485737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6.9471624266144811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1.8245614035087718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0.91214594335093613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0.53058676654182269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.149315851037784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00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0.49282194128990786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50753110674525215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0.93457943925233644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0.3721196507800200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1.9667477696674778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8.472524812394093E-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0.37878787878787878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.284902084649399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1.5903135447727479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0.51779935275080902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1.296971396522714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0.4434046345811051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0.41770003915937864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1.0847457627118644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7678525723061172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0.16254416961130741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0.2711531142965876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.1336116910229651E-2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1.9738301175426924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0.12490632025980515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0.34330554193231977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0.2857414991903991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0.28005464480874315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79058000669667772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0.2580645161290322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0.2188012815503633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0.37495924356048255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1.4492753623188406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1.9476567255021302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85.393258426966298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0.91762193220371013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0.3172831164252769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63415089060897134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0.65016031350195935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1.1143429642557041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1.3309234308248439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0.11724960254372019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71991001124859388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52581261950286806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99757254488218694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70048495112000619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0.17757783828578194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.255641879393266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1.006059220304104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50620261139716261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0.19665683382497542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0.42061929479148025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0.2954482503923922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0.751373780419423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00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0.48123195380173245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1.9560878243512974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0.15336047783896253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88004158325141912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0.97679078310235434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0.28043935498948352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0.714960205045190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1.4398848092152627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2.814186584425597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0.39737730975561297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0.94451003541912637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53353658536585369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0.258541089566020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0.288125128627289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0.53815234362023723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2.312606742994496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61562139284340134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0.5410000772857253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4.2187825724411088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1.1127167630057804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0.36683221145953043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5880880880880881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5311096533279507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0.28823816215906156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1.4455626715462031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3.9317858834675508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1.2919733392298702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2.6679841897233203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0.18389113644722324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0.43759483379164271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2.5675035528185695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0.27027027027027029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0.42032389664977127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1.5616142776162525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0.8454673555659933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1.178911111980899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3.407601572739187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0.4764251683916543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5889777029869584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86237319456653561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0.38669760247486468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0.43368268883267075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77994428969359331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0.52992518703241898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14.38602808786460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0.1291265048455047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3.6109971276159212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1.905501590577821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0.2456418383518225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50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64029270523667958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0.39615166949632147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57.82792665726375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8.1761006289308185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098031648012350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0.61356537260151722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4.9376017362995119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0.31324313243132429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0.2087924834705950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5.113354294224723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50264320998353407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0.12578616352201258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1.9754615038271048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1.7410228509249184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0.6425567532255430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2.7550260610573343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1.716738197424892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0.42123933045116951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1.7021276595744681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0.54774700289375777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32.56198347107437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56833259619637333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0.42037586547972305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0.20489671957231709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0.44629574531389465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5.516804058338618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2.1811572250833082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85240292077846691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0.4601740294511378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0.89058524173027986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1.378949205795077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0.4710219127585501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0.41710710510527671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54964539007092195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0.60926887734718338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61.06508875739645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2.0143478107219845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0.9115228376102249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2.031779109143006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1.6068819996753774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7.6580587711487089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1.547139403706688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0.62661876514328685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1.2281994595922379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.082161096675925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.086625541409633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3.746097814776274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1.5883744508279825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0.61974789915966388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20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.1162860879187207E-2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1.4266524164844538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1.6666666666666667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0.27240638428483732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9.0171325518485126E-2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5.255196369544512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788161492681357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0.1361217671080311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21.86698838787513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1.1757161179991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838235294117647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0.33780613681148541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1.180708425055033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0.2810695837131571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0.25879308316668626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0.1262251262251262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72974623982565334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0.295675742269311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0.92397660818713445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1.6458835567734438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3.6067892503536068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0.43784094171691074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4.6263753056234718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0.26746907388833169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64546975854649769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0.3104144032283098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1.3521344407958278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0.11572734637194769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0.6980195723760493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2.482513035736996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0.56109203584289424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1.1774325429272281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68522961295938511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0.655903128153380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1.4896570994472726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2.4809160305343512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0.46127520273789152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1.9187589303939578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0.20016680567139283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1.1405176195350197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88359931475971509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0.23443999092490359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1.288117770767613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1.904877620725500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0.63505116959064323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1.3710012463647694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1.651097110580056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1.760833355365782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1.7685732023750775"/>
    <n v="55.98841354723708"/>
    <x v="0"/>
    <s v="food trucks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e v="#DIV/0!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e v="#DIV/0!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DABC8-D7C5-4FCC-B830-2CE5C55F97B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B799D-E668-4401-A768-FE01EDFA83A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FFF9F-4969-4B5E-B59A-61017A0D9A9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001"/>
  <sheetViews>
    <sheetView topLeftCell="C1" workbookViewId="0">
      <pane ySplit="1" topLeftCell="A3" activePane="bottomLeft" state="frozen"/>
      <selection activeCell="C1" sqref="C1"/>
      <selection pane="bottomLeft" activeCell="C11" sqref="C1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19921875" style="5" bestFit="1" customWidth="1"/>
    <col min="16" max="16" width="16.09765625" bestFit="1" customWidth="1"/>
    <col min="17" max="17" width="14.5" bestFit="1" customWidth="1"/>
    <col min="18" max="18" width="17.3984375" bestFit="1" customWidth="1"/>
    <col min="19" max="19" width="22.19921875" bestFit="1" customWidth="1"/>
    <col min="20" max="20" width="20.796875" bestFit="1" customWidth="1"/>
    <col min="23" max="23" width="28.69921875" style="12" bestFit="1" customWidth="1"/>
  </cols>
  <sheetData>
    <row r="1" spans="1:29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7" t="s">
        <v>2089</v>
      </c>
      <c r="R1" s="1" t="s">
        <v>2031</v>
      </c>
      <c r="S1" s="1" t="s">
        <v>2070</v>
      </c>
      <c r="T1" s="1" t="s">
        <v>2071</v>
      </c>
      <c r="W1" s="14" t="s">
        <v>2070</v>
      </c>
      <c r="Y1" s="1" t="s">
        <v>2084</v>
      </c>
      <c r="Z1" s="1" t="s">
        <v>2085</v>
      </c>
      <c r="AA1" s="1" t="s">
        <v>2086</v>
      </c>
    </row>
    <row r="2" spans="1:2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 t="e">
        <f>D2/E2</f>
        <v>#DIV/0!</v>
      </c>
      <c r="P2" s="9" t="e">
        <f>E2/G2</f>
        <v>#DIV/0!</v>
      </c>
      <c r="Q2" s="8" t="s">
        <v>2032</v>
      </c>
      <c r="R2" t="s">
        <v>2033</v>
      </c>
      <c r="S2" s="12">
        <f>(J2/86400)+DATE(1970, 1, 1)</f>
        <v>42336.25</v>
      </c>
      <c r="T2" s="12">
        <f>(K2/86400)+DATE(1970,1,1)</f>
        <v>42353.25</v>
      </c>
      <c r="V2" s="12"/>
      <c r="W2" s="12">
        <v>42336.25</v>
      </c>
      <c r="Y2">
        <v>11</v>
      </c>
      <c r="Z2">
        <v>28</v>
      </c>
      <c r="AA2">
        <v>2015</v>
      </c>
      <c r="AB2" s="15">
        <v>0.25</v>
      </c>
      <c r="AC2" t="s">
        <v>2087</v>
      </c>
    </row>
    <row r="3" spans="1:29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D3/E3</f>
        <v>9.6153846153846159E-2</v>
      </c>
      <c r="P3" s="6">
        <f t="shared" ref="P3:P66" si="1">E3/G3</f>
        <v>92.151898734177209</v>
      </c>
      <c r="Q3" s="8" t="s">
        <v>2034</v>
      </c>
      <c r="R3" t="s">
        <v>2035</v>
      </c>
      <c r="S3" s="12">
        <f t="shared" ref="S3:S66" si="2">(J3/86400)+DATE(1970, 1, 1)</f>
        <v>41870.208333333336</v>
      </c>
      <c r="T3" s="12">
        <f t="shared" ref="T3:T66" si="3">(K3/86400)+DATE(1970,1,1)</f>
        <v>41872.208333333336</v>
      </c>
      <c r="V3" s="12"/>
      <c r="W3" s="12">
        <v>41870.208333333336</v>
      </c>
      <c r="Y3">
        <v>8</v>
      </c>
      <c r="Z3">
        <v>19</v>
      </c>
      <c r="AA3">
        <v>2014</v>
      </c>
      <c r="AB3" s="15">
        <v>0.20833333333333334</v>
      </c>
      <c r="AC3" t="s">
        <v>2087</v>
      </c>
    </row>
    <row r="4" spans="1:29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0.7605789942675919</v>
      </c>
      <c r="P4" s="6">
        <f t="shared" si="1"/>
        <v>100.01614035087719</v>
      </c>
      <c r="Q4" s="8" t="s">
        <v>2036</v>
      </c>
      <c r="R4" t="s">
        <v>2037</v>
      </c>
      <c r="S4" s="12">
        <f t="shared" si="2"/>
        <v>41595.25</v>
      </c>
      <c r="T4" s="12">
        <f t="shared" si="3"/>
        <v>41597.25</v>
      </c>
      <c r="V4" s="12"/>
      <c r="W4" s="12">
        <v>41595.25</v>
      </c>
      <c r="Y4">
        <v>11</v>
      </c>
      <c r="Z4">
        <v>17</v>
      </c>
      <c r="AA4">
        <v>2013</v>
      </c>
      <c r="AB4" s="15">
        <v>0.25</v>
      </c>
      <c r="AC4" t="s">
        <v>2087</v>
      </c>
    </row>
    <row r="5" spans="1:29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1.6955995155429955</v>
      </c>
      <c r="P5" s="6">
        <f t="shared" si="1"/>
        <v>103.20833333333333</v>
      </c>
      <c r="Q5" s="8" t="s">
        <v>2034</v>
      </c>
      <c r="R5" t="s">
        <v>2035</v>
      </c>
      <c r="S5" s="12">
        <f t="shared" si="2"/>
        <v>43688.208333333328</v>
      </c>
      <c r="T5" s="12">
        <f t="shared" si="3"/>
        <v>43728.208333333328</v>
      </c>
      <c r="V5" s="12"/>
      <c r="W5" s="12">
        <v>43688.208333333328</v>
      </c>
      <c r="Y5">
        <v>8</v>
      </c>
      <c r="Z5">
        <v>11</v>
      </c>
      <c r="AA5">
        <v>2019</v>
      </c>
      <c r="AB5" s="15">
        <v>0.20833333333333334</v>
      </c>
      <c r="AC5" t="s">
        <v>2087</v>
      </c>
    </row>
    <row r="6" spans="1:29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1.4434947768281101</v>
      </c>
      <c r="P6" s="6">
        <f t="shared" si="1"/>
        <v>99.339622641509436</v>
      </c>
      <c r="Q6" s="8" t="s">
        <v>2038</v>
      </c>
      <c r="R6" t="s">
        <v>2039</v>
      </c>
      <c r="S6" s="12">
        <f t="shared" si="2"/>
        <v>43485.25</v>
      </c>
      <c r="T6" s="12">
        <f t="shared" si="3"/>
        <v>43489.25</v>
      </c>
      <c r="V6" s="12"/>
      <c r="W6" s="12">
        <v>43485.25</v>
      </c>
      <c r="Y6">
        <v>1</v>
      </c>
      <c r="Z6">
        <v>20</v>
      </c>
      <c r="AA6">
        <v>2019</v>
      </c>
      <c r="AB6" s="15">
        <v>0.25</v>
      </c>
      <c r="AC6" t="s">
        <v>2087</v>
      </c>
    </row>
    <row r="7" spans="1:29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0.57597574838954146</v>
      </c>
      <c r="P7" s="6">
        <f t="shared" si="1"/>
        <v>75.833333333333329</v>
      </c>
      <c r="Q7" s="8" t="s">
        <v>2038</v>
      </c>
      <c r="R7" t="s">
        <v>2039</v>
      </c>
      <c r="S7" s="12">
        <f t="shared" si="2"/>
        <v>41149.208333333336</v>
      </c>
      <c r="T7" s="12">
        <f t="shared" si="3"/>
        <v>41160.208333333336</v>
      </c>
      <c r="V7" s="12"/>
      <c r="W7" s="12">
        <v>41149.208333333336</v>
      </c>
      <c r="Y7">
        <v>8</v>
      </c>
      <c r="Z7">
        <v>28</v>
      </c>
      <c r="AA7">
        <v>2012</v>
      </c>
      <c r="AB7" s="15">
        <v>0.20833333333333334</v>
      </c>
      <c r="AC7" t="s">
        <v>2087</v>
      </c>
    </row>
    <row r="8" spans="1:29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4.7706422018348622</v>
      </c>
      <c r="P8" s="6">
        <f t="shared" si="1"/>
        <v>60.555555555555557</v>
      </c>
      <c r="Q8" s="8" t="s">
        <v>2040</v>
      </c>
      <c r="R8" t="s">
        <v>2041</v>
      </c>
      <c r="S8" s="12">
        <f t="shared" si="2"/>
        <v>42991.208333333328</v>
      </c>
      <c r="T8" s="12">
        <f t="shared" si="3"/>
        <v>42992.208333333328</v>
      </c>
      <c r="V8" s="12"/>
      <c r="W8" s="12">
        <v>42991.208333333328</v>
      </c>
      <c r="Y8">
        <v>9</v>
      </c>
      <c r="Z8">
        <v>13</v>
      </c>
      <c r="AA8">
        <v>2017</v>
      </c>
      <c r="AB8" s="15">
        <v>0.20833333333333334</v>
      </c>
      <c r="AC8" t="s">
        <v>2087</v>
      </c>
    </row>
    <row r="9" spans="1:29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0.30527101282138253</v>
      </c>
      <c r="P9" s="6">
        <f t="shared" si="1"/>
        <v>64.93832599118943</v>
      </c>
      <c r="Q9" s="8" t="s">
        <v>2038</v>
      </c>
      <c r="R9" t="s">
        <v>2039</v>
      </c>
      <c r="S9" s="12">
        <f t="shared" si="2"/>
        <v>42229.208333333328</v>
      </c>
      <c r="T9" s="12">
        <f t="shared" si="3"/>
        <v>42231.208333333328</v>
      </c>
      <c r="V9" s="12"/>
      <c r="W9" s="12">
        <v>42229.208333333328</v>
      </c>
      <c r="Y9">
        <v>8</v>
      </c>
      <c r="Z9">
        <v>13</v>
      </c>
      <c r="AA9">
        <v>2015</v>
      </c>
      <c r="AB9" s="15">
        <v>0.20833333333333334</v>
      </c>
      <c r="AC9" t="s">
        <v>2087</v>
      </c>
    </row>
    <row r="10" spans="1:29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5.0168595643853093</v>
      </c>
      <c r="P10" s="6">
        <f t="shared" si="1"/>
        <v>30.997175141242938</v>
      </c>
      <c r="Q10" s="8" t="s">
        <v>2038</v>
      </c>
      <c r="R10" t="s">
        <v>2039</v>
      </c>
      <c r="S10" s="12">
        <f t="shared" si="2"/>
        <v>40399.208333333336</v>
      </c>
      <c r="T10" s="12">
        <f t="shared" si="3"/>
        <v>40401.208333333336</v>
      </c>
      <c r="V10" s="12"/>
      <c r="W10" s="12">
        <v>40399.208333333336</v>
      </c>
      <c r="Y10">
        <v>8</v>
      </c>
      <c r="Z10">
        <v>9</v>
      </c>
      <c r="AA10">
        <v>2010</v>
      </c>
      <c r="AB10" s="15">
        <v>0.20833333333333334</v>
      </c>
      <c r="AC10" t="s">
        <v>2087</v>
      </c>
    </row>
    <row r="11" spans="1:29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1.9326683291770574</v>
      </c>
      <c r="P11" s="6">
        <f t="shared" si="1"/>
        <v>72.909090909090907</v>
      </c>
      <c r="Q11" s="8" t="s">
        <v>2034</v>
      </c>
      <c r="R11" t="s">
        <v>2042</v>
      </c>
      <c r="S11" s="12">
        <f t="shared" si="2"/>
        <v>41536.208333333336</v>
      </c>
      <c r="T11" s="12">
        <f t="shared" si="3"/>
        <v>41585.25</v>
      </c>
      <c r="V11" s="12"/>
      <c r="W11" s="12">
        <v>41536.208333333336</v>
      </c>
      <c r="Y11">
        <v>9</v>
      </c>
      <c r="Z11">
        <v>19</v>
      </c>
      <c r="AA11">
        <v>2013</v>
      </c>
      <c r="AB11" s="15">
        <v>0.20833333333333334</v>
      </c>
      <c r="AC11" t="s">
        <v>2087</v>
      </c>
    </row>
    <row r="12" spans="1:29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0.37577684636508168</v>
      </c>
      <c r="P12" s="6">
        <f t="shared" si="1"/>
        <v>62.9</v>
      </c>
      <c r="Q12" s="8" t="s">
        <v>2040</v>
      </c>
      <c r="R12" t="s">
        <v>2043</v>
      </c>
      <c r="S12" s="12">
        <f t="shared" si="2"/>
        <v>40404.208333333336</v>
      </c>
      <c r="T12" s="12">
        <f t="shared" si="3"/>
        <v>40452.208333333336</v>
      </c>
      <c r="V12" s="12"/>
      <c r="W12" s="12">
        <v>40404.208333333336</v>
      </c>
      <c r="Y12">
        <v>8</v>
      </c>
      <c r="Z12">
        <v>14</v>
      </c>
      <c r="AA12">
        <v>2010</v>
      </c>
      <c r="AB12" s="15">
        <v>0.20833333333333334</v>
      </c>
      <c r="AC12" t="s">
        <v>2087</v>
      </c>
    </row>
    <row r="13" spans="1:29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2.0792079207920793</v>
      </c>
      <c r="P13" s="6">
        <f t="shared" si="1"/>
        <v>112.22222222222223</v>
      </c>
      <c r="Q13" s="8" t="s">
        <v>2038</v>
      </c>
      <c r="R13" t="s">
        <v>2039</v>
      </c>
      <c r="S13" s="12">
        <f t="shared" si="2"/>
        <v>40442.208333333336</v>
      </c>
      <c r="T13" s="12">
        <f t="shared" si="3"/>
        <v>40448.208333333336</v>
      </c>
      <c r="V13" s="12"/>
      <c r="W13" s="12">
        <v>40442.208333333336</v>
      </c>
      <c r="Y13">
        <v>9</v>
      </c>
      <c r="Z13">
        <v>21</v>
      </c>
      <c r="AA13">
        <v>2010</v>
      </c>
      <c r="AB13" s="15">
        <v>0.20833333333333334</v>
      </c>
      <c r="AC13" t="s">
        <v>2087</v>
      </c>
    </row>
    <row r="14" spans="1:29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1.1192041215135904</v>
      </c>
      <c r="P14" s="6">
        <f t="shared" si="1"/>
        <v>102.34545454545454</v>
      </c>
      <c r="Q14" s="8" t="s">
        <v>2040</v>
      </c>
      <c r="R14" t="s">
        <v>2043</v>
      </c>
      <c r="S14" s="12">
        <f t="shared" si="2"/>
        <v>43760.208333333328</v>
      </c>
      <c r="T14" s="12">
        <f t="shared" si="3"/>
        <v>43768.208333333328</v>
      </c>
      <c r="V14" s="12"/>
      <c r="W14" s="12">
        <v>43760.208333333328</v>
      </c>
      <c r="Y14">
        <v>10</v>
      </c>
      <c r="Z14">
        <v>22</v>
      </c>
      <c r="AA14">
        <v>2019</v>
      </c>
      <c r="AB14" s="15">
        <v>0.20833333333333334</v>
      </c>
      <c r="AC14" t="s">
        <v>2087</v>
      </c>
    </row>
    <row r="15" spans="1:29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0.40796503156872266</v>
      </c>
      <c r="P15" s="6">
        <f t="shared" si="1"/>
        <v>105.05102040816327</v>
      </c>
      <c r="Q15" s="8" t="s">
        <v>2034</v>
      </c>
      <c r="R15" t="s">
        <v>2044</v>
      </c>
      <c r="S15" s="12">
        <f t="shared" si="2"/>
        <v>42532.208333333328</v>
      </c>
      <c r="T15" s="12">
        <f t="shared" si="3"/>
        <v>42544.208333333328</v>
      </c>
      <c r="V15" s="12"/>
      <c r="W15" s="12">
        <v>42532.208333333328</v>
      </c>
      <c r="Y15">
        <v>6</v>
      </c>
      <c r="Z15">
        <v>11</v>
      </c>
      <c r="AA15">
        <v>2016</v>
      </c>
      <c r="AB15" s="15">
        <v>0.20833333333333334</v>
      </c>
      <c r="AC15" t="s">
        <v>2087</v>
      </c>
    </row>
    <row r="16" spans="1:29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1.4976897339210793</v>
      </c>
      <c r="P16" s="6">
        <f t="shared" si="1"/>
        <v>94.144999999999996</v>
      </c>
      <c r="Q16" s="8" t="s">
        <v>2034</v>
      </c>
      <c r="R16" t="s">
        <v>2044</v>
      </c>
      <c r="S16" s="12">
        <f t="shared" si="2"/>
        <v>40974.25</v>
      </c>
      <c r="T16" s="12">
        <f t="shared" si="3"/>
        <v>41001.208333333336</v>
      </c>
      <c r="W16" s="12">
        <v>40974.25</v>
      </c>
      <c r="Y16">
        <v>3</v>
      </c>
      <c r="Z16">
        <v>6</v>
      </c>
      <c r="AA16">
        <v>2012</v>
      </c>
      <c r="AB16" s="15">
        <v>0.25</v>
      </c>
      <c r="AC16" t="s">
        <v>2087</v>
      </c>
    </row>
    <row r="17" spans="1:29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2.1138126724631645</v>
      </c>
      <c r="P17" s="6">
        <f t="shared" si="1"/>
        <v>84.986725663716811</v>
      </c>
      <c r="Q17" s="8" t="s">
        <v>2036</v>
      </c>
      <c r="R17" t="s">
        <v>2045</v>
      </c>
      <c r="S17" s="12">
        <f t="shared" si="2"/>
        <v>43809.25</v>
      </c>
      <c r="T17" s="12">
        <f t="shared" si="3"/>
        <v>43813.25</v>
      </c>
      <c r="W17" s="12">
        <v>43809.25</v>
      </c>
      <c r="Y17">
        <v>12</v>
      </c>
      <c r="Z17">
        <v>10</v>
      </c>
      <c r="AA17">
        <v>2019</v>
      </c>
      <c r="AB17" s="15">
        <v>0.25</v>
      </c>
      <c r="AC17" t="s">
        <v>2087</v>
      </c>
    </row>
    <row r="18" spans="1:29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0.15397156054705191</v>
      </c>
      <c r="P18" s="6">
        <f t="shared" si="1"/>
        <v>110.41</v>
      </c>
      <c r="Q18" s="8" t="s">
        <v>2046</v>
      </c>
      <c r="R18" t="s">
        <v>2047</v>
      </c>
      <c r="S18" s="12">
        <f t="shared" si="2"/>
        <v>41661.25</v>
      </c>
      <c r="T18" s="12">
        <f t="shared" si="3"/>
        <v>41683.25</v>
      </c>
      <c r="W18" s="12">
        <v>41661.25</v>
      </c>
      <c r="Y18">
        <v>1</v>
      </c>
      <c r="Z18">
        <v>22</v>
      </c>
      <c r="AA18">
        <v>2014</v>
      </c>
      <c r="AB18" s="15">
        <v>0.25</v>
      </c>
      <c r="AC18" t="s">
        <v>2087</v>
      </c>
    </row>
    <row r="19" spans="1:29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0.62738699988876112</v>
      </c>
      <c r="P19" s="6">
        <f t="shared" si="1"/>
        <v>107.96236989591674</v>
      </c>
      <c r="Q19" s="8" t="s">
        <v>2040</v>
      </c>
      <c r="R19" t="s">
        <v>2048</v>
      </c>
      <c r="S19" s="12">
        <f t="shared" si="2"/>
        <v>40555.25</v>
      </c>
      <c r="T19" s="12">
        <f t="shared" si="3"/>
        <v>40556.25</v>
      </c>
      <c r="W19" s="12">
        <v>40555.25</v>
      </c>
      <c r="Y19">
        <v>1</v>
      </c>
      <c r="Z19">
        <v>12</v>
      </c>
      <c r="AA19">
        <v>2011</v>
      </c>
      <c r="AB19" s="15">
        <v>0.25</v>
      </c>
      <c r="AC19" t="s">
        <v>2087</v>
      </c>
    </row>
    <row r="20" spans="1:29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1.4944982755789127</v>
      </c>
      <c r="P20" s="6">
        <f t="shared" si="1"/>
        <v>45.103703703703701</v>
      </c>
      <c r="Q20" s="8" t="s">
        <v>2038</v>
      </c>
      <c r="R20" t="s">
        <v>2039</v>
      </c>
      <c r="S20" s="12">
        <f t="shared" si="2"/>
        <v>43351.208333333328</v>
      </c>
      <c r="T20" s="12">
        <f t="shared" si="3"/>
        <v>43359.208333333328</v>
      </c>
      <c r="W20" s="12">
        <v>43351.208333333328</v>
      </c>
      <c r="Y20">
        <v>9</v>
      </c>
      <c r="Z20">
        <v>8</v>
      </c>
      <c r="AA20">
        <v>2018</v>
      </c>
      <c r="AB20" s="15">
        <v>0.20833333333333334</v>
      </c>
      <c r="AC20" t="s">
        <v>2087</v>
      </c>
    </row>
    <row r="21" spans="1:29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2.0605980679832516</v>
      </c>
      <c r="P21" s="6">
        <f t="shared" si="1"/>
        <v>45.001483679525222</v>
      </c>
      <c r="Q21" s="8" t="s">
        <v>2038</v>
      </c>
      <c r="R21" t="s">
        <v>2039</v>
      </c>
      <c r="S21" s="12">
        <f t="shared" si="2"/>
        <v>43528.25</v>
      </c>
      <c r="T21" s="12">
        <f t="shared" si="3"/>
        <v>43549.208333333328</v>
      </c>
      <c r="W21" s="12">
        <v>43528.25</v>
      </c>
      <c r="Y21">
        <v>3</v>
      </c>
      <c r="Z21">
        <v>4</v>
      </c>
      <c r="AA21">
        <v>2019</v>
      </c>
      <c r="AB21" s="15">
        <v>0.25</v>
      </c>
      <c r="AC21" t="s">
        <v>2087</v>
      </c>
    </row>
    <row r="22" spans="1:29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0.89092580575383951</v>
      </c>
      <c r="P22" s="6">
        <f t="shared" si="1"/>
        <v>105.97134670487107</v>
      </c>
      <c r="Q22" s="8" t="s">
        <v>2040</v>
      </c>
      <c r="R22" t="s">
        <v>2043</v>
      </c>
      <c r="S22" s="12">
        <f t="shared" si="2"/>
        <v>41848.208333333336</v>
      </c>
      <c r="T22" s="12">
        <f t="shared" si="3"/>
        <v>41848.208333333336</v>
      </c>
      <c r="W22" s="12">
        <v>41848.208333333336</v>
      </c>
      <c r="Y22">
        <v>7</v>
      </c>
      <c r="Z22">
        <v>28</v>
      </c>
      <c r="AA22">
        <v>2014</v>
      </c>
      <c r="AB22" s="15">
        <v>0.20833333333333334</v>
      </c>
      <c r="AC22" t="s">
        <v>2087</v>
      </c>
    </row>
    <row r="23" spans="1:29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2.4394674694417771</v>
      </c>
      <c r="P23" s="6">
        <f t="shared" si="1"/>
        <v>69.055555555555557</v>
      </c>
      <c r="Q23" s="8" t="s">
        <v>2038</v>
      </c>
      <c r="R23" t="s">
        <v>2039</v>
      </c>
      <c r="S23" s="12">
        <f t="shared" si="2"/>
        <v>40770.208333333336</v>
      </c>
      <c r="T23" s="12">
        <f t="shared" si="3"/>
        <v>40804.208333333336</v>
      </c>
      <c r="W23" s="12">
        <v>40770.208333333336</v>
      </c>
      <c r="Y23">
        <v>8</v>
      </c>
      <c r="Z23">
        <v>15</v>
      </c>
      <c r="AA23">
        <v>2011</v>
      </c>
      <c r="AB23" s="15">
        <v>0.20833333333333334</v>
      </c>
      <c r="AC23" t="s">
        <v>2087</v>
      </c>
    </row>
    <row r="24" spans="1:29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0.78081648830757033</v>
      </c>
      <c r="P24" s="6">
        <f t="shared" si="1"/>
        <v>85.044943820224717</v>
      </c>
      <c r="Q24" s="8" t="s">
        <v>2038</v>
      </c>
      <c r="R24" t="s">
        <v>2039</v>
      </c>
      <c r="S24" s="12">
        <f t="shared" si="2"/>
        <v>43193.208333333328</v>
      </c>
      <c r="T24" s="12">
        <f t="shared" si="3"/>
        <v>43208.208333333328</v>
      </c>
      <c r="W24" s="12">
        <v>43193.208333333328</v>
      </c>
      <c r="Y24">
        <v>4</v>
      </c>
      <c r="Z24">
        <v>3</v>
      </c>
      <c r="AA24">
        <v>2018</v>
      </c>
      <c r="AB24" s="15">
        <v>0.20833333333333334</v>
      </c>
      <c r="AC24" t="s">
        <v>2087</v>
      </c>
    </row>
    <row r="25" spans="1:29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0.30116450274394324</v>
      </c>
      <c r="P25" s="6">
        <f t="shared" si="1"/>
        <v>105.22535211267606</v>
      </c>
      <c r="Q25" s="8" t="s">
        <v>2040</v>
      </c>
      <c r="R25" t="s">
        <v>2041</v>
      </c>
      <c r="S25" s="12">
        <f t="shared" si="2"/>
        <v>43510.25</v>
      </c>
      <c r="T25" s="12">
        <f t="shared" si="3"/>
        <v>43563.208333333328</v>
      </c>
      <c r="W25" s="12">
        <v>43510.25</v>
      </c>
      <c r="Y25">
        <v>2</v>
      </c>
      <c r="Z25">
        <v>14</v>
      </c>
      <c r="AA25">
        <v>2019</v>
      </c>
      <c r="AB25" s="15">
        <v>0.25</v>
      </c>
      <c r="AC25" t="s">
        <v>2087</v>
      </c>
    </row>
    <row r="26" spans="1:29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0.88627142541987591</v>
      </c>
      <c r="P26" s="6">
        <f t="shared" si="1"/>
        <v>39.003741114852225</v>
      </c>
      <c r="Q26" s="8" t="s">
        <v>2036</v>
      </c>
      <c r="R26" t="s">
        <v>2045</v>
      </c>
      <c r="S26" s="12">
        <f t="shared" si="2"/>
        <v>41811.208333333336</v>
      </c>
      <c r="T26" s="12">
        <f t="shared" si="3"/>
        <v>41813.208333333336</v>
      </c>
      <c r="W26" s="12">
        <v>41811.208333333336</v>
      </c>
      <c r="Y26">
        <v>6</v>
      </c>
      <c r="Z26">
        <v>21</v>
      </c>
      <c r="AA26">
        <v>2014</v>
      </c>
      <c r="AB26" s="15">
        <v>0.20833333333333334</v>
      </c>
      <c r="AC26" t="s">
        <v>2087</v>
      </c>
    </row>
    <row r="27" spans="1:29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0.46202956989247312</v>
      </c>
      <c r="P27" s="6">
        <f t="shared" si="1"/>
        <v>73.030674846625772</v>
      </c>
      <c r="Q27" s="8" t="s">
        <v>2049</v>
      </c>
      <c r="R27" t="s">
        <v>2050</v>
      </c>
      <c r="S27" s="12">
        <f t="shared" si="2"/>
        <v>40681.208333333336</v>
      </c>
      <c r="T27" s="12">
        <f t="shared" si="3"/>
        <v>40701.208333333336</v>
      </c>
      <c r="W27" s="12">
        <v>40681.208333333336</v>
      </c>
      <c r="Y27">
        <v>5</v>
      </c>
      <c r="Z27">
        <v>18</v>
      </c>
      <c r="AA27">
        <v>2011</v>
      </c>
      <c r="AB27" s="15">
        <v>0.20833333333333334</v>
      </c>
      <c r="AC27" t="s">
        <v>2087</v>
      </c>
    </row>
    <row r="28" spans="1:29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2.0747288377658548</v>
      </c>
      <c r="P28" s="6">
        <f t="shared" si="1"/>
        <v>35.009459459459457</v>
      </c>
      <c r="Q28" s="8" t="s">
        <v>2038</v>
      </c>
      <c r="R28" t="s">
        <v>2039</v>
      </c>
      <c r="S28" s="12">
        <f t="shared" si="2"/>
        <v>43312.208333333328</v>
      </c>
      <c r="T28" s="12">
        <f t="shared" si="3"/>
        <v>43339.208333333328</v>
      </c>
      <c r="W28" s="12">
        <v>43312.208333333328</v>
      </c>
      <c r="Y28">
        <v>7</v>
      </c>
      <c r="Z28">
        <v>31</v>
      </c>
      <c r="AA28">
        <v>2018</v>
      </c>
      <c r="AB28" s="15">
        <v>0.20833333333333334</v>
      </c>
      <c r="AC28" t="s">
        <v>2087</v>
      </c>
    </row>
    <row r="29" spans="1:29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1.2507817385866167</v>
      </c>
      <c r="P29" s="6">
        <f t="shared" si="1"/>
        <v>106.6</v>
      </c>
      <c r="Q29" s="8" t="s">
        <v>2034</v>
      </c>
      <c r="R29" t="s">
        <v>2035</v>
      </c>
      <c r="S29" s="12">
        <f t="shared" si="2"/>
        <v>42280.208333333328</v>
      </c>
      <c r="T29" s="12">
        <f t="shared" si="3"/>
        <v>42288.208333333328</v>
      </c>
      <c r="W29" s="12">
        <v>42280.208333333328</v>
      </c>
      <c r="Y29">
        <v>10</v>
      </c>
      <c r="Z29">
        <v>3</v>
      </c>
      <c r="AA29">
        <v>2015</v>
      </c>
      <c r="AB29" s="15">
        <v>0.20833333333333334</v>
      </c>
      <c r="AC29" t="s">
        <v>2087</v>
      </c>
    </row>
    <row r="30" spans="1:29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0.95033966650924551</v>
      </c>
      <c r="P30" s="6">
        <f t="shared" si="1"/>
        <v>61.997747747747745</v>
      </c>
      <c r="Q30" s="8" t="s">
        <v>2038</v>
      </c>
      <c r="R30" t="s">
        <v>2039</v>
      </c>
      <c r="S30" s="12">
        <f t="shared" si="2"/>
        <v>40218.25</v>
      </c>
      <c r="T30" s="12">
        <f t="shared" si="3"/>
        <v>40241.25</v>
      </c>
      <c r="W30" s="12">
        <v>40218.25</v>
      </c>
      <c r="Y30">
        <v>2</v>
      </c>
      <c r="Z30">
        <v>9</v>
      </c>
      <c r="AA30">
        <v>2010</v>
      </c>
      <c r="AB30" s="15">
        <v>0.25</v>
      </c>
      <c r="AC30" t="s">
        <v>2087</v>
      </c>
    </row>
    <row r="31" spans="1:29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0.30404398370483227</v>
      </c>
      <c r="P31" s="6">
        <f t="shared" si="1"/>
        <v>94.000622665006233</v>
      </c>
      <c r="Q31" s="8" t="s">
        <v>2040</v>
      </c>
      <c r="R31" t="s">
        <v>2051</v>
      </c>
      <c r="S31" s="12">
        <f t="shared" si="2"/>
        <v>43301.208333333328</v>
      </c>
      <c r="T31" s="12">
        <f t="shared" si="3"/>
        <v>43341.208333333328</v>
      </c>
      <c r="W31" s="12">
        <v>43301.208333333328</v>
      </c>
      <c r="Y31">
        <v>7</v>
      </c>
      <c r="Z31">
        <v>20</v>
      </c>
      <c r="AA31">
        <v>2018</v>
      </c>
      <c r="AB31" s="15">
        <v>0.20833333333333334</v>
      </c>
      <c r="AC31" t="s">
        <v>2087</v>
      </c>
    </row>
    <row r="32" spans="1:29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0.62262193012798339</v>
      </c>
      <c r="P32" s="6">
        <f t="shared" si="1"/>
        <v>112.05426356589147</v>
      </c>
      <c r="Q32" s="8" t="s">
        <v>2040</v>
      </c>
      <c r="R32" t="s">
        <v>2048</v>
      </c>
      <c r="S32" s="12">
        <f t="shared" si="2"/>
        <v>43609.208333333328</v>
      </c>
      <c r="T32" s="12">
        <f t="shared" si="3"/>
        <v>43614.208333333328</v>
      </c>
      <c r="W32" s="12">
        <v>43609.208333333328</v>
      </c>
      <c r="Y32">
        <v>5</v>
      </c>
      <c r="Z32">
        <v>24</v>
      </c>
      <c r="AA32">
        <v>2019</v>
      </c>
      <c r="AB32" s="15">
        <v>0.20833333333333334</v>
      </c>
      <c r="AC32" t="s">
        <v>2087</v>
      </c>
    </row>
    <row r="33" spans="1:29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0.32258064516129031</v>
      </c>
      <c r="P33" s="6">
        <f t="shared" si="1"/>
        <v>48.008849557522126</v>
      </c>
      <c r="Q33" s="8" t="s">
        <v>2049</v>
      </c>
      <c r="R33" t="s">
        <v>2050</v>
      </c>
      <c r="S33" s="12">
        <f t="shared" si="2"/>
        <v>42374.25</v>
      </c>
      <c r="T33" s="12">
        <f t="shared" si="3"/>
        <v>42402.25</v>
      </c>
      <c r="W33" s="12">
        <v>42374.25</v>
      </c>
      <c r="Y33">
        <v>1</v>
      </c>
      <c r="Z33">
        <v>5</v>
      </c>
      <c r="AA33">
        <v>2016</v>
      </c>
      <c r="AB33" s="15">
        <v>0.25</v>
      </c>
      <c r="AC33" t="s">
        <v>2087</v>
      </c>
    </row>
    <row r="34" spans="1:29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1.1519686117067385</v>
      </c>
      <c r="P34" s="6">
        <f t="shared" si="1"/>
        <v>38.004334633723452</v>
      </c>
      <c r="Q34" s="8" t="s">
        <v>2040</v>
      </c>
      <c r="R34" t="s">
        <v>2041</v>
      </c>
      <c r="S34" s="12">
        <f t="shared" si="2"/>
        <v>43110.25</v>
      </c>
      <c r="T34" s="12">
        <f t="shared" si="3"/>
        <v>43137.25</v>
      </c>
      <c r="W34" s="12">
        <v>43110.25</v>
      </c>
      <c r="Y34">
        <v>1</v>
      </c>
      <c r="Z34">
        <v>10</v>
      </c>
      <c r="AA34">
        <v>2018</v>
      </c>
      <c r="AB34" s="15">
        <v>0.25</v>
      </c>
      <c r="AC34" t="s">
        <v>2087</v>
      </c>
    </row>
    <row r="35" spans="1:29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0.26467579850895784</v>
      </c>
      <c r="P35" s="6">
        <f t="shared" si="1"/>
        <v>35.000184535892231</v>
      </c>
      <c r="Q35" s="8" t="s">
        <v>2038</v>
      </c>
      <c r="R35" t="s">
        <v>2039</v>
      </c>
      <c r="S35" s="12">
        <f t="shared" si="2"/>
        <v>41917.208333333336</v>
      </c>
      <c r="T35" s="12">
        <f t="shared" si="3"/>
        <v>41954.25</v>
      </c>
      <c r="W35" s="12">
        <v>41917.208333333336</v>
      </c>
      <c r="Y35">
        <v>10</v>
      </c>
      <c r="Z35">
        <v>5</v>
      </c>
      <c r="AA35">
        <v>2014</v>
      </c>
      <c r="AB35" s="15">
        <v>0.20833333333333334</v>
      </c>
      <c r="AC35" t="s">
        <v>2087</v>
      </c>
    </row>
    <row r="36" spans="1:29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0.66310160427807485</v>
      </c>
      <c r="P36" s="6">
        <f t="shared" si="1"/>
        <v>85</v>
      </c>
      <c r="Q36" s="8" t="s">
        <v>2040</v>
      </c>
      <c r="R36" t="s">
        <v>2041</v>
      </c>
      <c r="S36" s="12">
        <f t="shared" si="2"/>
        <v>42817.208333333328</v>
      </c>
      <c r="T36" s="12">
        <f t="shared" si="3"/>
        <v>42822.208333333328</v>
      </c>
      <c r="W36" s="12">
        <v>42817.208333333328</v>
      </c>
      <c r="Y36">
        <v>3</v>
      </c>
      <c r="Z36">
        <v>23</v>
      </c>
      <c r="AA36">
        <v>2017</v>
      </c>
      <c r="AB36" s="15">
        <v>0.20833333333333334</v>
      </c>
      <c r="AC36" t="s">
        <v>2087</v>
      </c>
    </row>
    <row r="37" spans="1:29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0.66533070381915727</v>
      </c>
      <c r="P37" s="6">
        <f t="shared" si="1"/>
        <v>95.993893129770996</v>
      </c>
      <c r="Q37" s="8" t="s">
        <v>2040</v>
      </c>
      <c r="R37" t="s">
        <v>2043</v>
      </c>
      <c r="S37" s="12">
        <f t="shared" si="2"/>
        <v>43484.25</v>
      </c>
      <c r="T37" s="12">
        <f t="shared" si="3"/>
        <v>43526.25</v>
      </c>
      <c r="W37" s="12">
        <v>43484.25</v>
      </c>
      <c r="Y37">
        <v>1</v>
      </c>
      <c r="Z37">
        <v>19</v>
      </c>
      <c r="AA37">
        <v>2019</v>
      </c>
      <c r="AB37" s="15">
        <v>0.25</v>
      </c>
      <c r="AC37" t="s">
        <v>2087</v>
      </c>
    </row>
    <row r="38" spans="1:29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0.63578564940962756</v>
      </c>
      <c r="P38" s="6">
        <f t="shared" si="1"/>
        <v>68.8125</v>
      </c>
      <c r="Q38" s="8" t="s">
        <v>2038</v>
      </c>
      <c r="R38" t="s">
        <v>2039</v>
      </c>
      <c r="S38" s="12">
        <f t="shared" si="2"/>
        <v>40600.25</v>
      </c>
      <c r="T38" s="12">
        <f t="shared" si="3"/>
        <v>40625.208333333336</v>
      </c>
      <c r="W38" s="12">
        <v>40600.25</v>
      </c>
      <c r="Y38">
        <v>2</v>
      </c>
      <c r="Z38">
        <v>26</v>
      </c>
      <c r="AA38">
        <v>2011</v>
      </c>
      <c r="AB38" s="15">
        <v>0.25</v>
      </c>
      <c r="AC38" t="s">
        <v>2087</v>
      </c>
    </row>
    <row r="39" spans="1:29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0.71434870799894168</v>
      </c>
      <c r="P39" s="6">
        <f t="shared" si="1"/>
        <v>105.97196261682242</v>
      </c>
      <c r="Q39" s="8" t="s">
        <v>2046</v>
      </c>
      <c r="R39" t="s">
        <v>2052</v>
      </c>
      <c r="S39" s="12">
        <f t="shared" si="2"/>
        <v>43744.208333333328</v>
      </c>
      <c r="T39" s="12">
        <f t="shared" si="3"/>
        <v>43777.25</v>
      </c>
      <c r="W39" s="12">
        <v>43744.208333333328</v>
      </c>
      <c r="Y39">
        <v>10</v>
      </c>
      <c r="Z39">
        <v>6</v>
      </c>
      <c r="AA39">
        <v>2019</v>
      </c>
      <c r="AB39" s="15">
        <v>0.20833333333333334</v>
      </c>
      <c r="AC39" t="s">
        <v>2087</v>
      </c>
    </row>
    <row r="40" spans="1:29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0.30738720872583042</v>
      </c>
      <c r="P40" s="6">
        <f t="shared" si="1"/>
        <v>75.261194029850742</v>
      </c>
      <c r="Q40" s="8" t="s">
        <v>2053</v>
      </c>
      <c r="R40" t="s">
        <v>2054</v>
      </c>
      <c r="S40" s="12">
        <f t="shared" si="2"/>
        <v>40469.208333333336</v>
      </c>
      <c r="T40" s="12">
        <f t="shared" si="3"/>
        <v>40474.208333333336</v>
      </c>
      <c r="W40" s="12">
        <v>40469.208333333336</v>
      </c>
      <c r="Y40">
        <v>10</v>
      </c>
      <c r="Z40">
        <v>18</v>
      </c>
      <c r="AA40">
        <v>2010</v>
      </c>
      <c r="AB40" s="15">
        <v>0.20833333333333334</v>
      </c>
      <c r="AC40" t="s">
        <v>2087</v>
      </c>
    </row>
    <row r="41" spans="1:29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1.9693654266958425</v>
      </c>
      <c r="P41" s="6">
        <f t="shared" si="1"/>
        <v>57.125</v>
      </c>
      <c r="Q41" s="8" t="s">
        <v>2038</v>
      </c>
      <c r="R41" t="s">
        <v>2039</v>
      </c>
      <c r="S41" s="12">
        <f t="shared" si="2"/>
        <v>41330.25</v>
      </c>
      <c r="T41" s="12">
        <f t="shared" si="3"/>
        <v>41344.208333333336</v>
      </c>
      <c r="W41" s="12">
        <v>41330.25</v>
      </c>
      <c r="Y41">
        <v>2</v>
      </c>
      <c r="Z41">
        <v>25</v>
      </c>
      <c r="AA41">
        <v>2013</v>
      </c>
      <c r="AB41" s="15">
        <v>0.25</v>
      </c>
      <c r="AC41" t="s">
        <v>2087</v>
      </c>
    </row>
    <row r="42" spans="1:29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0.59147734910606264</v>
      </c>
      <c r="P42" s="6">
        <f t="shared" si="1"/>
        <v>75.141414141414145</v>
      </c>
      <c r="Q42" s="8" t="s">
        <v>2036</v>
      </c>
      <c r="R42" t="s">
        <v>2045</v>
      </c>
      <c r="S42" s="12">
        <f t="shared" si="2"/>
        <v>40334.208333333336</v>
      </c>
      <c r="T42" s="12">
        <f t="shared" si="3"/>
        <v>40353.208333333336</v>
      </c>
      <c r="W42" s="12">
        <v>40334.208333333336</v>
      </c>
      <c r="Y42">
        <v>6</v>
      </c>
      <c r="Z42">
        <v>5</v>
      </c>
      <c r="AA42">
        <v>2010</v>
      </c>
      <c r="AB42" s="15">
        <v>0.20833333333333334</v>
      </c>
      <c r="AC42" t="s">
        <v>2087</v>
      </c>
    </row>
    <row r="43" spans="1:29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0.4696410600469641</v>
      </c>
      <c r="P43" s="6">
        <f t="shared" si="1"/>
        <v>107.42342342342343</v>
      </c>
      <c r="Q43" s="8" t="s">
        <v>2034</v>
      </c>
      <c r="R43" t="s">
        <v>2035</v>
      </c>
      <c r="S43" s="12">
        <f t="shared" si="2"/>
        <v>41156.208333333336</v>
      </c>
      <c r="T43" s="12">
        <f t="shared" si="3"/>
        <v>41182.208333333336</v>
      </c>
      <c r="W43" s="12">
        <v>41156.208333333336</v>
      </c>
      <c r="Y43">
        <v>9</v>
      </c>
      <c r="Z43">
        <v>4</v>
      </c>
      <c r="AA43">
        <v>2012</v>
      </c>
      <c r="AB43" s="15">
        <v>0.20833333333333334</v>
      </c>
      <c r="AC43" t="s">
        <v>2087</v>
      </c>
    </row>
    <row r="44" spans="1:29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0.22525341008634714</v>
      </c>
      <c r="P44" s="6">
        <f t="shared" si="1"/>
        <v>35.995495495495497</v>
      </c>
      <c r="Q44" s="8" t="s">
        <v>2032</v>
      </c>
      <c r="R44" t="s">
        <v>2033</v>
      </c>
      <c r="S44" s="12">
        <f t="shared" si="2"/>
        <v>40728.208333333336</v>
      </c>
      <c r="T44" s="12">
        <f t="shared" si="3"/>
        <v>40737.208333333336</v>
      </c>
      <c r="W44" s="12">
        <v>40728.208333333336</v>
      </c>
      <c r="Y44">
        <v>7</v>
      </c>
      <c r="Z44">
        <v>4</v>
      </c>
      <c r="AA44">
        <v>2011</v>
      </c>
      <c r="AB44" s="15">
        <v>0.20833333333333334</v>
      </c>
      <c r="AC44" t="s">
        <v>2087</v>
      </c>
    </row>
    <row r="45" spans="1:29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0.53781071686233362</v>
      </c>
      <c r="P45" s="6">
        <f t="shared" si="1"/>
        <v>26.998873148744366</v>
      </c>
      <c r="Q45" s="8" t="s">
        <v>2046</v>
      </c>
      <c r="R45" t="s">
        <v>2055</v>
      </c>
      <c r="S45" s="12">
        <f t="shared" si="2"/>
        <v>41844.208333333336</v>
      </c>
      <c r="T45" s="12">
        <f t="shared" si="3"/>
        <v>41860.208333333336</v>
      </c>
      <c r="W45" s="12">
        <v>41844.208333333336</v>
      </c>
      <c r="Y45">
        <v>7</v>
      </c>
      <c r="Z45">
        <v>24</v>
      </c>
      <c r="AA45">
        <v>2014</v>
      </c>
      <c r="AB45" s="15">
        <v>0.20833333333333334</v>
      </c>
      <c r="AC45" t="s">
        <v>2087</v>
      </c>
    </row>
    <row r="46" spans="1:29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0.15178825538373969</v>
      </c>
      <c r="P46" s="6">
        <f t="shared" si="1"/>
        <v>107.56122448979592</v>
      </c>
      <c r="Q46" s="8" t="s">
        <v>2046</v>
      </c>
      <c r="R46" t="s">
        <v>2052</v>
      </c>
      <c r="S46" s="12">
        <f t="shared" si="2"/>
        <v>43541.208333333328</v>
      </c>
      <c r="T46" s="12">
        <f t="shared" si="3"/>
        <v>43542.208333333328</v>
      </c>
      <c r="W46" s="12">
        <v>43541.208333333328</v>
      </c>
      <c r="Y46">
        <v>3</v>
      </c>
      <c r="Z46">
        <v>17</v>
      </c>
      <c r="AA46">
        <v>2019</v>
      </c>
      <c r="AB46" s="15">
        <v>0.20833333333333334</v>
      </c>
      <c r="AC46" t="s">
        <v>2087</v>
      </c>
    </row>
    <row r="47" spans="1:29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2.0971302428256071</v>
      </c>
      <c r="P47" s="6">
        <f t="shared" si="1"/>
        <v>94.375</v>
      </c>
      <c r="Q47" s="8" t="s">
        <v>2038</v>
      </c>
      <c r="R47" t="s">
        <v>2039</v>
      </c>
      <c r="S47" s="12">
        <f t="shared" si="2"/>
        <v>42676.208333333328</v>
      </c>
      <c r="T47" s="12">
        <f t="shared" si="3"/>
        <v>42691.25</v>
      </c>
      <c r="W47" s="12">
        <v>42676.208333333328</v>
      </c>
      <c r="Y47">
        <v>11</v>
      </c>
      <c r="Z47">
        <v>2</v>
      </c>
      <c r="AA47">
        <v>2016</v>
      </c>
      <c r="AB47" s="15">
        <v>0.20833333333333334</v>
      </c>
      <c r="AC47" t="s">
        <v>2087</v>
      </c>
    </row>
    <row r="48" spans="1:29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0.87120320226041914</v>
      </c>
      <c r="P48" s="6">
        <f t="shared" si="1"/>
        <v>46.163043478260867</v>
      </c>
      <c r="Q48" s="8" t="s">
        <v>2034</v>
      </c>
      <c r="R48" t="s">
        <v>2035</v>
      </c>
      <c r="S48" s="12">
        <f t="shared" si="2"/>
        <v>40367.208333333336</v>
      </c>
      <c r="T48" s="12">
        <f t="shared" si="3"/>
        <v>40390.208333333336</v>
      </c>
      <c r="W48" s="12">
        <v>40367.208333333336</v>
      </c>
      <c r="Y48">
        <v>7</v>
      </c>
      <c r="Z48">
        <v>8</v>
      </c>
      <c r="AA48">
        <v>2010</v>
      </c>
      <c r="AB48" s="15">
        <v>0.20833333333333334</v>
      </c>
      <c r="AC48" t="s">
        <v>2087</v>
      </c>
    </row>
    <row r="49" spans="1:29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0.210408191892271</v>
      </c>
      <c r="P49" s="6">
        <f t="shared" si="1"/>
        <v>47.845637583892618</v>
      </c>
      <c r="Q49" s="8" t="s">
        <v>2038</v>
      </c>
      <c r="R49" t="s">
        <v>2039</v>
      </c>
      <c r="S49" s="12">
        <f t="shared" si="2"/>
        <v>41727.208333333336</v>
      </c>
      <c r="T49" s="12">
        <f t="shared" si="3"/>
        <v>41757.208333333336</v>
      </c>
      <c r="W49" s="12">
        <v>41727.208333333336</v>
      </c>
      <c r="Y49">
        <v>3</v>
      </c>
      <c r="Z49">
        <v>29</v>
      </c>
      <c r="AA49">
        <v>2014</v>
      </c>
      <c r="AB49" s="15">
        <v>0.20833333333333334</v>
      </c>
      <c r="AC49" t="s">
        <v>2087</v>
      </c>
    </row>
    <row r="50" spans="1:29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0.25841597988545884</v>
      </c>
      <c r="P50" s="6">
        <f t="shared" si="1"/>
        <v>53.007815713698065</v>
      </c>
      <c r="Q50" s="8" t="s">
        <v>2038</v>
      </c>
      <c r="R50" t="s">
        <v>2039</v>
      </c>
      <c r="S50" s="12">
        <f t="shared" si="2"/>
        <v>42180.208333333328</v>
      </c>
      <c r="T50" s="12">
        <f t="shared" si="3"/>
        <v>42192.208333333328</v>
      </c>
      <c r="W50" s="12">
        <v>42180.208333333328</v>
      </c>
      <c r="Y50">
        <v>6</v>
      </c>
      <c r="Z50">
        <v>25</v>
      </c>
      <c r="AA50">
        <v>2015</v>
      </c>
      <c r="AB50" s="15">
        <v>0.20833333333333334</v>
      </c>
      <c r="AC50" t="s">
        <v>2087</v>
      </c>
    </row>
    <row r="51" spans="1:29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0.52735662491760049</v>
      </c>
      <c r="P51" s="6">
        <f t="shared" si="1"/>
        <v>45.059405940594061</v>
      </c>
      <c r="Q51" s="8" t="s">
        <v>2034</v>
      </c>
      <c r="R51" t="s">
        <v>2035</v>
      </c>
      <c r="S51" s="12">
        <f t="shared" si="2"/>
        <v>43758.208333333328</v>
      </c>
      <c r="T51" s="12">
        <f t="shared" si="3"/>
        <v>43803.25</v>
      </c>
      <c r="W51" s="12">
        <v>43758.208333333328</v>
      </c>
      <c r="Y51">
        <v>10</v>
      </c>
      <c r="Z51">
        <v>20</v>
      </c>
      <c r="AA51">
        <v>2019</v>
      </c>
      <c r="AB51" s="15">
        <v>0.20833333333333334</v>
      </c>
      <c r="AC51" t="s">
        <v>2087</v>
      </c>
    </row>
    <row r="52" spans="1:29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50</v>
      </c>
      <c r="P52" s="6">
        <f t="shared" si="1"/>
        <v>2</v>
      </c>
      <c r="Q52" s="8" t="s">
        <v>2034</v>
      </c>
      <c r="R52" t="s">
        <v>2056</v>
      </c>
      <c r="S52" s="12">
        <f t="shared" si="2"/>
        <v>41487.208333333336</v>
      </c>
      <c r="T52" s="12">
        <f t="shared" si="3"/>
        <v>41515.208333333336</v>
      </c>
      <c r="W52" s="12">
        <v>41487.208333333336</v>
      </c>
      <c r="Y52">
        <v>8</v>
      </c>
      <c r="Z52">
        <v>1</v>
      </c>
      <c r="AA52">
        <v>2013</v>
      </c>
      <c r="AB52" s="15">
        <v>0.20833333333333334</v>
      </c>
      <c r="AC52" t="s">
        <v>2087</v>
      </c>
    </row>
    <row r="53" spans="1:29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1.0885206171726003</v>
      </c>
      <c r="P53" s="6">
        <f t="shared" si="1"/>
        <v>99.006816632583508</v>
      </c>
      <c r="Q53" s="8" t="s">
        <v>2036</v>
      </c>
      <c r="R53" t="s">
        <v>2045</v>
      </c>
      <c r="S53" s="12">
        <f t="shared" si="2"/>
        <v>40995.208333333336</v>
      </c>
      <c r="T53" s="12">
        <f t="shared" si="3"/>
        <v>41011.208333333336</v>
      </c>
      <c r="W53" s="12">
        <v>40995.208333333336</v>
      </c>
      <c r="Y53">
        <v>3</v>
      </c>
      <c r="Z53">
        <v>27</v>
      </c>
      <c r="AA53">
        <v>2012</v>
      </c>
      <c r="AB53" s="15">
        <v>0.20833333333333334</v>
      </c>
      <c r="AC53" t="s">
        <v>2087</v>
      </c>
    </row>
    <row r="54" spans="1:29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2.928019520130134</v>
      </c>
      <c r="P54" s="6">
        <f t="shared" si="1"/>
        <v>32.786666666666669</v>
      </c>
      <c r="Q54" s="8" t="s">
        <v>2038</v>
      </c>
      <c r="R54" t="s">
        <v>2039</v>
      </c>
      <c r="S54" s="12">
        <f t="shared" si="2"/>
        <v>40436.208333333336</v>
      </c>
      <c r="T54" s="12">
        <f t="shared" si="3"/>
        <v>40440.208333333336</v>
      </c>
      <c r="W54" s="12">
        <v>40436.208333333336</v>
      </c>
      <c r="Y54">
        <v>9</v>
      </c>
      <c r="Z54">
        <v>15</v>
      </c>
      <c r="AA54">
        <v>2010</v>
      </c>
      <c r="AB54" s="15">
        <v>0.20833333333333334</v>
      </c>
      <c r="AC54" t="s">
        <v>2087</v>
      </c>
    </row>
    <row r="55" spans="1:29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0.71220459695694405</v>
      </c>
      <c r="P55" s="6">
        <f t="shared" si="1"/>
        <v>59.119617224880386</v>
      </c>
      <c r="Q55" s="8" t="s">
        <v>2040</v>
      </c>
      <c r="R55" t="s">
        <v>2043</v>
      </c>
      <c r="S55" s="12">
        <f t="shared" si="2"/>
        <v>41779.208333333336</v>
      </c>
      <c r="T55" s="12">
        <f t="shared" si="3"/>
        <v>41818.208333333336</v>
      </c>
      <c r="W55" s="12">
        <v>41779.208333333336</v>
      </c>
      <c r="Y55">
        <v>5</v>
      </c>
      <c r="Z55">
        <v>20</v>
      </c>
      <c r="AA55">
        <v>2014</v>
      </c>
      <c r="AB55" s="15">
        <v>0.20833333333333334</v>
      </c>
      <c r="AC55" t="s">
        <v>2087</v>
      </c>
    </row>
    <row r="56" spans="1:29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1.1127596439169138</v>
      </c>
      <c r="P56" s="6">
        <f t="shared" si="1"/>
        <v>44.93333333333333</v>
      </c>
      <c r="Q56" s="8" t="s">
        <v>2036</v>
      </c>
      <c r="R56" t="s">
        <v>2045</v>
      </c>
      <c r="S56" s="12">
        <f t="shared" si="2"/>
        <v>43170.25</v>
      </c>
      <c r="T56" s="12">
        <f t="shared" si="3"/>
        <v>43176.208333333328</v>
      </c>
      <c r="W56" s="12">
        <v>43170.25</v>
      </c>
      <c r="Y56">
        <v>3</v>
      </c>
      <c r="Z56">
        <v>11</v>
      </c>
      <c r="AA56">
        <v>2018</v>
      </c>
      <c r="AB56" s="15">
        <v>0.25</v>
      </c>
      <c r="AC56" t="s">
        <v>2087</v>
      </c>
    </row>
    <row r="57" spans="1:29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0.56189341052273112</v>
      </c>
      <c r="P57" s="6">
        <f t="shared" si="1"/>
        <v>89.664122137404576</v>
      </c>
      <c r="Q57" s="8" t="s">
        <v>2034</v>
      </c>
      <c r="R57" t="s">
        <v>2057</v>
      </c>
      <c r="S57" s="12">
        <f t="shared" si="2"/>
        <v>43311.208333333328</v>
      </c>
      <c r="T57" s="12">
        <f t="shared" si="3"/>
        <v>43316.208333333328</v>
      </c>
      <c r="W57" s="12">
        <v>43311.208333333328</v>
      </c>
      <c r="Y57">
        <v>7</v>
      </c>
      <c r="Z57">
        <v>30</v>
      </c>
      <c r="AA57">
        <v>2018</v>
      </c>
      <c r="AB57" s="15">
        <v>0.20833333333333334</v>
      </c>
      <c r="AC57" t="s">
        <v>2087</v>
      </c>
    </row>
    <row r="58" spans="1:29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0.69607587227007739</v>
      </c>
      <c r="P58" s="6">
        <f t="shared" si="1"/>
        <v>70.079268292682926</v>
      </c>
      <c r="Q58" s="8" t="s">
        <v>2036</v>
      </c>
      <c r="R58" t="s">
        <v>2045</v>
      </c>
      <c r="S58" s="12">
        <f t="shared" si="2"/>
        <v>42014.25</v>
      </c>
      <c r="T58" s="12">
        <f t="shared" si="3"/>
        <v>42021.25</v>
      </c>
      <c r="W58" s="12">
        <v>42014.25</v>
      </c>
      <c r="Y58">
        <v>1</v>
      </c>
      <c r="Z58">
        <v>10</v>
      </c>
      <c r="AA58">
        <v>2015</v>
      </c>
      <c r="AB58" s="15">
        <v>0.25</v>
      </c>
      <c r="AC58" t="s">
        <v>2087</v>
      </c>
    </row>
    <row r="59" spans="1:29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0.46452026269421753</v>
      </c>
      <c r="P59" s="6">
        <f t="shared" si="1"/>
        <v>31.059701492537314</v>
      </c>
      <c r="Q59" s="8" t="s">
        <v>2049</v>
      </c>
      <c r="R59" t="s">
        <v>2050</v>
      </c>
      <c r="S59" s="12">
        <f t="shared" si="2"/>
        <v>42979.208333333328</v>
      </c>
      <c r="T59" s="12">
        <f t="shared" si="3"/>
        <v>42991.208333333328</v>
      </c>
      <c r="W59" s="12">
        <v>42979.208333333328</v>
      </c>
      <c r="Y59">
        <v>9</v>
      </c>
      <c r="Z59">
        <v>1</v>
      </c>
      <c r="AA59">
        <v>2017</v>
      </c>
      <c r="AB59" s="15">
        <v>0.20833333333333334</v>
      </c>
      <c r="AC59" t="s">
        <v>2087</v>
      </c>
    </row>
    <row r="60" spans="1:29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0.44031311154598823</v>
      </c>
      <c r="P60" s="6">
        <f t="shared" si="1"/>
        <v>29.061611374407583</v>
      </c>
      <c r="Q60" s="8" t="s">
        <v>2038</v>
      </c>
      <c r="R60" t="s">
        <v>2039</v>
      </c>
      <c r="S60" s="12">
        <f t="shared" si="2"/>
        <v>42268.208333333328</v>
      </c>
      <c r="T60" s="12">
        <f t="shared" si="3"/>
        <v>42281.208333333328</v>
      </c>
      <c r="W60" s="12">
        <v>42268.208333333328</v>
      </c>
      <c r="Y60">
        <v>9</v>
      </c>
      <c r="Z60">
        <v>21</v>
      </c>
      <c r="AA60">
        <v>2015</v>
      </c>
      <c r="AB60" s="15">
        <v>0.20833333333333334</v>
      </c>
      <c r="AC60" t="s">
        <v>2087</v>
      </c>
    </row>
    <row r="61" spans="1:29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0.36354193715917943</v>
      </c>
      <c r="P61" s="6">
        <f t="shared" si="1"/>
        <v>30.0859375</v>
      </c>
      <c r="Q61" s="8" t="s">
        <v>2038</v>
      </c>
      <c r="R61" t="s">
        <v>2039</v>
      </c>
      <c r="S61" s="12">
        <f t="shared" si="2"/>
        <v>42898.208333333328</v>
      </c>
      <c r="T61" s="12">
        <f t="shared" si="3"/>
        <v>42913.208333333328</v>
      </c>
      <c r="W61" s="12">
        <v>42898.208333333328</v>
      </c>
      <c r="Y61">
        <v>6</v>
      </c>
      <c r="Z61">
        <v>12</v>
      </c>
      <c r="AA61">
        <v>2017</v>
      </c>
      <c r="AB61" s="15">
        <v>0.20833333333333334</v>
      </c>
      <c r="AC61" t="s">
        <v>2087</v>
      </c>
    </row>
    <row r="62" spans="1:29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0.69266233813981193</v>
      </c>
      <c r="P62" s="6">
        <f t="shared" si="1"/>
        <v>84.998125000000002</v>
      </c>
      <c r="Q62" s="8" t="s">
        <v>2038</v>
      </c>
      <c r="R62" t="s">
        <v>2039</v>
      </c>
      <c r="S62" s="12">
        <f t="shared" si="2"/>
        <v>41107.208333333336</v>
      </c>
      <c r="T62" s="12">
        <f t="shared" si="3"/>
        <v>41110.208333333336</v>
      </c>
      <c r="W62" s="12">
        <v>41107.208333333336</v>
      </c>
      <c r="Y62">
        <v>7</v>
      </c>
      <c r="Z62">
        <v>17</v>
      </c>
      <c r="AA62">
        <v>2012</v>
      </c>
      <c r="AB62" s="15">
        <v>0.20833333333333334</v>
      </c>
      <c r="AC62" t="s">
        <v>2087</v>
      </c>
    </row>
    <row r="63" spans="1:29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1.078213802435724</v>
      </c>
      <c r="P63" s="6">
        <f t="shared" si="1"/>
        <v>82.001775410563695</v>
      </c>
      <c r="Q63" s="8" t="s">
        <v>2038</v>
      </c>
      <c r="R63" t="s">
        <v>2039</v>
      </c>
      <c r="S63" s="12">
        <f t="shared" si="2"/>
        <v>40595.25</v>
      </c>
      <c r="T63" s="12">
        <f t="shared" si="3"/>
        <v>40635.208333333336</v>
      </c>
      <c r="W63" s="12">
        <v>40595.25</v>
      </c>
      <c r="Y63">
        <v>2</v>
      </c>
      <c r="Z63">
        <v>21</v>
      </c>
      <c r="AA63">
        <v>2011</v>
      </c>
      <c r="AB63" s="15">
        <v>0.25</v>
      </c>
      <c r="AC63" t="s">
        <v>2087</v>
      </c>
    </row>
    <row r="64" spans="1:29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0.13838915029061721</v>
      </c>
      <c r="P64" s="6">
        <f t="shared" si="1"/>
        <v>58.040160642570278</v>
      </c>
      <c r="Q64" s="8" t="s">
        <v>2036</v>
      </c>
      <c r="R64" t="s">
        <v>2037</v>
      </c>
      <c r="S64" s="12">
        <f t="shared" si="2"/>
        <v>42160.208333333328</v>
      </c>
      <c r="T64" s="12">
        <f t="shared" si="3"/>
        <v>42161.208333333328</v>
      </c>
      <c r="W64" s="12">
        <v>42160.208333333328</v>
      </c>
      <c r="Y64">
        <v>6</v>
      </c>
      <c r="Z64">
        <v>5</v>
      </c>
      <c r="AA64">
        <v>2015</v>
      </c>
      <c r="AB64" s="15">
        <v>0.20833333333333334</v>
      </c>
      <c r="AC64" t="s">
        <v>2087</v>
      </c>
    </row>
    <row r="65" spans="1:29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8.4380610412926398</v>
      </c>
      <c r="P65" s="6">
        <f t="shared" si="1"/>
        <v>111.4</v>
      </c>
      <c r="Q65" s="8" t="s">
        <v>2038</v>
      </c>
      <c r="R65" t="s">
        <v>2039</v>
      </c>
      <c r="S65" s="12">
        <f t="shared" si="2"/>
        <v>42853.208333333328</v>
      </c>
      <c r="T65" s="12">
        <f t="shared" si="3"/>
        <v>42859.208333333328</v>
      </c>
      <c r="W65" s="12">
        <v>42853.208333333328</v>
      </c>
      <c r="Y65">
        <v>4</v>
      </c>
      <c r="Z65">
        <v>28</v>
      </c>
      <c r="AA65">
        <v>2017</v>
      </c>
      <c r="AB65" s="15">
        <v>0.20833333333333334</v>
      </c>
      <c r="AC65" t="s">
        <v>2087</v>
      </c>
    </row>
    <row r="66" spans="1:29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1.0241404535479151</v>
      </c>
      <c r="P66" s="6">
        <f t="shared" si="1"/>
        <v>71.94736842105263</v>
      </c>
      <c r="Q66" s="8" t="s">
        <v>2036</v>
      </c>
      <c r="R66" t="s">
        <v>2037</v>
      </c>
      <c r="S66" s="12">
        <f t="shared" si="2"/>
        <v>43283.208333333328</v>
      </c>
      <c r="T66" s="12">
        <f t="shared" si="3"/>
        <v>43298.208333333328</v>
      </c>
      <c r="W66" s="12">
        <v>43283.208333333328</v>
      </c>
      <c r="Y66">
        <v>7</v>
      </c>
      <c r="Z66">
        <v>2</v>
      </c>
      <c r="AA66">
        <v>2018</v>
      </c>
      <c r="AB66" s="15">
        <v>0.20833333333333334</v>
      </c>
      <c r="AC66" t="s">
        <v>2087</v>
      </c>
    </row>
    <row r="67" spans="1:29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D67/E67</f>
        <v>0.42346407497396737</v>
      </c>
      <c r="P67" s="6">
        <f t="shared" ref="P67:P130" si="5">E67/G67</f>
        <v>61.038135593220339</v>
      </c>
      <c r="Q67" s="8" t="s">
        <v>2038</v>
      </c>
      <c r="R67" t="s">
        <v>2039</v>
      </c>
      <c r="S67" s="12">
        <f t="shared" ref="S67:S130" si="6">(J67/86400)+DATE(1970, 1, 1)</f>
        <v>40570.25</v>
      </c>
      <c r="T67" s="12">
        <f t="shared" ref="T67:T130" si="7">(K67/86400)+DATE(1970,1,1)</f>
        <v>40577.25</v>
      </c>
      <c r="W67" s="12">
        <v>40570.25</v>
      </c>
      <c r="Y67">
        <v>1</v>
      </c>
      <c r="Z67">
        <v>27</v>
      </c>
      <c r="AA67">
        <v>2011</v>
      </c>
      <c r="AB67" s="15">
        <v>0.25</v>
      </c>
      <c r="AC67" t="s">
        <v>2087</v>
      </c>
    </row>
    <row r="68" spans="1:29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2.2188217291507271</v>
      </c>
      <c r="P68" s="6">
        <f t="shared" si="5"/>
        <v>108.91666666666667</v>
      </c>
      <c r="Q68" s="8" t="s">
        <v>2038</v>
      </c>
      <c r="R68" t="s">
        <v>2039</v>
      </c>
      <c r="S68" s="12">
        <f t="shared" si="6"/>
        <v>42102.208333333328</v>
      </c>
      <c r="T68" s="12">
        <f t="shared" si="7"/>
        <v>42107.208333333328</v>
      </c>
      <c r="W68" s="12">
        <v>42102.208333333328</v>
      </c>
      <c r="Y68">
        <v>4</v>
      </c>
      <c r="Z68">
        <v>8</v>
      </c>
      <c r="AA68">
        <v>2015</v>
      </c>
      <c r="AB68" s="15">
        <v>0.20833333333333334</v>
      </c>
      <c r="AC68" t="s">
        <v>2087</v>
      </c>
    </row>
    <row r="69" spans="1:29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0.61581786720048859</v>
      </c>
      <c r="P69" s="6">
        <f t="shared" si="5"/>
        <v>29.001722017220171</v>
      </c>
      <c r="Q69" s="8" t="s">
        <v>2036</v>
      </c>
      <c r="R69" t="s">
        <v>2045</v>
      </c>
      <c r="S69" s="12">
        <f t="shared" si="6"/>
        <v>40203.25</v>
      </c>
      <c r="T69" s="12">
        <f t="shared" si="7"/>
        <v>40208.25</v>
      </c>
      <c r="W69" s="12">
        <v>40203.25</v>
      </c>
      <c r="Y69">
        <v>1</v>
      </c>
      <c r="Z69">
        <v>25</v>
      </c>
      <c r="AA69">
        <v>2010</v>
      </c>
      <c r="AB69" s="15">
        <v>0.25</v>
      </c>
      <c r="AC69" t="s">
        <v>2087</v>
      </c>
    </row>
    <row r="70" spans="1:29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0.39288668320926384</v>
      </c>
      <c r="P70" s="6">
        <f t="shared" si="5"/>
        <v>58.975609756097562</v>
      </c>
      <c r="Q70" s="8" t="s">
        <v>2038</v>
      </c>
      <c r="R70" t="s">
        <v>2039</v>
      </c>
      <c r="S70" s="12">
        <f t="shared" si="6"/>
        <v>42943.208333333328</v>
      </c>
      <c r="T70" s="12">
        <f t="shared" si="7"/>
        <v>42990.208333333328</v>
      </c>
      <c r="W70" s="12">
        <v>42943.208333333328</v>
      </c>
      <c r="Y70">
        <v>7</v>
      </c>
      <c r="Z70">
        <v>27</v>
      </c>
      <c r="AA70">
        <v>2017</v>
      </c>
      <c r="AB70" s="15">
        <v>0.20833333333333334</v>
      </c>
      <c r="AC70" t="s">
        <v>2087</v>
      </c>
    </row>
    <row r="71" spans="1:29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4.1557075223566544</v>
      </c>
      <c r="P71" s="6">
        <f t="shared" si="5"/>
        <v>111.82352941176471</v>
      </c>
      <c r="Q71" s="8" t="s">
        <v>2038</v>
      </c>
      <c r="R71" t="s">
        <v>2039</v>
      </c>
      <c r="S71" s="12">
        <f t="shared" si="6"/>
        <v>40531.25</v>
      </c>
      <c r="T71" s="12">
        <f t="shared" si="7"/>
        <v>40565.25</v>
      </c>
      <c r="W71" s="12">
        <v>40531.25</v>
      </c>
      <c r="Y71">
        <v>12</v>
      </c>
      <c r="Z71">
        <v>19</v>
      </c>
      <c r="AA71">
        <v>2010</v>
      </c>
      <c r="AB71" s="15">
        <v>0.25</v>
      </c>
      <c r="AC71" t="s">
        <v>2087</v>
      </c>
    </row>
    <row r="72" spans="1:29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0.80813692870085674</v>
      </c>
      <c r="P72" s="6">
        <f t="shared" si="5"/>
        <v>63.995555555555555</v>
      </c>
      <c r="Q72" s="8" t="s">
        <v>2038</v>
      </c>
      <c r="R72" t="s">
        <v>2039</v>
      </c>
      <c r="S72" s="12">
        <f t="shared" si="6"/>
        <v>40484.208333333336</v>
      </c>
      <c r="T72" s="12">
        <f t="shared" si="7"/>
        <v>40533.25</v>
      </c>
      <c r="W72" s="12">
        <v>40484.208333333336</v>
      </c>
      <c r="Y72">
        <v>11</v>
      </c>
      <c r="Z72">
        <v>2</v>
      </c>
      <c r="AA72">
        <v>2010</v>
      </c>
      <c r="AB72" s="15">
        <v>0.20833333333333334</v>
      </c>
      <c r="AC72" t="s">
        <v>2087</v>
      </c>
    </row>
    <row r="73" spans="1:29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0.92535471930906843</v>
      </c>
      <c r="P73" s="6">
        <f t="shared" si="5"/>
        <v>85.315789473684205</v>
      </c>
      <c r="Q73" s="8" t="s">
        <v>2038</v>
      </c>
      <c r="R73" t="s">
        <v>2039</v>
      </c>
      <c r="S73" s="12">
        <f t="shared" si="6"/>
        <v>43799.25</v>
      </c>
      <c r="T73" s="12">
        <f t="shared" si="7"/>
        <v>43803.25</v>
      </c>
      <c r="W73" s="12">
        <v>43799.25</v>
      </c>
      <c r="Y73">
        <v>11</v>
      </c>
      <c r="Z73">
        <v>30</v>
      </c>
      <c r="AA73">
        <v>2019</v>
      </c>
      <c r="AB73" s="15">
        <v>0.25</v>
      </c>
      <c r="AC73" t="s">
        <v>2087</v>
      </c>
    </row>
    <row r="74" spans="1:29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0.14917951268025859</v>
      </c>
      <c r="P74" s="6">
        <f t="shared" si="5"/>
        <v>74.481481481481481</v>
      </c>
      <c r="Q74" s="8" t="s">
        <v>2040</v>
      </c>
      <c r="R74" t="s">
        <v>2048</v>
      </c>
      <c r="S74" s="12">
        <f t="shared" si="6"/>
        <v>42186.208333333328</v>
      </c>
      <c r="T74" s="12">
        <f t="shared" si="7"/>
        <v>42222.208333333328</v>
      </c>
      <c r="W74" s="12">
        <v>42186.208333333328</v>
      </c>
      <c r="Y74">
        <v>7</v>
      </c>
      <c r="Z74">
        <v>1</v>
      </c>
      <c r="AA74">
        <v>2015</v>
      </c>
      <c r="AB74" s="15">
        <v>0.20833333333333334</v>
      </c>
      <c r="AC74" t="s">
        <v>2087</v>
      </c>
    </row>
    <row r="75" spans="1:29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0.15130228034151086</v>
      </c>
      <c r="P75" s="6">
        <f t="shared" si="5"/>
        <v>105.14772727272727</v>
      </c>
      <c r="Q75" s="8" t="s">
        <v>2034</v>
      </c>
      <c r="R75" t="s">
        <v>2057</v>
      </c>
      <c r="S75" s="12">
        <f t="shared" si="6"/>
        <v>42701.25</v>
      </c>
      <c r="T75" s="12">
        <f t="shared" si="7"/>
        <v>42704.25</v>
      </c>
      <c r="W75" s="12">
        <v>42701.25</v>
      </c>
      <c r="Y75">
        <v>11</v>
      </c>
      <c r="Z75">
        <v>27</v>
      </c>
      <c r="AA75">
        <v>2016</v>
      </c>
      <c r="AB75" s="15">
        <v>0.25</v>
      </c>
      <c r="AC75" t="s">
        <v>2087</v>
      </c>
    </row>
    <row r="76" spans="1:29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0.81658291457286436</v>
      </c>
      <c r="P76" s="6">
        <f t="shared" si="5"/>
        <v>56.188235294117646</v>
      </c>
      <c r="Q76" s="8" t="s">
        <v>2034</v>
      </c>
      <c r="R76" t="s">
        <v>2056</v>
      </c>
      <c r="S76" s="12">
        <f t="shared" si="6"/>
        <v>42456.208333333328</v>
      </c>
      <c r="T76" s="12">
        <f t="shared" si="7"/>
        <v>42457.208333333328</v>
      </c>
      <c r="W76" s="12">
        <v>42456.208333333328</v>
      </c>
      <c r="Y76">
        <v>3</v>
      </c>
      <c r="Z76">
        <v>27</v>
      </c>
      <c r="AA76">
        <v>2016</v>
      </c>
      <c r="AB76" s="15">
        <v>0.20833333333333334</v>
      </c>
      <c r="AC76" t="s">
        <v>2087</v>
      </c>
    </row>
    <row r="77" spans="1:29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0.66411063946323434</v>
      </c>
      <c r="P77" s="6">
        <f t="shared" si="5"/>
        <v>85.917647058823533</v>
      </c>
      <c r="Q77" s="8" t="s">
        <v>2053</v>
      </c>
      <c r="R77" t="s">
        <v>2054</v>
      </c>
      <c r="S77" s="12">
        <f t="shared" si="6"/>
        <v>43296.208333333328</v>
      </c>
      <c r="T77" s="12">
        <f t="shared" si="7"/>
        <v>43304.208333333328</v>
      </c>
      <c r="W77" s="12">
        <v>43296.208333333328</v>
      </c>
      <c r="Y77">
        <v>7</v>
      </c>
      <c r="Z77">
        <v>15</v>
      </c>
      <c r="AA77">
        <v>2018</v>
      </c>
      <c r="AB77" s="15">
        <v>0.20833333333333334</v>
      </c>
      <c r="AC77" t="s">
        <v>2087</v>
      </c>
    </row>
    <row r="78" spans="1:29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1.2803016886647984</v>
      </c>
      <c r="P78" s="6">
        <f t="shared" si="5"/>
        <v>57.00296912114014</v>
      </c>
      <c r="Q78" s="8" t="s">
        <v>2038</v>
      </c>
      <c r="R78" t="s">
        <v>2039</v>
      </c>
      <c r="S78" s="12">
        <f t="shared" si="6"/>
        <v>42027.25</v>
      </c>
      <c r="T78" s="12">
        <f t="shared" si="7"/>
        <v>42076.208333333328</v>
      </c>
      <c r="W78" s="12">
        <v>42027.25</v>
      </c>
      <c r="Y78">
        <v>1</v>
      </c>
      <c r="Z78">
        <v>23</v>
      </c>
      <c r="AA78">
        <v>2015</v>
      </c>
      <c r="AB78" s="15">
        <v>0.25</v>
      </c>
      <c r="AC78" t="s">
        <v>2087</v>
      </c>
    </row>
    <row r="79" spans="1:29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2.1300448430493275</v>
      </c>
      <c r="P79" s="6">
        <f t="shared" si="5"/>
        <v>79.642857142857139</v>
      </c>
      <c r="Q79" s="8" t="s">
        <v>2040</v>
      </c>
      <c r="R79" t="s">
        <v>2048</v>
      </c>
      <c r="S79" s="12">
        <f t="shared" si="6"/>
        <v>40448.208333333336</v>
      </c>
      <c r="T79" s="12">
        <f t="shared" si="7"/>
        <v>40462.208333333336</v>
      </c>
      <c r="W79" s="12">
        <v>40448.208333333336</v>
      </c>
      <c r="Y79">
        <v>9</v>
      </c>
      <c r="Z79">
        <v>27</v>
      </c>
      <c r="AA79">
        <v>2010</v>
      </c>
      <c r="AB79" s="15">
        <v>0.20833333333333334</v>
      </c>
      <c r="AC79" t="s">
        <v>2087</v>
      </c>
    </row>
    <row r="80" spans="1:29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0.33244680851063829</v>
      </c>
      <c r="P80" s="6">
        <f t="shared" si="5"/>
        <v>41.018181818181816</v>
      </c>
      <c r="Q80" s="8" t="s">
        <v>2046</v>
      </c>
      <c r="R80" t="s">
        <v>2058</v>
      </c>
      <c r="S80" s="12">
        <f t="shared" si="6"/>
        <v>43206.208333333328</v>
      </c>
      <c r="T80" s="12">
        <f t="shared" si="7"/>
        <v>43207.208333333328</v>
      </c>
      <c r="W80" s="12">
        <v>43206.208333333328</v>
      </c>
      <c r="Y80">
        <v>4</v>
      </c>
      <c r="Z80">
        <v>16</v>
      </c>
      <c r="AA80">
        <v>2018</v>
      </c>
      <c r="AB80" s="15">
        <v>0.20833333333333334</v>
      </c>
      <c r="AC80" t="s">
        <v>2087</v>
      </c>
    </row>
    <row r="81" spans="1:29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1.4368101819628121</v>
      </c>
      <c r="P81" s="6">
        <f t="shared" si="5"/>
        <v>48.004773269689736</v>
      </c>
      <c r="Q81" s="8" t="s">
        <v>2038</v>
      </c>
      <c r="R81" t="s">
        <v>2039</v>
      </c>
      <c r="S81" s="12">
        <f t="shared" si="6"/>
        <v>43267.208333333328</v>
      </c>
      <c r="T81" s="12">
        <f t="shared" si="7"/>
        <v>43272.208333333328</v>
      </c>
      <c r="W81" s="12">
        <v>43267.208333333328</v>
      </c>
      <c r="Y81">
        <v>6</v>
      </c>
      <c r="Z81">
        <v>16</v>
      </c>
      <c r="AA81">
        <v>2018</v>
      </c>
      <c r="AB81" s="15">
        <v>0.20833333333333334</v>
      </c>
      <c r="AC81" t="s">
        <v>2087</v>
      </c>
    </row>
    <row r="82" spans="1:29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0.15687393040501996</v>
      </c>
      <c r="P82" s="6">
        <f t="shared" si="5"/>
        <v>55.212598425196852</v>
      </c>
      <c r="Q82" s="8" t="s">
        <v>2049</v>
      </c>
      <c r="R82" t="s">
        <v>2050</v>
      </c>
      <c r="S82" s="12">
        <f t="shared" si="6"/>
        <v>42976.208333333328</v>
      </c>
      <c r="T82" s="12">
        <f t="shared" si="7"/>
        <v>43006.208333333328</v>
      </c>
      <c r="W82" s="12">
        <v>42976.208333333328</v>
      </c>
      <c r="Y82">
        <v>8</v>
      </c>
      <c r="Z82">
        <v>29</v>
      </c>
      <c r="AA82">
        <v>2017</v>
      </c>
      <c r="AB82" s="15">
        <v>0.20833333333333334</v>
      </c>
      <c r="AC82" t="s">
        <v>2087</v>
      </c>
    </row>
    <row r="83" spans="1:29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0.44377525952928126</v>
      </c>
      <c r="P83" s="6">
        <f t="shared" si="5"/>
        <v>92.109489051094897</v>
      </c>
      <c r="Q83" s="8" t="s">
        <v>2034</v>
      </c>
      <c r="R83" t="s">
        <v>2035</v>
      </c>
      <c r="S83" s="12">
        <f t="shared" si="6"/>
        <v>43062.25</v>
      </c>
      <c r="T83" s="12">
        <f t="shared" si="7"/>
        <v>43087.25</v>
      </c>
      <c r="W83" s="12">
        <v>43062.25</v>
      </c>
      <c r="Y83">
        <v>11</v>
      </c>
      <c r="Z83">
        <v>23</v>
      </c>
      <c r="AA83">
        <v>2017</v>
      </c>
      <c r="AB83" s="15">
        <v>0.25</v>
      </c>
      <c r="AC83" t="s">
        <v>2087</v>
      </c>
    </row>
    <row r="84" spans="1:29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6.678688305616777E-2</v>
      </c>
      <c r="P84" s="6">
        <f t="shared" si="5"/>
        <v>83.183333333333337</v>
      </c>
      <c r="Q84" s="8" t="s">
        <v>2049</v>
      </c>
      <c r="R84" t="s">
        <v>2050</v>
      </c>
      <c r="S84" s="12">
        <f t="shared" si="6"/>
        <v>43482.25</v>
      </c>
      <c r="T84" s="12">
        <f t="shared" si="7"/>
        <v>43489.25</v>
      </c>
      <c r="W84" s="12">
        <v>43482.25</v>
      </c>
      <c r="Y84">
        <v>1</v>
      </c>
      <c r="Z84">
        <v>17</v>
      </c>
      <c r="AA84">
        <v>2019</v>
      </c>
      <c r="AB84" s="15">
        <v>0.25</v>
      </c>
      <c r="AC84" t="s">
        <v>2087</v>
      </c>
    </row>
    <row r="85" spans="1:29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2.6602660266026601</v>
      </c>
      <c r="P85" s="6">
        <f t="shared" si="5"/>
        <v>39.996000000000002</v>
      </c>
      <c r="Q85" s="8" t="s">
        <v>2034</v>
      </c>
      <c r="R85" t="s">
        <v>2042</v>
      </c>
      <c r="S85" s="12">
        <f t="shared" si="6"/>
        <v>42579.208333333328</v>
      </c>
      <c r="T85" s="12">
        <f t="shared" si="7"/>
        <v>42601.208333333328</v>
      </c>
      <c r="W85" s="12">
        <v>42579.208333333328</v>
      </c>
      <c r="Y85">
        <v>7</v>
      </c>
      <c r="Z85">
        <v>28</v>
      </c>
      <c r="AA85">
        <v>2016</v>
      </c>
      <c r="AB85" s="15">
        <v>0.20833333333333334</v>
      </c>
      <c r="AC85" t="s">
        <v>2087</v>
      </c>
    </row>
    <row r="86" spans="1:29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0.75546145703012224</v>
      </c>
      <c r="P86" s="6">
        <f t="shared" si="5"/>
        <v>111.1336898395722</v>
      </c>
      <c r="Q86" s="8" t="s">
        <v>2036</v>
      </c>
      <c r="R86" t="s">
        <v>2045</v>
      </c>
      <c r="S86" s="12">
        <f t="shared" si="6"/>
        <v>41118.208333333336</v>
      </c>
      <c r="T86" s="12">
        <f t="shared" si="7"/>
        <v>41128.208333333336</v>
      </c>
      <c r="W86" s="12">
        <v>41118.208333333336</v>
      </c>
      <c r="Y86">
        <v>7</v>
      </c>
      <c r="Z86">
        <v>28</v>
      </c>
      <c r="AA86">
        <v>2012</v>
      </c>
      <c r="AB86" s="15">
        <v>0.20833333333333334</v>
      </c>
      <c r="AC86" t="s">
        <v>2087</v>
      </c>
    </row>
    <row r="87" spans="1:29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0.76205287713841363</v>
      </c>
      <c r="P87" s="6">
        <f t="shared" si="5"/>
        <v>90.563380281690144</v>
      </c>
      <c r="Q87" s="8" t="s">
        <v>2034</v>
      </c>
      <c r="R87" t="s">
        <v>2044</v>
      </c>
      <c r="S87" s="12">
        <f t="shared" si="6"/>
        <v>40797.208333333336</v>
      </c>
      <c r="T87" s="12">
        <f t="shared" si="7"/>
        <v>40805.208333333336</v>
      </c>
      <c r="W87" s="12">
        <v>40797.208333333336</v>
      </c>
      <c r="Y87">
        <v>9</v>
      </c>
      <c r="Z87">
        <v>11</v>
      </c>
      <c r="AA87">
        <v>2011</v>
      </c>
      <c r="AB87" s="15">
        <v>0.20833333333333334</v>
      </c>
      <c r="AC87" t="s">
        <v>2087</v>
      </c>
    </row>
    <row r="88" spans="1:29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0.59653365578395812</v>
      </c>
      <c r="P88" s="6">
        <f t="shared" si="5"/>
        <v>61.108374384236456</v>
      </c>
      <c r="Q88" s="8" t="s">
        <v>2038</v>
      </c>
      <c r="R88" t="s">
        <v>2039</v>
      </c>
      <c r="S88" s="12">
        <f t="shared" si="6"/>
        <v>42128.208333333328</v>
      </c>
      <c r="T88" s="12">
        <f t="shared" si="7"/>
        <v>42141.208333333328</v>
      </c>
      <c r="W88" s="12">
        <v>42128.208333333328</v>
      </c>
      <c r="Y88">
        <v>5</v>
      </c>
      <c r="Z88">
        <v>4</v>
      </c>
      <c r="AA88">
        <v>2015</v>
      </c>
      <c r="AB88" s="15">
        <v>0.20833333333333334</v>
      </c>
      <c r="AC88" t="s">
        <v>2087</v>
      </c>
    </row>
    <row r="89" spans="1:29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1.6132964889466841</v>
      </c>
      <c r="P89" s="6">
        <f t="shared" si="5"/>
        <v>83.022941970310384</v>
      </c>
      <c r="Q89" s="8" t="s">
        <v>2034</v>
      </c>
      <c r="R89" t="s">
        <v>2035</v>
      </c>
      <c r="S89" s="12">
        <f t="shared" si="6"/>
        <v>40610.25</v>
      </c>
      <c r="T89" s="12">
        <f t="shared" si="7"/>
        <v>40621.208333333336</v>
      </c>
      <c r="W89" s="12">
        <v>40610.25</v>
      </c>
      <c r="Y89">
        <v>3</v>
      </c>
      <c r="Z89">
        <v>8</v>
      </c>
      <c r="AA89">
        <v>2011</v>
      </c>
      <c r="AB89" s="15">
        <v>0.25</v>
      </c>
      <c r="AC89" t="s">
        <v>2087</v>
      </c>
    </row>
    <row r="90" spans="1:29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0.38350910834132312</v>
      </c>
      <c r="P90" s="6">
        <f t="shared" si="5"/>
        <v>110.76106194690266</v>
      </c>
      <c r="Q90" s="8" t="s">
        <v>2046</v>
      </c>
      <c r="R90" t="s">
        <v>2058</v>
      </c>
      <c r="S90" s="12">
        <f t="shared" si="6"/>
        <v>42110.208333333328</v>
      </c>
      <c r="T90" s="12">
        <f t="shared" si="7"/>
        <v>42132.208333333328</v>
      </c>
      <c r="W90" s="12">
        <v>42110.208333333328</v>
      </c>
      <c r="Y90">
        <v>4</v>
      </c>
      <c r="Z90">
        <v>16</v>
      </c>
      <c r="AA90">
        <v>2015</v>
      </c>
      <c r="AB90" s="15">
        <v>0.20833333333333334</v>
      </c>
      <c r="AC90" t="s">
        <v>2087</v>
      </c>
    </row>
    <row r="91" spans="1:29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0.39590125756870054</v>
      </c>
      <c r="P91" s="6">
        <f t="shared" si="5"/>
        <v>89.458333333333329</v>
      </c>
      <c r="Q91" s="8" t="s">
        <v>2038</v>
      </c>
      <c r="R91" t="s">
        <v>2039</v>
      </c>
      <c r="S91" s="12">
        <f t="shared" si="6"/>
        <v>40283.208333333336</v>
      </c>
      <c r="T91" s="12">
        <f t="shared" si="7"/>
        <v>40285.208333333336</v>
      </c>
      <c r="W91" s="12">
        <v>40283.208333333336</v>
      </c>
      <c r="Y91">
        <v>4</v>
      </c>
      <c r="Z91">
        <v>15</v>
      </c>
      <c r="AA91">
        <v>2010</v>
      </c>
      <c r="AB91" s="15">
        <v>0.20833333333333334</v>
      </c>
      <c r="AC91" t="s">
        <v>2087</v>
      </c>
    </row>
    <row r="92" spans="1:29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1.2720156555772995</v>
      </c>
      <c r="P92" s="6">
        <f t="shared" si="5"/>
        <v>57.849056603773583</v>
      </c>
      <c r="Q92" s="8" t="s">
        <v>2038</v>
      </c>
      <c r="R92" t="s">
        <v>2039</v>
      </c>
      <c r="S92" s="12">
        <f t="shared" si="6"/>
        <v>42425.25</v>
      </c>
      <c r="T92" s="12">
        <f t="shared" si="7"/>
        <v>42425.25</v>
      </c>
      <c r="W92" s="12">
        <v>42425.25</v>
      </c>
      <c r="Y92">
        <v>2</v>
      </c>
      <c r="Z92">
        <v>25</v>
      </c>
      <c r="AA92">
        <v>2016</v>
      </c>
      <c r="AB92" s="15">
        <v>0.25</v>
      </c>
      <c r="AC92" t="s">
        <v>2087</v>
      </c>
    </row>
    <row r="93" spans="1:29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2.0659275921165383</v>
      </c>
      <c r="P93" s="6">
        <f t="shared" si="5"/>
        <v>109.99705449189985</v>
      </c>
      <c r="Q93" s="8" t="s">
        <v>2046</v>
      </c>
      <c r="R93" t="s">
        <v>2058</v>
      </c>
      <c r="S93" s="12">
        <f t="shared" si="6"/>
        <v>42588.208333333328</v>
      </c>
      <c r="T93" s="12">
        <f t="shared" si="7"/>
        <v>42616.208333333328</v>
      </c>
      <c r="W93" s="12">
        <v>42588.208333333328</v>
      </c>
      <c r="Y93">
        <v>8</v>
      </c>
      <c r="Z93">
        <v>6</v>
      </c>
      <c r="AA93">
        <v>2016</v>
      </c>
      <c r="AB93" s="15">
        <v>0.20833333333333334</v>
      </c>
      <c r="AC93" t="s">
        <v>2087</v>
      </c>
    </row>
    <row r="94" spans="1:29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0.38628681796233705</v>
      </c>
      <c r="P94" s="6">
        <f t="shared" si="5"/>
        <v>103.96586345381526</v>
      </c>
      <c r="Q94" s="8" t="s">
        <v>2049</v>
      </c>
      <c r="R94" t="s">
        <v>2050</v>
      </c>
      <c r="S94" s="12">
        <f t="shared" si="6"/>
        <v>40352.208333333336</v>
      </c>
      <c r="T94" s="12">
        <f t="shared" si="7"/>
        <v>40353.208333333336</v>
      </c>
      <c r="W94" s="12">
        <v>40352.208333333336</v>
      </c>
      <c r="Y94">
        <v>6</v>
      </c>
      <c r="Z94">
        <v>23</v>
      </c>
      <c r="AA94">
        <v>2010</v>
      </c>
      <c r="AB94" s="15">
        <v>0.20833333333333334</v>
      </c>
      <c r="AC94" t="s">
        <v>2087</v>
      </c>
    </row>
    <row r="95" spans="1:29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1.6515627609028949</v>
      </c>
      <c r="P95" s="6">
        <f t="shared" si="5"/>
        <v>107.99508196721311</v>
      </c>
      <c r="Q95" s="8" t="s">
        <v>2038</v>
      </c>
      <c r="R95" t="s">
        <v>2039</v>
      </c>
      <c r="S95" s="12">
        <f t="shared" si="6"/>
        <v>41202.208333333336</v>
      </c>
      <c r="T95" s="12">
        <f t="shared" si="7"/>
        <v>41206.208333333336</v>
      </c>
      <c r="W95" s="12">
        <v>41202.208333333336</v>
      </c>
      <c r="Y95">
        <v>10</v>
      </c>
      <c r="Z95">
        <v>20</v>
      </c>
      <c r="AA95">
        <v>2012</v>
      </c>
      <c r="AB95" s="15">
        <v>0.20833333333333334</v>
      </c>
      <c r="AC95" t="s">
        <v>2087</v>
      </c>
    </row>
    <row r="96" spans="1:29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0.32928352446917225</v>
      </c>
      <c r="P96" s="6">
        <f t="shared" si="5"/>
        <v>48.927777777777777</v>
      </c>
      <c r="Q96" s="8" t="s">
        <v>2036</v>
      </c>
      <c r="R96" t="s">
        <v>2037</v>
      </c>
      <c r="S96" s="12">
        <f t="shared" si="6"/>
        <v>43562.208333333328</v>
      </c>
      <c r="T96" s="12">
        <f t="shared" si="7"/>
        <v>43573.208333333328</v>
      </c>
      <c r="W96" s="12">
        <v>43562.208333333328</v>
      </c>
      <c r="Y96">
        <v>4</v>
      </c>
      <c r="Z96">
        <v>7</v>
      </c>
      <c r="AA96">
        <v>2019</v>
      </c>
      <c r="AB96" s="15">
        <v>0.20833333333333334</v>
      </c>
      <c r="AC96" t="s">
        <v>2087</v>
      </c>
    </row>
    <row r="97" spans="1:29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0.88495575221238942</v>
      </c>
      <c r="P97" s="6">
        <f t="shared" si="5"/>
        <v>37.666666666666664</v>
      </c>
      <c r="Q97" s="8" t="s">
        <v>2040</v>
      </c>
      <c r="R97" t="s">
        <v>2041</v>
      </c>
      <c r="S97" s="12">
        <f t="shared" si="6"/>
        <v>43752.208333333328</v>
      </c>
      <c r="T97" s="12">
        <f t="shared" si="7"/>
        <v>43759.208333333328</v>
      </c>
      <c r="W97" s="12">
        <v>43752.208333333328</v>
      </c>
      <c r="Y97">
        <v>10</v>
      </c>
      <c r="Z97">
        <v>14</v>
      </c>
      <c r="AA97">
        <v>2019</v>
      </c>
      <c r="AB97" s="15">
        <v>0.20833333333333334</v>
      </c>
      <c r="AC97" t="s">
        <v>2087</v>
      </c>
    </row>
    <row r="98" spans="1:29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0.46002653237675972</v>
      </c>
      <c r="P98" s="6">
        <f t="shared" si="5"/>
        <v>64.999141999141997</v>
      </c>
      <c r="Q98" s="8" t="s">
        <v>2038</v>
      </c>
      <c r="R98" t="s">
        <v>2039</v>
      </c>
      <c r="S98" s="12">
        <f t="shared" si="6"/>
        <v>40612.25</v>
      </c>
      <c r="T98" s="12">
        <f t="shared" si="7"/>
        <v>40625.208333333336</v>
      </c>
      <c r="W98" s="12">
        <v>40612.25</v>
      </c>
      <c r="Y98">
        <v>3</v>
      </c>
      <c r="Z98">
        <v>10</v>
      </c>
      <c r="AA98">
        <v>2011</v>
      </c>
      <c r="AB98" s="15">
        <v>0.25</v>
      </c>
      <c r="AC98" t="s">
        <v>2087</v>
      </c>
    </row>
    <row r="99" spans="1:29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0.10791068315763261</v>
      </c>
      <c r="P99" s="6">
        <f t="shared" si="5"/>
        <v>106.61061946902655</v>
      </c>
      <c r="Q99" s="8" t="s">
        <v>2032</v>
      </c>
      <c r="R99" t="s">
        <v>2033</v>
      </c>
      <c r="S99" s="12">
        <f t="shared" si="6"/>
        <v>42180.208333333328</v>
      </c>
      <c r="T99" s="12">
        <f t="shared" si="7"/>
        <v>42234.208333333328</v>
      </c>
      <c r="W99" s="12">
        <v>42180.208333333328</v>
      </c>
      <c r="Y99">
        <v>6</v>
      </c>
      <c r="Z99">
        <v>25</v>
      </c>
      <c r="AA99">
        <v>2015</v>
      </c>
      <c r="AB99" s="15">
        <v>0.20833333333333334</v>
      </c>
      <c r="AC99" t="s">
        <v>2087</v>
      </c>
    </row>
    <row r="100" spans="1:29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2.9680434584686353</v>
      </c>
      <c r="P100" s="6">
        <f t="shared" si="5"/>
        <v>27.009016393442622</v>
      </c>
      <c r="Q100" s="8" t="s">
        <v>2049</v>
      </c>
      <c r="R100" t="s">
        <v>2050</v>
      </c>
      <c r="S100" s="12">
        <f t="shared" si="6"/>
        <v>42212.208333333328</v>
      </c>
      <c r="T100" s="12">
        <f t="shared" si="7"/>
        <v>42216.208333333328</v>
      </c>
      <c r="W100" s="12">
        <v>42212.208333333328</v>
      </c>
      <c r="Y100">
        <v>7</v>
      </c>
      <c r="Z100">
        <v>27</v>
      </c>
      <c r="AA100">
        <v>2015</v>
      </c>
      <c r="AB100" s="15">
        <v>0.20833333333333334</v>
      </c>
      <c r="AC100" t="s">
        <v>2087</v>
      </c>
    </row>
    <row r="101" spans="1:29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0.50832720219383321</v>
      </c>
      <c r="P101" s="6">
        <f t="shared" si="5"/>
        <v>91.16463414634147</v>
      </c>
      <c r="Q101" s="8" t="s">
        <v>2038</v>
      </c>
      <c r="R101" t="s">
        <v>2039</v>
      </c>
      <c r="S101" s="12">
        <f t="shared" si="6"/>
        <v>41968.25</v>
      </c>
      <c r="T101" s="12">
        <f t="shared" si="7"/>
        <v>41997.25</v>
      </c>
      <c r="W101" s="12">
        <v>41968.25</v>
      </c>
      <c r="Y101">
        <v>11</v>
      </c>
      <c r="Z101">
        <v>25</v>
      </c>
      <c r="AA101">
        <v>2014</v>
      </c>
      <c r="AB101" s="15">
        <v>0.25</v>
      </c>
      <c r="AC101" t="s">
        <v>2087</v>
      </c>
    </row>
    <row r="102" spans="1:29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100</v>
      </c>
      <c r="P102" s="6">
        <f t="shared" si="5"/>
        <v>1</v>
      </c>
      <c r="Q102" s="8" t="s">
        <v>2038</v>
      </c>
      <c r="R102" t="s">
        <v>2039</v>
      </c>
      <c r="S102" s="12">
        <f t="shared" si="6"/>
        <v>40835.208333333336</v>
      </c>
      <c r="T102" s="12">
        <f t="shared" si="7"/>
        <v>40853.208333333336</v>
      </c>
      <c r="W102" s="12">
        <v>40835.208333333336</v>
      </c>
      <c r="Y102">
        <v>10</v>
      </c>
      <c r="Z102">
        <v>19</v>
      </c>
      <c r="AA102">
        <v>2011</v>
      </c>
      <c r="AB102" s="15">
        <v>0.20833333333333334</v>
      </c>
      <c r="AC102" t="s">
        <v>2087</v>
      </c>
    </row>
    <row r="103" spans="1:29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9.7900576525617317E-2</v>
      </c>
      <c r="P103" s="6">
        <f t="shared" si="5"/>
        <v>56.054878048780488</v>
      </c>
      <c r="Q103" s="8" t="s">
        <v>2034</v>
      </c>
      <c r="R103" t="s">
        <v>2042</v>
      </c>
      <c r="S103" s="12">
        <f t="shared" si="6"/>
        <v>42056.25</v>
      </c>
      <c r="T103" s="12">
        <f t="shared" si="7"/>
        <v>42063.25</v>
      </c>
      <c r="W103" s="12">
        <v>42056.25</v>
      </c>
      <c r="Y103">
        <v>2</v>
      </c>
      <c r="Z103">
        <v>21</v>
      </c>
      <c r="AA103">
        <v>2015</v>
      </c>
      <c r="AB103" s="15">
        <v>0.25</v>
      </c>
      <c r="AC103" t="s">
        <v>2087</v>
      </c>
    </row>
    <row r="104" spans="1:29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0.35501823066589905</v>
      </c>
      <c r="P104" s="6">
        <f t="shared" si="5"/>
        <v>31.017857142857142</v>
      </c>
      <c r="Q104" s="8" t="s">
        <v>2036</v>
      </c>
      <c r="R104" t="s">
        <v>2045</v>
      </c>
      <c r="S104" s="12">
        <f t="shared" si="6"/>
        <v>43234.208333333328</v>
      </c>
      <c r="T104" s="12">
        <f t="shared" si="7"/>
        <v>43241.208333333328</v>
      </c>
      <c r="W104" s="12">
        <v>43234.208333333328</v>
      </c>
      <c r="Y104">
        <v>5</v>
      </c>
      <c r="Z104">
        <v>14</v>
      </c>
      <c r="AA104">
        <v>2018</v>
      </c>
      <c r="AB104" s="15">
        <v>0.20833333333333334</v>
      </c>
      <c r="AC104" t="s">
        <v>2087</v>
      </c>
    </row>
    <row r="105" spans="1:29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4.0633888663145061</v>
      </c>
      <c r="P105" s="6">
        <f t="shared" si="5"/>
        <v>66.513513513513516</v>
      </c>
      <c r="Q105" s="8" t="s">
        <v>2034</v>
      </c>
      <c r="R105" t="s">
        <v>2042</v>
      </c>
      <c r="S105" s="12">
        <f t="shared" si="6"/>
        <v>40475.208333333336</v>
      </c>
      <c r="T105" s="12">
        <f t="shared" si="7"/>
        <v>40484.208333333336</v>
      </c>
      <c r="W105" s="12">
        <v>40475.208333333336</v>
      </c>
      <c r="Y105">
        <v>10</v>
      </c>
      <c r="Z105">
        <v>24</v>
      </c>
      <c r="AA105">
        <v>2010</v>
      </c>
      <c r="AB105" s="15">
        <v>0.20833333333333334</v>
      </c>
      <c r="AC105" t="s">
        <v>2087</v>
      </c>
    </row>
    <row r="106" spans="1:29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0.69861624751645446</v>
      </c>
      <c r="P106" s="6">
        <f t="shared" si="5"/>
        <v>89.005216484089729</v>
      </c>
      <c r="Q106" s="8" t="s">
        <v>2034</v>
      </c>
      <c r="R106" t="s">
        <v>2044</v>
      </c>
      <c r="S106" s="12">
        <f t="shared" si="6"/>
        <v>42878.208333333328</v>
      </c>
      <c r="T106" s="12">
        <f t="shared" si="7"/>
        <v>42879.208333333328</v>
      </c>
      <c r="W106" s="12">
        <v>42878.208333333328</v>
      </c>
      <c r="Y106">
        <v>5</v>
      </c>
      <c r="Z106">
        <v>23</v>
      </c>
      <c r="AA106">
        <v>2017</v>
      </c>
      <c r="AB106" s="15">
        <v>0.20833333333333334</v>
      </c>
      <c r="AC106" t="s">
        <v>2087</v>
      </c>
    </row>
    <row r="107" spans="1:29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0.69183029809746666</v>
      </c>
      <c r="P107" s="6">
        <f t="shared" si="5"/>
        <v>103.46315789473684</v>
      </c>
      <c r="Q107" s="8" t="s">
        <v>2036</v>
      </c>
      <c r="R107" t="s">
        <v>2037</v>
      </c>
      <c r="S107" s="12">
        <f t="shared" si="6"/>
        <v>41366.208333333336</v>
      </c>
      <c r="T107" s="12">
        <f t="shared" si="7"/>
        <v>41384.208333333336</v>
      </c>
      <c r="W107" s="12">
        <v>41366.208333333336</v>
      </c>
      <c r="Y107">
        <v>4</v>
      </c>
      <c r="Z107">
        <v>2</v>
      </c>
      <c r="AA107">
        <v>2013</v>
      </c>
      <c r="AB107" s="15">
        <v>0.20833333333333334</v>
      </c>
      <c r="AC107" t="s">
        <v>2087</v>
      </c>
    </row>
    <row r="108" spans="1:29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0.27845209196058834</v>
      </c>
      <c r="P108" s="6">
        <f t="shared" si="5"/>
        <v>95.278911564625844</v>
      </c>
      <c r="Q108" s="8" t="s">
        <v>2038</v>
      </c>
      <c r="R108" t="s">
        <v>2039</v>
      </c>
      <c r="S108" s="12">
        <f t="shared" si="6"/>
        <v>43716.208333333328</v>
      </c>
      <c r="T108" s="12">
        <f t="shared" si="7"/>
        <v>43721.208333333328</v>
      </c>
      <c r="W108" s="12">
        <v>43716.208333333328</v>
      </c>
      <c r="Y108">
        <v>9</v>
      </c>
      <c r="Z108">
        <v>8</v>
      </c>
      <c r="AA108">
        <v>2019</v>
      </c>
      <c r="AB108" s="15">
        <v>0.20833333333333334</v>
      </c>
      <c r="AC108" t="s">
        <v>2087</v>
      </c>
    </row>
    <row r="109" spans="1:29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0.53623410448904552</v>
      </c>
      <c r="P109" s="6">
        <f t="shared" si="5"/>
        <v>75.895348837209298</v>
      </c>
      <c r="Q109" s="8" t="s">
        <v>2038</v>
      </c>
      <c r="R109" t="s">
        <v>2039</v>
      </c>
      <c r="S109" s="12">
        <f t="shared" si="6"/>
        <v>43213.208333333328</v>
      </c>
      <c r="T109" s="12">
        <f t="shared" si="7"/>
        <v>43230.208333333328</v>
      </c>
      <c r="W109" s="12">
        <v>43213.208333333328</v>
      </c>
      <c r="Y109">
        <v>4</v>
      </c>
      <c r="Z109">
        <v>23</v>
      </c>
      <c r="AA109">
        <v>2018</v>
      </c>
      <c r="AB109" s="15">
        <v>0.20833333333333334</v>
      </c>
      <c r="AC109" t="s">
        <v>2087</v>
      </c>
    </row>
    <row r="110" spans="1:29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0.16799193638705343</v>
      </c>
      <c r="P110" s="6">
        <f t="shared" si="5"/>
        <v>107.57831325301204</v>
      </c>
      <c r="Q110" s="8" t="s">
        <v>2040</v>
      </c>
      <c r="R110" t="s">
        <v>2041</v>
      </c>
      <c r="S110" s="12">
        <f t="shared" si="6"/>
        <v>41005.208333333336</v>
      </c>
      <c r="T110" s="12">
        <f t="shared" si="7"/>
        <v>41042.208333333336</v>
      </c>
      <c r="W110" s="12">
        <v>41005.208333333336</v>
      </c>
      <c r="Y110">
        <v>4</v>
      </c>
      <c r="Z110">
        <v>6</v>
      </c>
      <c r="AA110">
        <v>2012</v>
      </c>
      <c r="AB110" s="15">
        <v>0.20833333333333334</v>
      </c>
      <c r="AC110" t="s">
        <v>2087</v>
      </c>
    </row>
    <row r="111" spans="1:29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1.6888600194868464</v>
      </c>
      <c r="P111" s="6">
        <f t="shared" si="5"/>
        <v>51.31666666666667</v>
      </c>
      <c r="Q111" s="8" t="s">
        <v>2040</v>
      </c>
      <c r="R111" t="s">
        <v>2059</v>
      </c>
      <c r="S111" s="12">
        <f t="shared" si="6"/>
        <v>41651.25</v>
      </c>
      <c r="T111" s="12">
        <f t="shared" si="7"/>
        <v>41653.25</v>
      </c>
      <c r="W111" s="12">
        <v>41651.25</v>
      </c>
      <c r="Y111">
        <v>1</v>
      </c>
      <c r="Z111">
        <v>12</v>
      </c>
      <c r="AA111">
        <v>2014</v>
      </c>
      <c r="AB111" s="15">
        <v>0.25</v>
      </c>
      <c r="AC111" t="s">
        <v>2087</v>
      </c>
    </row>
    <row r="112" spans="1:29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6.6832496362697702</v>
      </c>
      <c r="P112" s="6">
        <f t="shared" si="5"/>
        <v>71.983108108108112</v>
      </c>
      <c r="Q112" s="8" t="s">
        <v>2032</v>
      </c>
      <c r="R112" t="s">
        <v>2033</v>
      </c>
      <c r="S112" s="12">
        <f t="shared" si="6"/>
        <v>43354.208333333328</v>
      </c>
      <c r="T112" s="12">
        <f t="shared" si="7"/>
        <v>43373.208333333328</v>
      </c>
      <c r="W112" s="12">
        <v>43354.208333333328</v>
      </c>
      <c r="Y112">
        <v>9</v>
      </c>
      <c r="Z112">
        <v>11</v>
      </c>
      <c r="AA112">
        <v>2018</v>
      </c>
      <c r="AB112" s="15">
        <v>0.20833333333333334</v>
      </c>
      <c r="AC112" t="s">
        <v>2087</v>
      </c>
    </row>
    <row r="113" spans="1:29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0.83363881987155986</v>
      </c>
      <c r="P113" s="6">
        <f t="shared" si="5"/>
        <v>108.95414201183432</v>
      </c>
      <c r="Q113" s="8" t="s">
        <v>2046</v>
      </c>
      <c r="R113" t="s">
        <v>2055</v>
      </c>
      <c r="S113" s="12">
        <f t="shared" si="6"/>
        <v>41174.208333333336</v>
      </c>
      <c r="T113" s="12">
        <f t="shared" si="7"/>
        <v>41180.208333333336</v>
      </c>
      <c r="W113" s="12">
        <v>41174.208333333336</v>
      </c>
      <c r="Y113">
        <v>9</v>
      </c>
      <c r="Z113">
        <v>22</v>
      </c>
      <c r="AA113">
        <v>2012</v>
      </c>
      <c r="AB113" s="15">
        <v>0.20833333333333334</v>
      </c>
      <c r="AC113" t="s">
        <v>2087</v>
      </c>
    </row>
    <row r="114" spans="1:29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0.37198258804907003</v>
      </c>
      <c r="P114" s="6">
        <f t="shared" si="5"/>
        <v>35</v>
      </c>
      <c r="Q114" s="8" t="s">
        <v>2036</v>
      </c>
      <c r="R114" t="s">
        <v>2037</v>
      </c>
      <c r="S114" s="12">
        <f t="shared" si="6"/>
        <v>41875.208333333336</v>
      </c>
      <c r="T114" s="12">
        <f t="shared" si="7"/>
        <v>41890.208333333336</v>
      </c>
      <c r="W114" s="12">
        <v>41875.208333333336</v>
      </c>
      <c r="Y114">
        <v>8</v>
      </c>
      <c r="Z114">
        <v>24</v>
      </c>
      <c r="AA114">
        <v>2014</v>
      </c>
      <c r="AB114" s="15">
        <v>0.20833333333333334</v>
      </c>
      <c r="AC114" t="s">
        <v>2087</v>
      </c>
    </row>
    <row r="115" spans="1:29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0.26533729999195949</v>
      </c>
      <c r="P115" s="6">
        <f t="shared" si="5"/>
        <v>94.938931297709928</v>
      </c>
      <c r="Q115" s="8" t="s">
        <v>2032</v>
      </c>
      <c r="R115" t="s">
        <v>2033</v>
      </c>
      <c r="S115" s="12">
        <f t="shared" si="6"/>
        <v>42990.208333333328</v>
      </c>
      <c r="T115" s="12">
        <f t="shared" si="7"/>
        <v>42997.208333333328</v>
      </c>
      <c r="W115" s="12">
        <v>42990.208333333328</v>
      </c>
      <c r="Y115">
        <v>9</v>
      </c>
      <c r="Z115">
        <v>12</v>
      </c>
      <c r="AA115">
        <v>2017</v>
      </c>
      <c r="AB115" s="15">
        <v>0.20833333333333334</v>
      </c>
      <c r="AC115" t="s">
        <v>2087</v>
      </c>
    </row>
    <row r="116" spans="1:29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0.13752171395483498</v>
      </c>
      <c r="P116" s="6">
        <f t="shared" si="5"/>
        <v>109.65079365079364</v>
      </c>
      <c r="Q116" s="8" t="s">
        <v>2036</v>
      </c>
      <c r="R116" t="s">
        <v>2045</v>
      </c>
      <c r="S116" s="12">
        <f t="shared" si="6"/>
        <v>43564.208333333328</v>
      </c>
      <c r="T116" s="12">
        <f t="shared" si="7"/>
        <v>43565.208333333328</v>
      </c>
      <c r="W116" s="12">
        <v>43564.208333333328</v>
      </c>
      <c r="Y116">
        <v>4</v>
      </c>
      <c r="Z116">
        <v>9</v>
      </c>
      <c r="AA116">
        <v>2019</v>
      </c>
      <c r="AB116" s="15">
        <v>0.20833333333333334</v>
      </c>
      <c r="AC116" t="s">
        <v>2087</v>
      </c>
    </row>
    <row r="117" spans="1:29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1.1466343838989697</v>
      </c>
      <c r="P117" s="6">
        <f t="shared" si="5"/>
        <v>44.001815980629537</v>
      </c>
      <c r="Q117" s="8" t="s">
        <v>2046</v>
      </c>
      <c r="R117" t="s">
        <v>2052</v>
      </c>
      <c r="S117" s="12">
        <f t="shared" si="6"/>
        <v>43056.25</v>
      </c>
      <c r="T117" s="12">
        <f t="shared" si="7"/>
        <v>43091.25</v>
      </c>
      <c r="W117" s="12">
        <v>43056.25</v>
      </c>
      <c r="Y117">
        <v>11</v>
      </c>
      <c r="Z117">
        <v>17</v>
      </c>
      <c r="AA117">
        <v>2017</v>
      </c>
      <c r="AB117" s="15">
        <v>0.25</v>
      </c>
      <c r="AC117" t="s">
        <v>2087</v>
      </c>
    </row>
    <row r="118" spans="1:29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1.1363636363636365</v>
      </c>
      <c r="P118" s="6">
        <f t="shared" si="5"/>
        <v>86.794520547945211</v>
      </c>
      <c r="Q118" s="8" t="s">
        <v>2038</v>
      </c>
      <c r="R118" t="s">
        <v>2039</v>
      </c>
      <c r="S118" s="12">
        <f t="shared" si="6"/>
        <v>42265.208333333328</v>
      </c>
      <c r="T118" s="12">
        <f t="shared" si="7"/>
        <v>42266.208333333328</v>
      </c>
      <c r="W118" s="12">
        <v>42265.208333333328</v>
      </c>
      <c r="Y118">
        <v>9</v>
      </c>
      <c r="Z118">
        <v>18</v>
      </c>
      <c r="AA118">
        <v>2015</v>
      </c>
      <c r="AB118" s="15">
        <v>0.20833333333333334</v>
      </c>
      <c r="AC118" t="s">
        <v>2087</v>
      </c>
    </row>
    <row r="119" spans="1:29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0.57491493605537958</v>
      </c>
      <c r="P119" s="6">
        <f t="shared" si="5"/>
        <v>30.992727272727272</v>
      </c>
      <c r="Q119" s="8" t="s">
        <v>2040</v>
      </c>
      <c r="R119" t="s">
        <v>2059</v>
      </c>
      <c r="S119" s="12">
        <f t="shared" si="6"/>
        <v>40808.208333333336</v>
      </c>
      <c r="T119" s="12">
        <f t="shared" si="7"/>
        <v>40814.208333333336</v>
      </c>
      <c r="W119" s="12">
        <v>40808.208333333336</v>
      </c>
      <c r="Y119">
        <v>9</v>
      </c>
      <c r="Z119">
        <v>22</v>
      </c>
      <c r="AA119">
        <v>2011</v>
      </c>
      <c r="AB119" s="15">
        <v>0.20833333333333334</v>
      </c>
      <c r="AC119" t="s">
        <v>2087</v>
      </c>
    </row>
    <row r="120" spans="1:29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0.85025980160604631</v>
      </c>
      <c r="P120" s="6">
        <f t="shared" si="5"/>
        <v>94.791044776119406</v>
      </c>
      <c r="Q120" s="8" t="s">
        <v>2053</v>
      </c>
      <c r="R120" t="s">
        <v>2054</v>
      </c>
      <c r="S120" s="12">
        <f t="shared" si="6"/>
        <v>41665.25</v>
      </c>
      <c r="T120" s="12">
        <f t="shared" si="7"/>
        <v>41671.25</v>
      </c>
      <c r="W120" s="12">
        <v>41665.25</v>
      </c>
      <c r="Y120">
        <v>1</v>
      </c>
      <c r="Z120">
        <v>26</v>
      </c>
      <c r="AA120">
        <v>2014</v>
      </c>
      <c r="AB120" s="15">
        <v>0.25</v>
      </c>
      <c r="AC120" t="s">
        <v>2087</v>
      </c>
    </row>
    <row r="121" spans="1:29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0.46520282843319688</v>
      </c>
      <c r="P121" s="6">
        <f t="shared" si="5"/>
        <v>69.79220779220779</v>
      </c>
      <c r="Q121" s="8" t="s">
        <v>2040</v>
      </c>
      <c r="R121" t="s">
        <v>2041</v>
      </c>
      <c r="S121" s="12">
        <f t="shared" si="6"/>
        <v>41806.208333333336</v>
      </c>
      <c r="T121" s="12">
        <f t="shared" si="7"/>
        <v>41823.208333333336</v>
      </c>
      <c r="W121" s="12">
        <v>41806.208333333336</v>
      </c>
      <c r="Y121">
        <v>6</v>
      </c>
      <c r="Z121">
        <v>16</v>
      </c>
      <c r="AA121">
        <v>2014</v>
      </c>
      <c r="AB121" s="15">
        <v>0.20833333333333334</v>
      </c>
      <c r="AC121" t="s">
        <v>2087</v>
      </c>
    </row>
    <row r="122" spans="1:29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0.66891121561921052</v>
      </c>
      <c r="P122" s="6">
        <f t="shared" si="5"/>
        <v>63.003367003367003</v>
      </c>
      <c r="Q122" s="8" t="s">
        <v>2049</v>
      </c>
      <c r="R122" t="s">
        <v>2060</v>
      </c>
      <c r="S122" s="12">
        <f t="shared" si="6"/>
        <v>42111.208333333328</v>
      </c>
      <c r="T122" s="12">
        <f t="shared" si="7"/>
        <v>42115.208333333328</v>
      </c>
      <c r="W122" s="12">
        <v>42111.208333333328</v>
      </c>
      <c r="Y122">
        <v>4</v>
      </c>
      <c r="Z122">
        <v>17</v>
      </c>
      <c r="AA122">
        <v>2015</v>
      </c>
      <c r="AB122" s="15">
        <v>0.20833333333333334</v>
      </c>
      <c r="AC122" t="s">
        <v>2087</v>
      </c>
    </row>
    <row r="123" spans="1:29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0.45591328589688107</v>
      </c>
      <c r="P123" s="6">
        <f t="shared" si="5"/>
        <v>110.0343300110742</v>
      </c>
      <c r="Q123" s="8" t="s">
        <v>2049</v>
      </c>
      <c r="R123" t="s">
        <v>2050</v>
      </c>
      <c r="S123" s="12">
        <f t="shared" si="6"/>
        <v>41917.208333333336</v>
      </c>
      <c r="T123" s="12">
        <f t="shared" si="7"/>
        <v>41930.208333333336</v>
      </c>
      <c r="W123" s="12">
        <v>41917.208333333336</v>
      </c>
      <c r="Y123">
        <v>10</v>
      </c>
      <c r="Z123">
        <v>5</v>
      </c>
      <c r="AA123">
        <v>2014</v>
      </c>
      <c r="AB123" s="15">
        <v>0.20833333333333334</v>
      </c>
      <c r="AC123" t="s">
        <v>2087</v>
      </c>
    </row>
    <row r="124" spans="1:29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1.5535744705013912</v>
      </c>
      <c r="P124" s="6">
        <f t="shared" si="5"/>
        <v>25.997933274284026</v>
      </c>
      <c r="Q124" s="8" t="s">
        <v>2046</v>
      </c>
      <c r="R124" t="s">
        <v>2052</v>
      </c>
      <c r="S124" s="12">
        <f t="shared" si="6"/>
        <v>41970.25</v>
      </c>
      <c r="T124" s="12">
        <f t="shared" si="7"/>
        <v>41997.25</v>
      </c>
      <c r="W124" s="12">
        <v>41970.25</v>
      </c>
      <c r="Y124">
        <v>11</v>
      </c>
      <c r="Z124">
        <v>27</v>
      </c>
      <c r="AA124">
        <v>2014</v>
      </c>
      <c r="AB124" s="15">
        <v>0.25</v>
      </c>
      <c r="AC124" t="s">
        <v>2087</v>
      </c>
    </row>
    <row r="125" spans="1:29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5.3698779161126557</v>
      </c>
      <c r="P125" s="6">
        <f t="shared" si="5"/>
        <v>49.987915407854985</v>
      </c>
      <c r="Q125" s="8" t="s">
        <v>2038</v>
      </c>
      <c r="R125" t="s">
        <v>2039</v>
      </c>
      <c r="S125" s="12">
        <f t="shared" si="6"/>
        <v>42332.25</v>
      </c>
      <c r="T125" s="12">
        <f t="shared" si="7"/>
        <v>42335.25</v>
      </c>
      <c r="W125" s="12">
        <v>42332.25</v>
      </c>
      <c r="Y125">
        <v>11</v>
      </c>
      <c r="Z125">
        <v>24</v>
      </c>
      <c r="AA125">
        <v>2015</v>
      </c>
      <c r="AB125" s="15">
        <v>0.25</v>
      </c>
      <c r="AC125" t="s">
        <v>2087</v>
      </c>
    </row>
    <row r="126" spans="1:29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0.2719096423342397</v>
      </c>
      <c r="P126" s="6">
        <f t="shared" si="5"/>
        <v>101.72340425531915</v>
      </c>
      <c r="Q126" s="8" t="s">
        <v>2053</v>
      </c>
      <c r="R126" t="s">
        <v>2054</v>
      </c>
      <c r="S126" s="12">
        <f t="shared" si="6"/>
        <v>43598.208333333328</v>
      </c>
      <c r="T126" s="12">
        <f t="shared" si="7"/>
        <v>43651.208333333328</v>
      </c>
      <c r="W126" s="12">
        <v>43598.208333333328</v>
      </c>
      <c r="Y126">
        <v>5</v>
      </c>
      <c r="Z126">
        <v>13</v>
      </c>
      <c r="AA126">
        <v>2019</v>
      </c>
      <c r="AB126" s="15">
        <v>0.20833333333333334</v>
      </c>
      <c r="AC126" t="s">
        <v>2087</v>
      </c>
    </row>
    <row r="127" spans="1:29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0.62536873156342188</v>
      </c>
      <c r="P127" s="6">
        <f t="shared" si="5"/>
        <v>47.083333333333336</v>
      </c>
      <c r="Q127" s="8" t="s">
        <v>2038</v>
      </c>
      <c r="R127" t="s">
        <v>2039</v>
      </c>
      <c r="S127" s="12">
        <f t="shared" si="6"/>
        <v>43362.208333333328</v>
      </c>
      <c r="T127" s="12">
        <f t="shared" si="7"/>
        <v>43366.208333333328</v>
      </c>
      <c r="W127" s="12">
        <v>43362.208333333328</v>
      </c>
      <c r="Y127">
        <v>9</v>
      </c>
      <c r="Z127">
        <v>19</v>
      </c>
      <c r="AA127">
        <v>2018</v>
      </c>
      <c r="AB127" s="15">
        <v>0.20833333333333334</v>
      </c>
      <c r="AC127" t="s">
        <v>2087</v>
      </c>
    </row>
    <row r="128" spans="1:29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2.5884482238533693</v>
      </c>
      <c r="P128" s="6">
        <f t="shared" si="5"/>
        <v>89.944444444444443</v>
      </c>
      <c r="Q128" s="8" t="s">
        <v>2038</v>
      </c>
      <c r="R128" t="s">
        <v>2039</v>
      </c>
      <c r="S128" s="12">
        <f t="shared" si="6"/>
        <v>42596.208333333328</v>
      </c>
      <c r="T128" s="12">
        <f t="shared" si="7"/>
        <v>42624.208333333328</v>
      </c>
      <c r="W128" s="12">
        <v>42596.208333333328</v>
      </c>
      <c r="Y128">
        <v>8</v>
      </c>
      <c r="Z128">
        <v>14</v>
      </c>
      <c r="AA128">
        <v>2016</v>
      </c>
      <c r="AB128" s="15">
        <v>0.20833333333333334</v>
      </c>
      <c r="AC128" t="s">
        <v>2087</v>
      </c>
    </row>
    <row r="129" spans="1:29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1.9447114025665668</v>
      </c>
      <c r="P129" s="6">
        <f t="shared" si="5"/>
        <v>78.96875</v>
      </c>
      <c r="Q129" s="8" t="s">
        <v>2038</v>
      </c>
      <c r="R129" t="s">
        <v>2039</v>
      </c>
      <c r="S129" s="12">
        <f t="shared" si="6"/>
        <v>40310.208333333336</v>
      </c>
      <c r="T129" s="12">
        <f t="shared" si="7"/>
        <v>40313.208333333336</v>
      </c>
      <c r="W129" s="12">
        <v>40310.208333333336</v>
      </c>
      <c r="Y129">
        <v>5</v>
      </c>
      <c r="Z129">
        <v>12</v>
      </c>
      <c r="AA129">
        <v>2010</v>
      </c>
      <c r="AB129" s="15">
        <v>0.20833333333333334</v>
      </c>
      <c r="AC129" t="s">
        <v>2087</v>
      </c>
    </row>
    <row r="130" spans="1:29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1.6574326227814817</v>
      </c>
      <c r="P130" s="6">
        <f t="shared" si="5"/>
        <v>80.067669172932327</v>
      </c>
      <c r="Q130" s="8" t="s">
        <v>2034</v>
      </c>
      <c r="R130" t="s">
        <v>2035</v>
      </c>
      <c r="S130" s="12">
        <f t="shared" si="6"/>
        <v>40417.208333333336</v>
      </c>
      <c r="T130" s="12">
        <f t="shared" si="7"/>
        <v>40430.208333333336</v>
      </c>
      <c r="W130" s="12">
        <v>40417.208333333336</v>
      </c>
      <c r="Y130">
        <v>8</v>
      </c>
      <c r="Z130">
        <v>27</v>
      </c>
      <c r="AA130">
        <v>2010</v>
      </c>
      <c r="AB130" s="15">
        <v>0.20833333333333334</v>
      </c>
      <c r="AC130" t="s">
        <v>2087</v>
      </c>
    </row>
    <row r="131" spans="1:29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D131/E131</f>
        <v>31.223717409587888</v>
      </c>
      <c r="P131" s="6">
        <f t="shared" ref="P131:P194" si="9">E131/G131</f>
        <v>86.472727272727269</v>
      </c>
      <c r="Q131" s="8" t="s">
        <v>2032</v>
      </c>
      <c r="R131" t="s">
        <v>2033</v>
      </c>
      <c r="S131" s="12">
        <f t="shared" ref="S131:S194" si="10">(J131/86400)+DATE(1970, 1, 1)</f>
        <v>42038.25</v>
      </c>
      <c r="T131" s="12">
        <f t="shared" ref="T131:T194" si="11">(K131/86400)+DATE(1970,1,1)</f>
        <v>42063.25</v>
      </c>
      <c r="W131" s="12">
        <v>42038.25</v>
      </c>
      <c r="Y131">
        <v>2</v>
      </c>
      <c r="Z131">
        <v>3</v>
      </c>
      <c r="AA131">
        <v>2015</v>
      </c>
      <c r="AB131" s="15">
        <v>0.25</v>
      </c>
      <c r="AC131" t="s">
        <v>2087</v>
      </c>
    </row>
    <row r="132" spans="1:29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0.64321608040201006</v>
      </c>
      <c r="P132" s="6">
        <f t="shared" si="9"/>
        <v>28.001876172607879</v>
      </c>
      <c r="Q132" s="8" t="s">
        <v>2040</v>
      </c>
      <c r="R132" t="s">
        <v>2043</v>
      </c>
      <c r="S132" s="12">
        <f t="shared" si="10"/>
        <v>40842.208333333336</v>
      </c>
      <c r="T132" s="12">
        <f t="shared" si="11"/>
        <v>40858.25</v>
      </c>
      <c r="W132" s="12">
        <v>40842.208333333336</v>
      </c>
      <c r="Y132">
        <v>10</v>
      </c>
      <c r="Z132">
        <v>26</v>
      </c>
      <c r="AA132">
        <v>2011</v>
      </c>
      <c r="AB132" s="15">
        <v>0.20833333333333334</v>
      </c>
      <c r="AC132" t="s">
        <v>2087</v>
      </c>
    </row>
    <row r="133" spans="1:29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0.99147583616268153</v>
      </c>
      <c r="P133" s="6">
        <f t="shared" si="9"/>
        <v>67.996725337699544</v>
      </c>
      <c r="Q133" s="8" t="s">
        <v>2036</v>
      </c>
      <c r="R133" t="s">
        <v>2037</v>
      </c>
      <c r="S133" s="12">
        <f t="shared" si="10"/>
        <v>41607.25</v>
      </c>
      <c r="T133" s="12">
        <f t="shared" si="11"/>
        <v>41620.25</v>
      </c>
      <c r="W133" s="12">
        <v>41607.25</v>
      </c>
      <c r="Y133">
        <v>11</v>
      </c>
      <c r="Z133">
        <v>29</v>
      </c>
      <c r="AA133">
        <v>2013</v>
      </c>
      <c r="AB133" s="15">
        <v>0.25</v>
      </c>
      <c r="AC133" t="s">
        <v>2087</v>
      </c>
    </row>
    <row r="134" spans="1:29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0.86071987480438183</v>
      </c>
      <c r="P134" s="6">
        <f t="shared" si="9"/>
        <v>43.078651685393261</v>
      </c>
      <c r="Q134" s="8" t="s">
        <v>2038</v>
      </c>
      <c r="R134" t="s">
        <v>2039</v>
      </c>
      <c r="S134" s="12">
        <f t="shared" si="10"/>
        <v>43112.25</v>
      </c>
      <c r="T134" s="12">
        <f t="shared" si="11"/>
        <v>43128.25</v>
      </c>
      <c r="W134" s="12">
        <v>43112.25</v>
      </c>
      <c r="Y134">
        <v>1</v>
      </c>
      <c r="Z134">
        <v>12</v>
      </c>
      <c r="AA134">
        <v>2018</v>
      </c>
      <c r="AB134" s="15">
        <v>0.25</v>
      </c>
      <c r="AC134" t="s">
        <v>2087</v>
      </c>
    </row>
    <row r="135" spans="1:29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0.32177332856632107</v>
      </c>
      <c r="P135" s="6">
        <f t="shared" si="9"/>
        <v>87.95597484276729</v>
      </c>
      <c r="Q135" s="8" t="s">
        <v>2034</v>
      </c>
      <c r="R135" t="s">
        <v>2061</v>
      </c>
      <c r="S135" s="12">
        <f t="shared" si="10"/>
        <v>40767.208333333336</v>
      </c>
      <c r="T135" s="12">
        <f t="shared" si="11"/>
        <v>40789.208333333336</v>
      </c>
      <c r="W135" s="12">
        <v>40767.208333333336</v>
      </c>
      <c r="Y135">
        <v>8</v>
      </c>
      <c r="Z135">
        <v>12</v>
      </c>
      <c r="AA135">
        <v>2011</v>
      </c>
      <c r="AB135" s="15">
        <v>0.20833333333333334</v>
      </c>
      <c r="AC135" t="s">
        <v>2087</v>
      </c>
    </row>
    <row r="136" spans="1:29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1.1143714720903144</v>
      </c>
      <c r="P136" s="6">
        <f t="shared" si="9"/>
        <v>94.987234042553197</v>
      </c>
      <c r="Q136" s="8" t="s">
        <v>2040</v>
      </c>
      <c r="R136" t="s">
        <v>2041</v>
      </c>
      <c r="S136" s="12">
        <f t="shared" si="10"/>
        <v>40713.208333333336</v>
      </c>
      <c r="T136" s="12">
        <f t="shared" si="11"/>
        <v>40762.208333333336</v>
      </c>
      <c r="W136" s="12">
        <v>40713.208333333336</v>
      </c>
      <c r="Y136">
        <v>6</v>
      </c>
      <c r="Z136">
        <v>19</v>
      </c>
      <c r="AA136">
        <v>2011</v>
      </c>
      <c r="AB136" s="15">
        <v>0.20833333333333334</v>
      </c>
      <c r="AC136" t="s">
        <v>2087</v>
      </c>
    </row>
    <row r="137" spans="1:29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1.403061224489796</v>
      </c>
      <c r="P137" s="6">
        <f t="shared" si="9"/>
        <v>46.905982905982903</v>
      </c>
      <c r="Q137" s="8" t="s">
        <v>2038</v>
      </c>
      <c r="R137" t="s">
        <v>2039</v>
      </c>
      <c r="S137" s="12">
        <f t="shared" si="10"/>
        <v>41340.25</v>
      </c>
      <c r="T137" s="12">
        <f t="shared" si="11"/>
        <v>41345.208333333336</v>
      </c>
      <c r="W137" s="12">
        <v>41340.25</v>
      </c>
      <c r="Y137">
        <v>3</v>
      </c>
      <c r="Z137">
        <v>7</v>
      </c>
      <c r="AA137">
        <v>2013</v>
      </c>
      <c r="AB137" s="15">
        <v>0.25</v>
      </c>
      <c r="AC137" t="s">
        <v>2087</v>
      </c>
    </row>
    <row r="138" spans="1:29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30.429988974641677</v>
      </c>
      <c r="P138" s="6">
        <f t="shared" si="9"/>
        <v>46.913793103448278</v>
      </c>
      <c r="Q138" s="8" t="s">
        <v>2040</v>
      </c>
      <c r="R138" t="s">
        <v>2043</v>
      </c>
      <c r="S138" s="12">
        <f t="shared" si="10"/>
        <v>41797.208333333336</v>
      </c>
      <c r="T138" s="12">
        <f t="shared" si="11"/>
        <v>41809.208333333336</v>
      </c>
      <c r="W138" s="12">
        <v>41797.208333333336</v>
      </c>
      <c r="Y138">
        <v>6</v>
      </c>
      <c r="Z138">
        <v>7</v>
      </c>
      <c r="AA138">
        <v>2014</v>
      </c>
      <c r="AB138" s="15">
        <v>0.20833333333333334</v>
      </c>
      <c r="AC138" t="s">
        <v>2087</v>
      </c>
    </row>
    <row r="139" spans="1:29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0.38200339558573854</v>
      </c>
      <c r="P139" s="6">
        <f t="shared" si="9"/>
        <v>94.24</v>
      </c>
      <c r="Q139" s="8" t="s">
        <v>2046</v>
      </c>
      <c r="R139" t="s">
        <v>2047</v>
      </c>
      <c r="S139" s="12">
        <f t="shared" si="10"/>
        <v>40457.208333333336</v>
      </c>
      <c r="T139" s="12">
        <f t="shared" si="11"/>
        <v>40463.208333333336</v>
      </c>
      <c r="W139" s="12">
        <v>40457.208333333336</v>
      </c>
      <c r="Y139">
        <v>10</v>
      </c>
      <c r="Z139">
        <v>6</v>
      </c>
      <c r="AA139">
        <v>2010</v>
      </c>
      <c r="AB139" s="15">
        <v>0.20833333333333334</v>
      </c>
      <c r="AC139" t="s">
        <v>2087</v>
      </c>
    </row>
    <row r="140" spans="1:29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1.0416666666666667</v>
      </c>
      <c r="P140" s="6">
        <f t="shared" si="9"/>
        <v>80.139130434782615</v>
      </c>
      <c r="Q140" s="8" t="s">
        <v>2049</v>
      </c>
      <c r="R140" t="s">
        <v>2060</v>
      </c>
      <c r="S140" s="12">
        <f t="shared" si="10"/>
        <v>41180.208333333336</v>
      </c>
      <c r="T140" s="12">
        <f t="shared" si="11"/>
        <v>41186.208333333336</v>
      </c>
      <c r="W140" s="12">
        <v>41180.208333333336</v>
      </c>
      <c r="Y140">
        <v>9</v>
      </c>
      <c r="Z140">
        <v>28</v>
      </c>
      <c r="AA140">
        <v>2012</v>
      </c>
      <c r="AB140" s="15">
        <v>0.20833333333333334</v>
      </c>
      <c r="AC140" t="s">
        <v>2087</v>
      </c>
    </row>
    <row r="141" spans="1:29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4.7854099553153899</v>
      </c>
      <c r="P141" s="6">
        <f t="shared" si="9"/>
        <v>59.036809815950917</v>
      </c>
      <c r="Q141" s="8" t="s">
        <v>2036</v>
      </c>
      <c r="R141" t="s">
        <v>2045</v>
      </c>
      <c r="S141" s="12">
        <f t="shared" si="10"/>
        <v>42115.208333333328</v>
      </c>
      <c r="T141" s="12">
        <f t="shared" si="11"/>
        <v>42131.208333333328</v>
      </c>
      <c r="W141" s="12">
        <v>42115.208333333328</v>
      </c>
      <c r="Y141">
        <v>4</v>
      </c>
      <c r="Z141">
        <v>21</v>
      </c>
      <c r="AA141">
        <v>2015</v>
      </c>
      <c r="AB141" s="15">
        <v>0.20833333333333334</v>
      </c>
      <c r="AC141" t="s">
        <v>2087</v>
      </c>
    </row>
    <row r="142" spans="1:29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0.44810167834446796</v>
      </c>
      <c r="P142" s="6">
        <f t="shared" si="9"/>
        <v>65.989247311827953</v>
      </c>
      <c r="Q142" s="8" t="s">
        <v>2040</v>
      </c>
      <c r="R142" t="s">
        <v>2041</v>
      </c>
      <c r="S142" s="12">
        <f t="shared" si="10"/>
        <v>43156.25</v>
      </c>
      <c r="T142" s="12">
        <f t="shared" si="11"/>
        <v>43161.25</v>
      </c>
      <c r="W142" s="12">
        <v>43156.25</v>
      </c>
      <c r="Y142">
        <v>2</v>
      </c>
      <c r="Z142">
        <v>25</v>
      </c>
      <c r="AA142">
        <v>2018</v>
      </c>
      <c r="AB142" s="15">
        <v>0.25</v>
      </c>
      <c r="AC142" t="s">
        <v>2087</v>
      </c>
    </row>
    <row r="143" spans="1:29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0.98433935979670251</v>
      </c>
      <c r="P143" s="6">
        <f t="shared" si="9"/>
        <v>60.992530345471522</v>
      </c>
      <c r="Q143" s="8" t="s">
        <v>2036</v>
      </c>
      <c r="R143" t="s">
        <v>2037</v>
      </c>
      <c r="S143" s="12">
        <f t="shared" si="10"/>
        <v>42167.208333333328</v>
      </c>
      <c r="T143" s="12">
        <f t="shared" si="11"/>
        <v>42173.208333333328</v>
      </c>
      <c r="W143" s="12">
        <v>42167.208333333328</v>
      </c>
      <c r="Y143">
        <v>6</v>
      </c>
      <c r="Z143">
        <v>12</v>
      </c>
      <c r="AA143">
        <v>2015</v>
      </c>
      <c r="AB143" s="15">
        <v>0.20833333333333334</v>
      </c>
      <c r="AC143" t="s">
        <v>2087</v>
      </c>
    </row>
    <row r="144" spans="1:29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0.43470700747696051</v>
      </c>
      <c r="P144" s="6">
        <f t="shared" si="9"/>
        <v>98.307692307692307</v>
      </c>
      <c r="Q144" s="8" t="s">
        <v>2036</v>
      </c>
      <c r="R144" t="s">
        <v>2037</v>
      </c>
      <c r="S144" s="12">
        <f t="shared" si="10"/>
        <v>41005.208333333336</v>
      </c>
      <c r="T144" s="12">
        <f t="shared" si="11"/>
        <v>41046.208333333336</v>
      </c>
      <c r="W144" s="12">
        <v>41005.208333333336</v>
      </c>
      <c r="Y144">
        <v>4</v>
      </c>
      <c r="Z144">
        <v>6</v>
      </c>
      <c r="AA144">
        <v>2012</v>
      </c>
      <c r="AB144" s="15">
        <v>0.20833333333333334</v>
      </c>
      <c r="AC144" t="s">
        <v>2087</v>
      </c>
    </row>
    <row r="145" spans="1:29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0.73750341436765909</v>
      </c>
      <c r="P145" s="6">
        <f t="shared" si="9"/>
        <v>104.6</v>
      </c>
      <c r="Q145" s="8" t="s">
        <v>2034</v>
      </c>
      <c r="R145" t="s">
        <v>2044</v>
      </c>
      <c r="S145" s="12">
        <f t="shared" si="10"/>
        <v>40357.208333333336</v>
      </c>
      <c r="T145" s="12">
        <f t="shared" si="11"/>
        <v>40377.208333333336</v>
      </c>
      <c r="W145" s="12">
        <v>40357.208333333336</v>
      </c>
      <c r="Y145">
        <v>6</v>
      </c>
      <c r="Z145">
        <v>28</v>
      </c>
      <c r="AA145">
        <v>2010</v>
      </c>
      <c r="AB145" s="15">
        <v>0.20833333333333334</v>
      </c>
      <c r="AC145" t="s">
        <v>2087</v>
      </c>
    </row>
    <row r="146" spans="1:29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0.77459333849728895</v>
      </c>
      <c r="P146" s="6">
        <f t="shared" si="9"/>
        <v>86.066666666666663</v>
      </c>
      <c r="Q146" s="8" t="s">
        <v>2038</v>
      </c>
      <c r="R146" t="s">
        <v>2039</v>
      </c>
      <c r="S146" s="12">
        <f t="shared" si="10"/>
        <v>43633.208333333328</v>
      </c>
      <c r="T146" s="12">
        <f t="shared" si="11"/>
        <v>43641.208333333328</v>
      </c>
      <c r="W146" s="12">
        <v>43633.208333333328</v>
      </c>
      <c r="Y146">
        <v>6</v>
      </c>
      <c r="Z146">
        <v>17</v>
      </c>
      <c r="AA146">
        <v>2019</v>
      </c>
      <c r="AB146" s="15">
        <v>0.20833333333333334</v>
      </c>
      <c r="AC146" t="s">
        <v>2087</v>
      </c>
    </row>
    <row r="147" spans="1:29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0.42281152753348666</v>
      </c>
      <c r="P147" s="6">
        <f t="shared" si="9"/>
        <v>76.989583333333329</v>
      </c>
      <c r="Q147" s="8" t="s">
        <v>2036</v>
      </c>
      <c r="R147" t="s">
        <v>2045</v>
      </c>
      <c r="S147" s="12">
        <f t="shared" si="10"/>
        <v>41889.208333333336</v>
      </c>
      <c r="T147" s="12">
        <f t="shared" si="11"/>
        <v>41894.208333333336</v>
      </c>
      <c r="W147" s="12">
        <v>41889.208333333336</v>
      </c>
      <c r="Y147">
        <v>9</v>
      </c>
      <c r="Z147">
        <v>7</v>
      </c>
      <c r="AA147">
        <v>2014</v>
      </c>
      <c r="AB147" s="15">
        <v>0.20833333333333334</v>
      </c>
      <c r="AC147" t="s">
        <v>2087</v>
      </c>
    </row>
    <row r="148" spans="1:29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5.7971014492753623</v>
      </c>
      <c r="P148" s="6">
        <f t="shared" si="9"/>
        <v>29.764705882352942</v>
      </c>
      <c r="Q148" s="8" t="s">
        <v>2038</v>
      </c>
      <c r="R148" t="s">
        <v>2039</v>
      </c>
      <c r="S148" s="12">
        <f t="shared" si="10"/>
        <v>40855.25</v>
      </c>
      <c r="T148" s="12">
        <f t="shared" si="11"/>
        <v>40875.25</v>
      </c>
      <c r="W148" s="12">
        <v>40855.25</v>
      </c>
      <c r="Y148">
        <v>11</v>
      </c>
      <c r="Z148">
        <v>8</v>
      </c>
      <c r="AA148">
        <v>2011</v>
      </c>
      <c r="AB148" s="15">
        <v>0.25</v>
      </c>
      <c r="AC148" t="s">
        <v>2087</v>
      </c>
    </row>
    <row r="149" spans="1:29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0.88893648923637147</v>
      </c>
      <c r="P149" s="6">
        <f t="shared" si="9"/>
        <v>46.91959798994975</v>
      </c>
      <c r="Q149" s="8" t="s">
        <v>2038</v>
      </c>
      <c r="R149" t="s">
        <v>2039</v>
      </c>
      <c r="S149" s="12">
        <f t="shared" si="10"/>
        <v>42534.208333333328</v>
      </c>
      <c r="T149" s="12">
        <f t="shared" si="11"/>
        <v>42540.208333333328</v>
      </c>
      <c r="W149" s="12">
        <v>42534.208333333328</v>
      </c>
      <c r="Y149">
        <v>6</v>
      </c>
      <c r="Z149">
        <v>13</v>
      </c>
      <c r="AA149">
        <v>2016</v>
      </c>
      <c r="AB149" s="15">
        <v>0.20833333333333334</v>
      </c>
      <c r="AC149" t="s">
        <v>2087</v>
      </c>
    </row>
    <row r="150" spans="1:29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0.82629942247889832</v>
      </c>
      <c r="P150" s="6">
        <f t="shared" si="9"/>
        <v>105.18691588785046</v>
      </c>
      <c r="Q150" s="8" t="s">
        <v>2036</v>
      </c>
      <c r="R150" t="s">
        <v>2045</v>
      </c>
      <c r="S150" s="12">
        <f t="shared" si="10"/>
        <v>42941.208333333328</v>
      </c>
      <c r="T150" s="12">
        <f t="shared" si="11"/>
        <v>42950.208333333328</v>
      </c>
      <c r="W150" s="12">
        <v>42941.208333333328</v>
      </c>
      <c r="Y150">
        <v>7</v>
      </c>
      <c r="Z150">
        <v>25</v>
      </c>
      <c r="AA150">
        <v>2017</v>
      </c>
      <c r="AB150" s="15">
        <v>0.20833333333333334</v>
      </c>
      <c r="AC150" t="s">
        <v>2087</v>
      </c>
    </row>
    <row r="151" spans="1:29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0.45481220657276994</v>
      </c>
      <c r="P151" s="6">
        <f t="shared" si="9"/>
        <v>69.907692307692301</v>
      </c>
      <c r="Q151" s="8" t="s">
        <v>2034</v>
      </c>
      <c r="R151" t="s">
        <v>2044</v>
      </c>
      <c r="S151" s="12">
        <f t="shared" si="10"/>
        <v>41275.25</v>
      </c>
      <c r="T151" s="12">
        <f t="shared" si="11"/>
        <v>41327.25</v>
      </c>
      <c r="W151" s="12">
        <v>41275.25</v>
      </c>
      <c r="Y151">
        <v>1</v>
      </c>
      <c r="Z151">
        <v>1</v>
      </c>
      <c r="AA151">
        <v>2013</v>
      </c>
      <c r="AB151" s="15">
        <v>0.25</v>
      </c>
      <c r="AC151" t="s">
        <v>2087</v>
      </c>
    </row>
    <row r="152" spans="1:29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100</v>
      </c>
      <c r="P152" s="6">
        <f t="shared" si="9"/>
        <v>1</v>
      </c>
      <c r="Q152" s="8" t="s">
        <v>2034</v>
      </c>
      <c r="R152" t="s">
        <v>2035</v>
      </c>
      <c r="S152" s="12">
        <f t="shared" si="10"/>
        <v>43450.25</v>
      </c>
      <c r="T152" s="12">
        <f t="shared" si="11"/>
        <v>43451.25</v>
      </c>
      <c r="W152" s="12">
        <v>43450.25</v>
      </c>
      <c r="Y152">
        <v>12</v>
      </c>
      <c r="Z152">
        <v>16</v>
      </c>
      <c r="AA152">
        <v>2018</v>
      </c>
      <c r="AB152" s="15">
        <v>0.25</v>
      </c>
      <c r="AC152" t="s">
        <v>2087</v>
      </c>
    </row>
    <row r="153" spans="1:29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1.558435657734816</v>
      </c>
      <c r="P153" s="6">
        <f t="shared" si="9"/>
        <v>60.011588275391958</v>
      </c>
      <c r="Q153" s="8" t="s">
        <v>2034</v>
      </c>
      <c r="R153" t="s">
        <v>2042</v>
      </c>
      <c r="S153" s="12">
        <f t="shared" si="10"/>
        <v>41799.208333333336</v>
      </c>
      <c r="T153" s="12">
        <f t="shared" si="11"/>
        <v>41850.208333333336</v>
      </c>
      <c r="W153" s="12">
        <v>41799.208333333336</v>
      </c>
      <c r="Y153">
        <v>6</v>
      </c>
      <c r="Z153">
        <v>9</v>
      </c>
      <c r="AA153">
        <v>2014</v>
      </c>
      <c r="AB153" s="15">
        <v>0.20833333333333334</v>
      </c>
      <c r="AC153" t="s">
        <v>2087</v>
      </c>
    </row>
    <row r="154" spans="1:29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0.23636891777209479</v>
      </c>
      <c r="P154" s="6">
        <f t="shared" si="9"/>
        <v>52.006220379146917</v>
      </c>
      <c r="Q154" s="8" t="s">
        <v>2034</v>
      </c>
      <c r="R154" t="s">
        <v>2044</v>
      </c>
      <c r="S154" s="12">
        <f t="shared" si="10"/>
        <v>42783.25</v>
      </c>
      <c r="T154" s="12">
        <f t="shared" si="11"/>
        <v>42790.25</v>
      </c>
      <c r="W154" s="12">
        <v>42783.25</v>
      </c>
      <c r="Y154">
        <v>2</v>
      </c>
      <c r="Z154">
        <v>17</v>
      </c>
      <c r="AA154">
        <v>2017</v>
      </c>
      <c r="AB154" s="15">
        <v>0.25</v>
      </c>
      <c r="AC154" t="s">
        <v>2087</v>
      </c>
    </row>
    <row r="155" spans="1:29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1.0754519851003908</v>
      </c>
      <c r="P155" s="6">
        <f t="shared" si="9"/>
        <v>31.000176025347649</v>
      </c>
      <c r="Q155" s="8" t="s">
        <v>2038</v>
      </c>
      <c r="R155" t="s">
        <v>2039</v>
      </c>
      <c r="S155" s="12">
        <f t="shared" si="10"/>
        <v>41201.208333333336</v>
      </c>
      <c r="T155" s="12">
        <f t="shared" si="11"/>
        <v>41207.208333333336</v>
      </c>
      <c r="W155" s="12">
        <v>41201.208333333336</v>
      </c>
      <c r="Y155">
        <v>10</v>
      </c>
      <c r="Z155">
        <v>19</v>
      </c>
      <c r="AA155">
        <v>2012</v>
      </c>
      <c r="AB155" s="15">
        <v>0.20833333333333334</v>
      </c>
      <c r="AC155" t="s">
        <v>2087</v>
      </c>
    </row>
    <row r="156" spans="1:29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1.7019374068554396</v>
      </c>
      <c r="P156" s="6">
        <f t="shared" si="9"/>
        <v>95.042492917847028</v>
      </c>
      <c r="Q156" s="8" t="s">
        <v>2034</v>
      </c>
      <c r="R156" t="s">
        <v>2044</v>
      </c>
      <c r="S156" s="12">
        <f t="shared" si="10"/>
        <v>42502.208333333328</v>
      </c>
      <c r="T156" s="12">
        <f t="shared" si="11"/>
        <v>42525.208333333328</v>
      </c>
      <c r="W156" s="12">
        <v>42502.208333333328</v>
      </c>
      <c r="Y156">
        <v>5</v>
      </c>
      <c r="Z156">
        <v>12</v>
      </c>
      <c r="AA156">
        <v>2016</v>
      </c>
      <c r="AB156" s="15">
        <v>0.20833333333333334</v>
      </c>
      <c r="AC156" t="s">
        <v>2087</v>
      </c>
    </row>
    <row r="157" spans="1:29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1.5379357484620642</v>
      </c>
      <c r="P157" s="6">
        <f t="shared" si="9"/>
        <v>75.968174204355108</v>
      </c>
      <c r="Q157" s="8" t="s">
        <v>2038</v>
      </c>
      <c r="R157" t="s">
        <v>2039</v>
      </c>
      <c r="S157" s="12">
        <f t="shared" si="10"/>
        <v>40262.208333333336</v>
      </c>
      <c r="T157" s="12">
        <f t="shared" si="11"/>
        <v>40277.208333333336</v>
      </c>
      <c r="W157" s="12">
        <v>40262.208333333336</v>
      </c>
      <c r="Y157">
        <v>3</v>
      </c>
      <c r="Z157">
        <v>25</v>
      </c>
      <c r="AA157">
        <v>2010</v>
      </c>
      <c r="AB157" s="15">
        <v>0.20833333333333334</v>
      </c>
      <c r="AC157" t="s">
        <v>2087</v>
      </c>
    </row>
    <row r="158" spans="1:29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1.3524559708701791</v>
      </c>
      <c r="P158" s="6">
        <f t="shared" si="9"/>
        <v>71.013192612137203</v>
      </c>
      <c r="Q158" s="8" t="s">
        <v>2034</v>
      </c>
      <c r="R158" t="s">
        <v>2035</v>
      </c>
      <c r="S158" s="12">
        <f t="shared" si="10"/>
        <v>43743.208333333328</v>
      </c>
      <c r="T158" s="12">
        <f t="shared" si="11"/>
        <v>43767.208333333328</v>
      </c>
      <c r="W158" s="12">
        <v>43743.208333333328</v>
      </c>
      <c r="Y158">
        <v>10</v>
      </c>
      <c r="Z158">
        <v>5</v>
      </c>
      <c r="AA158">
        <v>2019</v>
      </c>
      <c r="AB158" s="15">
        <v>0.20833333333333334</v>
      </c>
      <c r="AC158" t="s">
        <v>2087</v>
      </c>
    </row>
    <row r="159" spans="1:29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1.8987341772151898</v>
      </c>
      <c r="P159" s="6">
        <f t="shared" si="9"/>
        <v>73.733333333333334</v>
      </c>
      <c r="Q159" s="8" t="s">
        <v>2053</v>
      </c>
      <c r="R159" t="s">
        <v>2054</v>
      </c>
      <c r="S159" s="12">
        <f t="shared" si="10"/>
        <v>41638.25</v>
      </c>
      <c r="T159" s="12">
        <f t="shared" si="11"/>
        <v>41650.25</v>
      </c>
      <c r="W159" s="12">
        <v>41638.25</v>
      </c>
      <c r="Y159">
        <v>12</v>
      </c>
      <c r="Z159">
        <v>30</v>
      </c>
      <c r="AA159">
        <v>2013</v>
      </c>
      <c r="AB159" s="15">
        <v>0.25</v>
      </c>
      <c r="AC159" t="s">
        <v>2087</v>
      </c>
    </row>
    <row r="160" spans="1:29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0.45258620689655171</v>
      </c>
      <c r="P160" s="6">
        <f t="shared" si="9"/>
        <v>113.17073170731707</v>
      </c>
      <c r="Q160" s="8" t="s">
        <v>2034</v>
      </c>
      <c r="R160" t="s">
        <v>2035</v>
      </c>
      <c r="S160" s="12">
        <f t="shared" si="10"/>
        <v>42346.25</v>
      </c>
      <c r="T160" s="12">
        <f t="shared" si="11"/>
        <v>42347.25</v>
      </c>
      <c r="W160" s="12">
        <v>42346.25</v>
      </c>
      <c r="Y160">
        <v>12</v>
      </c>
      <c r="Z160">
        <v>8</v>
      </c>
      <c r="AA160">
        <v>2015</v>
      </c>
      <c r="AB160" s="15">
        <v>0.25</v>
      </c>
      <c r="AC160" t="s">
        <v>2087</v>
      </c>
    </row>
    <row r="161" spans="1:29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0.99988495047640957</v>
      </c>
      <c r="P161" s="6">
        <f t="shared" si="9"/>
        <v>105.00933552992861</v>
      </c>
      <c r="Q161" s="8" t="s">
        <v>2038</v>
      </c>
      <c r="R161" t="s">
        <v>2039</v>
      </c>
      <c r="S161" s="12">
        <f t="shared" si="10"/>
        <v>43551.208333333328</v>
      </c>
      <c r="T161" s="12">
        <f t="shared" si="11"/>
        <v>43569.208333333328</v>
      </c>
      <c r="W161" s="12">
        <v>43551.208333333328</v>
      </c>
      <c r="Y161">
        <v>3</v>
      </c>
      <c r="Z161">
        <v>27</v>
      </c>
      <c r="AA161">
        <v>2019</v>
      </c>
      <c r="AB161" s="15">
        <v>0.20833333333333334</v>
      </c>
      <c r="AC161" t="s">
        <v>2087</v>
      </c>
    </row>
    <row r="162" spans="1:29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0.61609549480169423</v>
      </c>
      <c r="P162" s="6">
        <f t="shared" si="9"/>
        <v>79.176829268292678</v>
      </c>
      <c r="Q162" s="8" t="s">
        <v>2036</v>
      </c>
      <c r="R162" t="s">
        <v>2045</v>
      </c>
      <c r="S162" s="12">
        <f t="shared" si="10"/>
        <v>43582.208333333328</v>
      </c>
      <c r="T162" s="12">
        <f t="shared" si="11"/>
        <v>43598.208333333328</v>
      </c>
      <c r="W162" s="12">
        <v>43582.208333333328</v>
      </c>
      <c r="Y162">
        <v>4</v>
      </c>
      <c r="Z162">
        <v>27</v>
      </c>
      <c r="AA162">
        <v>2019</v>
      </c>
      <c r="AB162" s="15">
        <v>0.20833333333333334</v>
      </c>
      <c r="AC162" t="s">
        <v>2087</v>
      </c>
    </row>
    <row r="163" spans="1:29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1.2790697674418605</v>
      </c>
      <c r="P163" s="6">
        <f t="shared" si="9"/>
        <v>57.333333333333336</v>
      </c>
      <c r="Q163" s="8" t="s">
        <v>2036</v>
      </c>
      <c r="R163" t="s">
        <v>2037</v>
      </c>
      <c r="S163" s="12">
        <f t="shared" si="10"/>
        <v>42270.208333333328</v>
      </c>
      <c r="T163" s="12">
        <f t="shared" si="11"/>
        <v>42276.208333333328</v>
      </c>
      <c r="W163" s="12">
        <v>42270.208333333328</v>
      </c>
      <c r="Y163">
        <v>9</v>
      </c>
      <c r="Z163">
        <v>23</v>
      </c>
      <c r="AA163">
        <v>2015</v>
      </c>
      <c r="AB163" s="15">
        <v>0.20833333333333334</v>
      </c>
      <c r="AC163" t="s">
        <v>2087</v>
      </c>
    </row>
    <row r="164" spans="1:29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0.66783446463761764</v>
      </c>
      <c r="P164" s="6">
        <f t="shared" si="9"/>
        <v>58.178343949044589</v>
      </c>
      <c r="Q164" s="8" t="s">
        <v>2034</v>
      </c>
      <c r="R164" t="s">
        <v>2035</v>
      </c>
      <c r="S164" s="12">
        <f t="shared" si="10"/>
        <v>43442.25</v>
      </c>
      <c r="T164" s="12">
        <f t="shared" si="11"/>
        <v>43472.25</v>
      </c>
      <c r="W164" s="12">
        <v>43442.25</v>
      </c>
      <c r="Y164">
        <v>12</v>
      </c>
      <c r="Z164">
        <v>8</v>
      </c>
      <c r="AA164">
        <v>2018</v>
      </c>
      <c r="AB164" s="15">
        <v>0.25</v>
      </c>
      <c r="AC164" t="s">
        <v>2087</v>
      </c>
    </row>
    <row r="165" spans="1:29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0.39485559566787004</v>
      </c>
      <c r="P165" s="6">
        <f t="shared" si="9"/>
        <v>36.032520325203251</v>
      </c>
      <c r="Q165" s="8" t="s">
        <v>2053</v>
      </c>
      <c r="R165" t="s">
        <v>2054</v>
      </c>
      <c r="S165" s="12">
        <f t="shared" si="10"/>
        <v>43028.208333333328</v>
      </c>
      <c r="T165" s="12">
        <f t="shared" si="11"/>
        <v>43077.25</v>
      </c>
      <c r="W165" s="12">
        <v>43028.208333333328</v>
      </c>
      <c r="Y165">
        <v>10</v>
      </c>
      <c r="Z165">
        <v>20</v>
      </c>
      <c r="AA165">
        <v>2017</v>
      </c>
      <c r="AB165" s="15">
        <v>0.20833333333333334</v>
      </c>
      <c r="AC165" t="s">
        <v>2087</v>
      </c>
    </row>
    <row r="166" spans="1:29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0.99830851381380381</v>
      </c>
      <c r="P166" s="6">
        <f t="shared" si="9"/>
        <v>107.99068767908309</v>
      </c>
      <c r="Q166" s="8" t="s">
        <v>2038</v>
      </c>
      <c r="R166" t="s">
        <v>2039</v>
      </c>
      <c r="S166" s="12">
        <f t="shared" si="10"/>
        <v>43016.208333333328</v>
      </c>
      <c r="T166" s="12">
        <f t="shared" si="11"/>
        <v>43017.208333333328</v>
      </c>
      <c r="W166" s="12">
        <v>43016.208333333328</v>
      </c>
      <c r="Y166">
        <v>10</v>
      </c>
      <c r="Z166">
        <v>8</v>
      </c>
      <c r="AA166">
        <v>2017</v>
      </c>
      <c r="AB166" s="15">
        <v>0.20833333333333334</v>
      </c>
      <c r="AC166" t="s">
        <v>2087</v>
      </c>
    </row>
    <row r="167" spans="1:29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0.81973902556243705</v>
      </c>
      <c r="P167" s="6">
        <f t="shared" si="9"/>
        <v>44.005985634477256</v>
      </c>
      <c r="Q167" s="8" t="s">
        <v>2036</v>
      </c>
      <c r="R167" t="s">
        <v>2037</v>
      </c>
      <c r="S167" s="12">
        <f t="shared" si="10"/>
        <v>42948.208333333328</v>
      </c>
      <c r="T167" s="12">
        <f t="shared" si="11"/>
        <v>42980.208333333328</v>
      </c>
      <c r="W167" s="12">
        <v>42948.208333333328</v>
      </c>
      <c r="Y167">
        <v>8</v>
      </c>
      <c r="Z167">
        <v>1</v>
      </c>
      <c r="AA167">
        <v>2017</v>
      </c>
      <c r="AB167" s="15">
        <v>0.20833333333333334</v>
      </c>
      <c r="AC167" t="s">
        <v>2087</v>
      </c>
    </row>
    <row r="168" spans="1:29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0.72922092417590589</v>
      </c>
      <c r="P168" s="6">
        <f t="shared" si="9"/>
        <v>55.077868852459019</v>
      </c>
      <c r="Q168" s="8" t="s">
        <v>2053</v>
      </c>
      <c r="R168" t="s">
        <v>2054</v>
      </c>
      <c r="S168" s="12">
        <f t="shared" si="10"/>
        <v>40534.25</v>
      </c>
      <c r="T168" s="12">
        <f t="shared" si="11"/>
        <v>40538.25</v>
      </c>
      <c r="W168" s="12">
        <v>40534.25</v>
      </c>
      <c r="Y168">
        <v>12</v>
      </c>
      <c r="Z168">
        <v>22</v>
      </c>
      <c r="AA168">
        <v>2010</v>
      </c>
      <c r="AB168" s="15">
        <v>0.25</v>
      </c>
      <c r="AC168" t="s">
        <v>2087</v>
      </c>
    </row>
    <row r="169" spans="1:29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0.24065161051462422</v>
      </c>
      <c r="P169" s="6">
        <f t="shared" si="9"/>
        <v>74</v>
      </c>
      <c r="Q169" s="8" t="s">
        <v>2038</v>
      </c>
      <c r="R169" t="s">
        <v>2039</v>
      </c>
      <c r="S169" s="12">
        <f t="shared" si="10"/>
        <v>41435.208333333336</v>
      </c>
      <c r="T169" s="12">
        <f t="shared" si="11"/>
        <v>41445.208333333336</v>
      </c>
      <c r="W169" s="12">
        <v>41435.208333333336</v>
      </c>
      <c r="Y169">
        <v>6</v>
      </c>
      <c r="Z169">
        <v>10</v>
      </c>
      <c r="AA169">
        <v>2013</v>
      </c>
      <c r="AB169" s="15">
        <v>0.20833333333333334</v>
      </c>
      <c r="AC169" t="s">
        <v>2087</v>
      </c>
    </row>
    <row r="170" spans="1:29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3.1939561672525993</v>
      </c>
      <c r="P170" s="6">
        <f t="shared" si="9"/>
        <v>41.996858638743454</v>
      </c>
      <c r="Q170" s="8" t="s">
        <v>2034</v>
      </c>
      <c r="R170" t="s">
        <v>2044</v>
      </c>
      <c r="S170" s="12">
        <f t="shared" si="10"/>
        <v>43518.25</v>
      </c>
      <c r="T170" s="12">
        <f t="shared" si="11"/>
        <v>43541.208333333328</v>
      </c>
      <c r="W170" s="12">
        <v>43518.25</v>
      </c>
      <c r="Y170">
        <v>2</v>
      </c>
      <c r="Z170">
        <v>22</v>
      </c>
      <c r="AA170">
        <v>2019</v>
      </c>
      <c r="AB170" s="15">
        <v>0.25</v>
      </c>
      <c r="AC170" t="s">
        <v>2087</v>
      </c>
    </row>
    <row r="171" spans="1:29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0.23580370606511422</v>
      </c>
      <c r="P171" s="6">
        <f t="shared" si="9"/>
        <v>77.988161010260455</v>
      </c>
      <c r="Q171" s="8" t="s">
        <v>2040</v>
      </c>
      <c r="R171" t="s">
        <v>2051</v>
      </c>
      <c r="S171" s="12">
        <f t="shared" si="10"/>
        <v>41077.208333333336</v>
      </c>
      <c r="T171" s="12">
        <f t="shared" si="11"/>
        <v>41105.208333333336</v>
      </c>
      <c r="W171" s="12">
        <v>41077.208333333336</v>
      </c>
      <c r="Y171">
        <v>6</v>
      </c>
      <c r="Z171">
        <v>17</v>
      </c>
      <c r="AA171">
        <v>2012</v>
      </c>
      <c r="AB171" s="15">
        <v>0.20833333333333334</v>
      </c>
      <c r="AC171" t="s">
        <v>2087</v>
      </c>
    </row>
    <row r="172" spans="1:29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34.026772793053546</v>
      </c>
      <c r="P172" s="6">
        <f t="shared" si="9"/>
        <v>82.507462686567166</v>
      </c>
      <c r="Q172" s="8" t="s">
        <v>2034</v>
      </c>
      <c r="R172" t="s">
        <v>2044</v>
      </c>
      <c r="S172" s="12">
        <f t="shared" si="10"/>
        <v>42950.208333333328</v>
      </c>
      <c r="T172" s="12">
        <f t="shared" si="11"/>
        <v>42957.208333333328</v>
      </c>
      <c r="W172" s="12">
        <v>42950.208333333328</v>
      </c>
      <c r="Y172">
        <v>8</v>
      </c>
      <c r="Z172">
        <v>3</v>
      </c>
      <c r="AA172">
        <v>2017</v>
      </c>
      <c r="AB172" s="15">
        <v>0.20833333333333334</v>
      </c>
      <c r="AC172" t="s">
        <v>2087</v>
      </c>
    </row>
    <row r="173" spans="1:29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9.4049904030710181</v>
      </c>
      <c r="P173" s="6">
        <f t="shared" si="9"/>
        <v>104.2</v>
      </c>
      <c r="Q173" s="8" t="s">
        <v>2046</v>
      </c>
      <c r="R173" t="s">
        <v>2058</v>
      </c>
      <c r="S173" s="12">
        <f t="shared" si="10"/>
        <v>41718.208333333336</v>
      </c>
      <c r="T173" s="12">
        <f t="shared" si="11"/>
        <v>41740.208333333336</v>
      </c>
      <c r="W173" s="12">
        <v>41718.208333333336</v>
      </c>
      <c r="Y173">
        <v>3</v>
      </c>
      <c r="Z173">
        <v>20</v>
      </c>
      <c r="AA173">
        <v>2014</v>
      </c>
      <c r="AB173" s="15">
        <v>0.20833333333333334</v>
      </c>
      <c r="AC173" t="s">
        <v>2087</v>
      </c>
    </row>
    <row r="174" spans="1:29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1.2066365007541477</v>
      </c>
      <c r="P174" s="6">
        <f t="shared" si="9"/>
        <v>25.5</v>
      </c>
      <c r="Q174" s="8" t="s">
        <v>2040</v>
      </c>
      <c r="R174" t="s">
        <v>2041</v>
      </c>
      <c r="S174" s="12">
        <f t="shared" si="10"/>
        <v>41839.208333333336</v>
      </c>
      <c r="T174" s="12">
        <f t="shared" si="11"/>
        <v>41854.208333333336</v>
      </c>
      <c r="W174" s="12">
        <v>41839.208333333336</v>
      </c>
      <c r="Y174">
        <v>7</v>
      </c>
      <c r="Z174">
        <v>19</v>
      </c>
      <c r="AA174">
        <v>2014</v>
      </c>
      <c r="AB174" s="15">
        <v>0.20833333333333334</v>
      </c>
      <c r="AC174" t="s">
        <v>2087</v>
      </c>
    </row>
    <row r="175" spans="1:29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0.61344244615726207</v>
      </c>
      <c r="P175" s="6">
        <f t="shared" si="9"/>
        <v>100.98334401024984</v>
      </c>
      <c r="Q175" s="8" t="s">
        <v>2038</v>
      </c>
      <c r="R175" t="s">
        <v>2039</v>
      </c>
      <c r="S175" s="12">
        <f t="shared" si="10"/>
        <v>41412.208333333336</v>
      </c>
      <c r="T175" s="12">
        <f t="shared" si="11"/>
        <v>41418.208333333336</v>
      </c>
      <c r="W175" s="12">
        <v>41412.208333333336</v>
      </c>
      <c r="Y175">
        <v>5</v>
      </c>
      <c r="Z175">
        <v>18</v>
      </c>
      <c r="AA175">
        <v>2013</v>
      </c>
      <c r="AB175" s="15">
        <v>0.20833333333333334</v>
      </c>
      <c r="AC175" t="s">
        <v>2087</v>
      </c>
    </row>
    <row r="176" spans="1:29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0.11177347242921014</v>
      </c>
      <c r="P176" s="6">
        <f t="shared" si="9"/>
        <v>111.83333333333333</v>
      </c>
      <c r="Q176" s="8" t="s">
        <v>2036</v>
      </c>
      <c r="R176" t="s">
        <v>2045</v>
      </c>
      <c r="S176" s="12">
        <f t="shared" si="10"/>
        <v>42282.208333333328</v>
      </c>
      <c r="T176" s="12">
        <f t="shared" si="11"/>
        <v>42283.208333333328</v>
      </c>
      <c r="W176" s="12">
        <v>42282.208333333328</v>
      </c>
      <c r="Y176">
        <v>10</v>
      </c>
      <c r="Z176">
        <v>5</v>
      </c>
      <c r="AA176">
        <v>2015</v>
      </c>
      <c r="AB176" s="15">
        <v>0.20833333333333334</v>
      </c>
      <c r="AC176" t="s">
        <v>2087</v>
      </c>
    </row>
    <row r="177" spans="1:29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3.8180324069196572</v>
      </c>
      <c r="P177" s="6">
        <f t="shared" si="9"/>
        <v>41.999115044247787</v>
      </c>
      <c r="Q177" s="8" t="s">
        <v>2038</v>
      </c>
      <c r="R177" t="s">
        <v>2039</v>
      </c>
      <c r="S177" s="12">
        <f t="shared" si="10"/>
        <v>42613.208333333328</v>
      </c>
      <c r="T177" s="12">
        <f t="shared" si="11"/>
        <v>42632.208333333328</v>
      </c>
      <c r="W177" s="12">
        <v>42613.208333333328</v>
      </c>
      <c r="Y177">
        <v>8</v>
      </c>
      <c r="Z177">
        <v>31</v>
      </c>
      <c r="AA177">
        <v>2016</v>
      </c>
      <c r="AB177" s="15">
        <v>0.20833333333333334</v>
      </c>
      <c r="AC177" t="s">
        <v>2087</v>
      </c>
    </row>
    <row r="178" spans="1:29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1.3362770160353241</v>
      </c>
      <c r="P178" s="6">
        <f t="shared" si="9"/>
        <v>110.05115089514067</v>
      </c>
      <c r="Q178" s="8" t="s">
        <v>2038</v>
      </c>
      <c r="R178" t="s">
        <v>2039</v>
      </c>
      <c r="S178" s="12">
        <f t="shared" si="10"/>
        <v>42616.208333333328</v>
      </c>
      <c r="T178" s="12">
        <f t="shared" si="11"/>
        <v>42625.208333333328</v>
      </c>
      <c r="W178" s="12">
        <v>42616.208333333328</v>
      </c>
      <c r="Y178">
        <v>9</v>
      </c>
      <c r="Z178">
        <v>3</v>
      </c>
      <c r="AA178">
        <v>2016</v>
      </c>
      <c r="AB178" s="15">
        <v>0.20833333333333334</v>
      </c>
      <c r="AC178" t="s">
        <v>2087</v>
      </c>
    </row>
    <row r="179" spans="1:29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0.24010941067991806</v>
      </c>
      <c r="P179" s="6">
        <f t="shared" si="9"/>
        <v>58.997079225994888</v>
      </c>
      <c r="Q179" s="8" t="s">
        <v>2038</v>
      </c>
      <c r="R179" t="s">
        <v>2039</v>
      </c>
      <c r="S179" s="12">
        <f t="shared" si="10"/>
        <v>40497.25</v>
      </c>
      <c r="T179" s="12">
        <f t="shared" si="11"/>
        <v>40522.25</v>
      </c>
      <c r="W179" s="12">
        <v>40497.25</v>
      </c>
      <c r="Y179">
        <v>11</v>
      </c>
      <c r="Z179">
        <v>15</v>
      </c>
      <c r="AA179">
        <v>2010</v>
      </c>
      <c r="AB179" s="15">
        <v>0.25</v>
      </c>
      <c r="AC179" t="s">
        <v>2087</v>
      </c>
    </row>
    <row r="180" spans="1:29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1.0394110004330879</v>
      </c>
      <c r="P180" s="6">
        <f t="shared" si="9"/>
        <v>32.985714285714288</v>
      </c>
      <c r="Q180" s="8" t="s">
        <v>2032</v>
      </c>
      <c r="R180" t="s">
        <v>2033</v>
      </c>
      <c r="S180" s="12">
        <f t="shared" si="10"/>
        <v>42999.208333333328</v>
      </c>
      <c r="T180" s="12">
        <f t="shared" si="11"/>
        <v>43008.208333333328</v>
      </c>
      <c r="W180" s="12">
        <v>42999.208333333328</v>
      </c>
      <c r="Y180">
        <v>9</v>
      </c>
      <c r="Z180">
        <v>21</v>
      </c>
      <c r="AA180">
        <v>2017</v>
      </c>
      <c r="AB180" s="15">
        <v>0.20833333333333334</v>
      </c>
      <c r="AC180" t="s">
        <v>2087</v>
      </c>
    </row>
    <row r="181" spans="1:29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0.2795489524766781</v>
      </c>
      <c r="P181" s="6">
        <f t="shared" si="9"/>
        <v>45.005654509471306</v>
      </c>
      <c r="Q181" s="8" t="s">
        <v>2038</v>
      </c>
      <c r="R181" t="s">
        <v>2039</v>
      </c>
      <c r="S181" s="12">
        <f t="shared" si="10"/>
        <v>41350.208333333336</v>
      </c>
      <c r="T181" s="12">
        <f t="shared" si="11"/>
        <v>41351.208333333336</v>
      </c>
      <c r="W181" s="12">
        <v>41350.208333333336</v>
      </c>
      <c r="Y181">
        <v>3</v>
      </c>
      <c r="Z181">
        <v>17</v>
      </c>
      <c r="AA181">
        <v>2013</v>
      </c>
      <c r="AB181" s="15">
        <v>0.20833333333333334</v>
      </c>
      <c r="AC181" t="s">
        <v>2087</v>
      </c>
    </row>
    <row r="182" spans="1:29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0.32419414597999258</v>
      </c>
      <c r="P182" s="6">
        <f t="shared" si="9"/>
        <v>81.98196487897485</v>
      </c>
      <c r="Q182" s="8" t="s">
        <v>2036</v>
      </c>
      <c r="R182" t="s">
        <v>2045</v>
      </c>
      <c r="S182" s="12">
        <f t="shared" si="10"/>
        <v>40259.208333333336</v>
      </c>
      <c r="T182" s="12">
        <f t="shared" si="11"/>
        <v>40264.208333333336</v>
      </c>
      <c r="W182" s="12">
        <v>40259.208333333336</v>
      </c>
      <c r="Y182">
        <v>3</v>
      </c>
      <c r="Z182">
        <v>22</v>
      </c>
      <c r="AA182">
        <v>2010</v>
      </c>
      <c r="AB182" s="15">
        <v>0.20833333333333334</v>
      </c>
      <c r="AC182" t="s">
        <v>2087</v>
      </c>
    </row>
    <row r="183" spans="1:29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1.6180620884289747</v>
      </c>
      <c r="P183" s="6">
        <f t="shared" si="9"/>
        <v>39.080882352941174</v>
      </c>
      <c r="Q183" s="8" t="s">
        <v>2036</v>
      </c>
      <c r="R183" t="s">
        <v>2037</v>
      </c>
      <c r="S183" s="12">
        <f t="shared" si="10"/>
        <v>43012.208333333328</v>
      </c>
      <c r="T183" s="12">
        <f t="shared" si="11"/>
        <v>43030.208333333328</v>
      </c>
      <c r="W183" s="12">
        <v>43012.208333333328</v>
      </c>
      <c r="Y183">
        <v>10</v>
      </c>
      <c r="Z183">
        <v>4</v>
      </c>
      <c r="AA183">
        <v>2017</v>
      </c>
      <c r="AB183" s="15">
        <v>0.20833333333333334</v>
      </c>
      <c r="AC183" t="s">
        <v>2087</v>
      </c>
    </row>
    <row r="184" spans="1:29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0.13844189016602809</v>
      </c>
      <c r="P184" s="6">
        <f t="shared" si="9"/>
        <v>58.996383363471971</v>
      </c>
      <c r="Q184" s="8" t="s">
        <v>2038</v>
      </c>
      <c r="R184" t="s">
        <v>2039</v>
      </c>
      <c r="S184" s="12">
        <f t="shared" si="10"/>
        <v>43631.208333333328</v>
      </c>
      <c r="T184" s="12">
        <f t="shared" si="11"/>
        <v>43647.208333333328</v>
      </c>
      <c r="W184" s="12">
        <v>43631.208333333328</v>
      </c>
      <c r="Y184">
        <v>6</v>
      </c>
      <c r="Z184">
        <v>15</v>
      </c>
      <c r="AA184">
        <v>2019</v>
      </c>
      <c r="AB184" s="15">
        <v>0.20833333333333334</v>
      </c>
      <c r="AC184" t="s">
        <v>2087</v>
      </c>
    </row>
    <row r="185" spans="1:29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1.446808510638298</v>
      </c>
      <c r="P185" s="6">
        <f t="shared" si="9"/>
        <v>40.988372093023258</v>
      </c>
      <c r="Q185" s="8" t="s">
        <v>2034</v>
      </c>
      <c r="R185" t="s">
        <v>2035</v>
      </c>
      <c r="S185" s="12">
        <f t="shared" si="10"/>
        <v>40430.208333333336</v>
      </c>
      <c r="T185" s="12">
        <f t="shared" si="11"/>
        <v>40443.208333333336</v>
      </c>
      <c r="W185" s="12">
        <v>40430.208333333336</v>
      </c>
      <c r="Y185">
        <v>9</v>
      </c>
      <c r="Z185">
        <v>9</v>
      </c>
      <c r="AA185">
        <v>2010</v>
      </c>
      <c r="AB185" s="15">
        <v>0.20833333333333334</v>
      </c>
      <c r="AC185" t="s">
        <v>2087</v>
      </c>
    </row>
    <row r="186" spans="1:29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0.34123222748815168</v>
      </c>
      <c r="P186" s="6">
        <f t="shared" si="9"/>
        <v>31.029411764705884</v>
      </c>
      <c r="Q186" s="8" t="s">
        <v>2038</v>
      </c>
      <c r="R186" t="s">
        <v>2039</v>
      </c>
      <c r="S186" s="12">
        <f t="shared" si="10"/>
        <v>43588.208333333328</v>
      </c>
      <c r="T186" s="12">
        <f t="shared" si="11"/>
        <v>43589.208333333328</v>
      </c>
      <c r="W186" s="12">
        <v>43588.208333333328</v>
      </c>
      <c r="Y186">
        <v>5</v>
      </c>
      <c r="Z186">
        <v>3</v>
      </c>
      <c r="AA186">
        <v>2019</v>
      </c>
      <c r="AB186" s="15">
        <v>0.20833333333333334</v>
      </c>
      <c r="AC186" t="s">
        <v>2087</v>
      </c>
    </row>
    <row r="187" spans="1:29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1.392757660167131</v>
      </c>
      <c r="P187" s="6">
        <f t="shared" si="9"/>
        <v>37.789473684210527</v>
      </c>
      <c r="Q187" s="8" t="s">
        <v>2040</v>
      </c>
      <c r="R187" t="s">
        <v>2059</v>
      </c>
      <c r="S187" s="12">
        <f t="shared" si="10"/>
        <v>43233.208333333328</v>
      </c>
      <c r="T187" s="12">
        <f t="shared" si="11"/>
        <v>43244.208333333328</v>
      </c>
      <c r="W187" s="12">
        <v>43233.208333333328</v>
      </c>
      <c r="Y187">
        <v>5</v>
      </c>
      <c r="Z187">
        <v>13</v>
      </c>
      <c r="AA187">
        <v>2018</v>
      </c>
      <c r="AB187" s="15">
        <v>0.20833333333333334</v>
      </c>
      <c r="AC187" t="s">
        <v>2087</v>
      </c>
    </row>
    <row r="188" spans="1:29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3.1313914944636436</v>
      </c>
      <c r="P188" s="6">
        <f t="shared" si="9"/>
        <v>32.006772009029348</v>
      </c>
      <c r="Q188" s="8" t="s">
        <v>2038</v>
      </c>
      <c r="R188" t="s">
        <v>2039</v>
      </c>
      <c r="S188" s="12">
        <f t="shared" si="10"/>
        <v>41782.208333333336</v>
      </c>
      <c r="T188" s="12">
        <f t="shared" si="11"/>
        <v>41797.208333333336</v>
      </c>
      <c r="W188" s="12">
        <v>41782.208333333336</v>
      </c>
      <c r="Y188">
        <v>5</v>
      </c>
      <c r="Z188">
        <v>23</v>
      </c>
      <c r="AA188">
        <v>2014</v>
      </c>
      <c r="AB188" s="15">
        <v>0.20833333333333334</v>
      </c>
      <c r="AC188" t="s">
        <v>2087</v>
      </c>
    </row>
    <row r="189" spans="1:29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0.43502138975604115</v>
      </c>
      <c r="P189" s="6">
        <f t="shared" si="9"/>
        <v>95.966712898751737</v>
      </c>
      <c r="Q189" s="8" t="s">
        <v>2040</v>
      </c>
      <c r="R189" t="s">
        <v>2051</v>
      </c>
      <c r="S189" s="12">
        <f t="shared" si="10"/>
        <v>41328.25</v>
      </c>
      <c r="T189" s="12">
        <f t="shared" si="11"/>
        <v>41356.208333333336</v>
      </c>
      <c r="W189" s="12">
        <v>41328.25</v>
      </c>
      <c r="Y189">
        <v>2</v>
      </c>
      <c r="Z189">
        <v>23</v>
      </c>
      <c r="AA189">
        <v>2013</v>
      </c>
      <c r="AB189" s="15">
        <v>0.25</v>
      </c>
      <c r="AC189" t="s">
        <v>2087</v>
      </c>
    </row>
    <row r="190" spans="1:29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3.1238095238095238</v>
      </c>
      <c r="P190" s="6">
        <f t="shared" si="9"/>
        <v>75</v>
      </c>
      <c r="Q190" s="8" t="s">
        <v>2038</v>
      </c>
      <c r="R190" t="s">
        <v>2039</v>
      </c>
      <c r="S190" s="12">
        <f t="shared" si="10"/>
        <v>41975.25</v>
      </c>
      <c r="T190" s="12">
        <f t="shared" si="11"/>
        <v>41976.25</v>
      </c>
      <c r="W190" s="12">
        <v>41975.25</v>
      </c>
      <c r="Y190">
        <v>12</v>
      </c>
      <c r="Z190">
        <v>2</v>
      </c>
      <c r="AA190">
        <v>2014</v>
      </c>
      <c r="AB190" s="15">
        <v>0.25</v>
      </c>
      <c r="AC190" t="s">
        <v>2087</v>
      </c>
    </row>
    <row r="191" spans="1:29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4.250733268153942</v>
      </c>
      <c r="P191" s="6">
        <f t="shared" si="9"/>
        <v>102.0498866213152</v>
      </c>
      <c r="Q191" s="8" t="s">
        <v>2038</v>
      </c>
      <c r="R191" t="s">
        <v>2039</v>
      </c>
      <c r="S191" s="12">
        <f t="shared" si="10"/>
        <v>42433.25</v>
      </c>
      <c r="T191" s="12">
        <f t="shared" si="11"/>
        <v>42433.25</v>
      </c>
      <c r="W191" s="12">
        <v>42433.25</v>
      </c>
      <c r="Y191">
        <v>3</v>
      </c>
      <c r="Z191">
        <v>4</v>
      </c>
      <c r="AA191">
        <v>2016</v>
      </c>
      <c r="AB191" s="15">
        <v>0.25</v>
      </c>
      <c r="AC191" t="s">
        <v>2087</v>
      </c>
    </row>
    <row r="192" spans="1:29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1.4578408195429473</v>
      </c>
      <c r="P192" s="6">
        <f t="shared" si="9"/>
        <v>105.75</v>
      </c>
      <c r="Q192" s="8" t="s">
        <v>2038</v>
      </c>
      <c r="R192" t="s">
        <v>2039</v>
      </c>
      <c r="S192" s="12">
        <f t="shared" si="10"/>
        <v>41429.208333333336</v>
      </c>
      <c r="T192" s="12">
        <f t="shared" si="11"/>
        <v>41430.208333333336</v>
      </c>
      <c r="W192" s="12">
        <v>41429.208333333336</v>
      </c>
      <c r="Y192">
        <v>6</v>
      </c>
      <c r="Z192">
        <v>4</v>
      </c>
      <c r="AA192">
        <v>2013</v>
      </c>
      <c r="AB192" s="15">
        <v>0.20833333333333334</v>
      </c>
      <c r="AC192" t="s">
        <v>2087</v>
      </c>
    </row>
    <row r="193" spans="1:29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2.6348808030112925</v>
      </c>
      <c r="P193" s="6">
        <f t="shared" si="9"/>
        <v>37.069767441860463</v>
      </c>
      <c r="Q193" s="8" t="s">
        <v>2038</v>
      </c>
      <c r="R193" t="s">
        <v>2039</v>
      </c>
      <c r="S193" s="12">
        <f t="shared" si="10"/>
        <v>43536.208333333328</v>
      </c>
      <c r="T193" s="12">
        <f t="shared" si="11"/>
        <v>43539.208333333328</v>
      </c>
      <c r="W193" s="12">
        <v>43536.208333333328</v>
      </c>
      <c r="Y193">
        <v>3</v>
      </c>
      <c r="Z193">
        <v>12</v>
      </c>
      <c r="AA193">
        <v>2019</v>
      </c>
      <c r="AB193" s="15">
        <v>0.20833333333333334</v>
      </c>
      <c r="AC193" t="s">
        <v>2087</v>
      </c>
    </row>
    <row r="194" spans="1:29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5.0017611835153222</v>
      </c>
      <c r="P194" s="6">
        <f t="shared" si="9"/>
        <v>35.049382716049379</v>
      </c>
      <c r="Q194" s="8" t="s">
        <v>2034</v>
      </c>
      <c r="R194" t="s">
        <v>2035</v>
      </c>
      <c r="S194" s="12">
        <f t="shared" si="10"/>
        <v>41817.208333333336</v>
      </c>
      <c r="T194" s="12">
        <f t="shared" si="11"/>
        <v>41821.208333333336</v>
      </c>
      <c r="W194" s="12">
        <v>41817.208333333336</v>
      </c>
      <c r="Y194">
        <v>6</v>
      </c>
      <c r="Z194">
        <v>27</v>
      </c>
      <c r="AA194">
        <v>2014</v>
      </c>
      <c r="AB194" s="15">
        <v>0.20833333333333334</v>
      </c>
      <c r="AC194" t="s">
        <v>2087</v>
      </c>
    </row>
    <row r="195" spans="1:29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D195/E195</f>
        <v>2.191235059760956</v>
      </c>
      <c r="P195" s="6">
        <f t="shared" ref="P195:P258" si="13">E195/G195</f>
        <v>46.338461538461537</v>
      </c>
      <c r="Q195" s="8" t="s">
        <v>2034</v>
      </c>
      <c r="R195" t="s">
        <v>2044</v>
      </c>
      <c r="S195" s="12">
        <f t="shared" ref="S195:S258" si="14">(J195/86400)+DATE(1970, 1, 1)</f>
        <v>43198.208333333328</v>
      </c>
      <c r="T195" s="12">
        <f t="shared" ref="T195:T258" si="15">(K195/86400)+DATE(1970,1,1)</f>
        <v>43202.208333333328</v>
      </c>
      <c r="W195" s="12">
        <v>43198.208333333328</v>
      </c>
      <c r="Y195">
        <v>4</v>
      </c>
      <c r="Z195">
        <v>8</v>
      </c>
      <c r="AA195">
        <v>2018</v>
      </c>
      <c r="AB195" s="15">
        <v>0.20833333333333334</v>
      </c>
      <c r="AC195" t="s">
        <v>2087</v>
      </c>
    </row>
    <row r="196" spans="1:29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0.81459385039008725</v>
      </c>
      <c r="P196" s="6">
        <f t="shared" si="13"/>
        <v>69.174603174603178</v>
      </c>
      <c r="Q196" s="8" t="s">
        <v>2034</v>
      </c>
      <c r="R196" t="s">
        <v>2056</v>
      </c>
      <c r="S196" s="12">
        <f t="shared" si="14"/>
        <v>42261.208333333328</v>
      </c>
      <c r="T196" s="12">
        <f t="shared" si="15"/>
        <v>42277.208333333328</v>
      </c>
      <c r="W196" s="12">
        <v>42261.208333333328</v>
      </c>
      <c r="Y196">
        <v>9</v>
      </c>
      <c r="Z196">
        <v>14</v>
      </c>
      <c r="AA196">
        <v>2015</v>
      </c>
      <c r="AB196" s="15">
        <v>0.20833333333333334</v>
      </c>
      <c r="AC196" t="s">
        <v>2087</v>
      </c>
    </row>
    <row r="197" spans="1:29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0.27643158318316219</v>
      </c>
      <c r="P197" s="6">
        <f t="shared" si="13"/>
        <v>109.07824427480917</v>
      </c>
      <c r="Q197" s="8" t="s">
        <v>2034</v>
      </c>
      <c r="R197" t="s">
        <v>2042</v>
      </c>
      <c r="S197" s="12">
        <f t="shared" si="14"/>
        <v>43310.208333333328</v>
      </c>
      <c r="T197" s="12">
        <f t="shared" si="15"/>
        <v>43317.208333333328</v>
      </c>
      <c r="W197" s="12">
        <v>43310.208333333328</v>
      </c>
      <c r="Y197">
        <v>7</v>
      </c>
      <c r="Z197">
        <v>29</v>
      </c>
      <c r="AA197">
        <v>2018</v>
      </c>
      <c r="AB197" s="15">
        <v>0.20833333333333334</v>
      </c>
      <c r="AC197" t="s">
        <v>2087</v>
      </c>
    </row>
    <row r="198" spans="1:29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1.5836230204712245</v>
      </c>
      <c r="P198" s="6">
        <f t="shared" si="13"/>
        <v>51.78</v>
      </c>
      <c r="Q198" s="8" t="s">
        <v>2036</v>
      </c>
      <c r="R198" t="s">
        <v>2045</v>
      </c>
      <c r="S198" s="12">
        <f t="shared" si="14"/>
        <v>42616.208333333328</v>
      </c>
      <c r="T198" s="12">
        <f t="shared" si="15"/>
        <v>42635.208333333328</v>
      </c>
      <c r="W198" s="12">
        <v>42616.208333333328</v>
      </c>
      <c r="Y198">
        <v>9</v>
      </c>
      <c r="Z198">
        <v>3</v>
      </c>
      <c r="AA198">
        <v>2016</v>
      </c>
      <c r="AB198" s="15">
        <v>0.20833333333333334</v>
      </c>
      <c r="AC198" t="s">
        <v>2087</v>
      </c>
    </row>
    <row r="199" spans="1:29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0.33534006056964899</v>
      </c>
      <c r="P199" s="6">
        <f t="shared" si="13"/>
        <v>82.010055304172951</v>
      </c>
      <c r="Q199" s="8" t="s">
        <v>2040</v>
      </c>
      <c r="R199" t="s">
        <v>2043</v>
      </c>
      <c r="S199" s="12">
        <f t="shared" si="14"/>
        <v>42909.208333333328</v>
      </c>
      <c r="T199" s="12">
        <f t="shared" si="15"/>
        <v>42923.208333333328</v>
      </c>
      <c r="W199" s="12">
        <v>42909.208333333328</v>
      </c>
      <c r="Y199">
        <v>6</v>
      </c>
      <c r="Z199">
        <v>23</v>
      </c>
      <c r="AA199">
        <v>2017</v>
      </c>
      <c r="AB199" s="15">
        <v>0.20833333333333334</v>
      </c>
      <c r="AC199" t="s">
        <v>2087</v>
      </c>
    </row>
    <row r="200" spans="1:29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10.461844065552061</v>
      </c>
      <c r="P200" s="6">
        <f t="shared" si="13"/>
        <v>35.958333333333336</v>
      </c>
      <c r="Q200" s="8" t="s">
        <v>2034</v>
      </c>
      <c r="R200" t="s">
        <v>2042</v>
      </c>
      <c r="S200" s="12">
        <f t="shared" si="14"/>
        <v>40396.208333333336</v>
      </c>
      <c r="T200" s="12">
        <f t="shared" si="15"/>
        <v>40425.208333333336</v>
      </c>
      <c r="W200" s="12">
        <v>40396.208333333336</v>
      </c>
      <c r="Y200">
        <v>8</v>
      </c>
      <c r="Z200">
        <v>6</v>
      </c>
      <c r="AA200">
        <v>2010</v>
      </c>
      <c r="AB200" s="15">
        <v>0.20833333333333334</v>
      </c>
      <c r="AC200" t="s">
        <v>2087</v>
      </c>
    </row>
    <row r="201" spans="1:29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1.859504132231405</v>
      </c>
      <c r="P201" s="6">
        <f t="shared" si="13"/>
        <v>74.461538461538467</v>
      </c>
      <c r="Q201" s="8" t="s">
        <v>2034</v>
      </c>
      <c r="R201" t="s">
        <v>2035</v>
      </c>
      <c r="S201" s="12">
        <f t="shared" si="14"/>
        <v>42192.208333333328</v>
      </c>
      <c r="T201" s="12">
        <f t="shared" si="15"/>
        <v>42196.208333333328</v>
      </c>
      <c r="W201" s="12">
        <v>42192.208333333328</v>
      </c>
      <c r="Y201">
        <v>7</v>
      </c>
      <c r="Z201">
        <v>7</v>
      </c>
      <c r="AA201">
        <v>2015</v>
      </c>
      <c r="AB201" s="15">
        <v>0.20833333333333334</v>
      </c>
      <c r="AC201" t="s">
        <v>2087</v>
      </c>
    </row>
    <row r="202" spans="1:29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50</v>
      </c>
      <c r="P202" s="6">
        <f t="shared" si="13"/>
        <v>2</v>
      </c>
      <c r="Q202" s="8" t="s">
        <v>2038</v>
      </c>
      <c r="R202" t="s">
        <v>2039</v>
      </c>
      <c r="S202" s="12">
        <f t="shared" si="14"/>
        <v>40262.208333333336</v>
      </c>
      <c r="T202" s="12">
        <f t="shared" si="15"/>
        <v>40273.208333333336</v>
      </c>
      <c r="W202" s="12">
        <v>40262.208333333336</v>
      </c>
      <c r="Y202">
        <v>3</v>
      </c>
      <c r="Z202">
        <v>25</v>
      </c>
      <c r="AA202">
        <v>2010</v>
      </c>
      <c r="AB202" s="15">
        <v>0.20833333333333334</v>
      </c>
      <c r="AC202" t="s">
        <v>2087</v>
      </c>
    </row>
    <row r="203" spans="1:29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0.14680181754631247</v>
      </c>
      <c r="P203" s="6">
        <f t="shared" si="13"/>
        <v>91.114649681528661</v>
      </c>
      <c r="Q203" s="8" t="s">
        <v>2036</v>
      </c>
      <c r="R203" t="s">
        <v>2037</v>
      </c>
      <c r="S203" s="12">
        <f t="shared" si="14"/>
        <v>41845.208333333336</v>
      </c>
      <c r="T203" s="12">
        <f t="shared" si="15"/>
        <v>41863.208333333336</v>
      </c>
      <c r="W203" s="12">
        <v>41845.208333333336</v>
      </c>
      <c r="Y203">
        <v>7</v>
      </c>
      <c r="Z203">
        <v>25</v>
      </c>
      <c r="AA203">
        <v>2014</v>
      </c>
      <c r="AB203" s="15">
        <v>0.20833333333333334</v>
      </c>
      <c r="AC203" t="s">
        <v>2087</v>
      </c>
    </row>
    <row r="204" spans="1:29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1.2685312547760965</v>
      </c>
      <c r="P204" s="6">
        <f t="shared" si="13"/>
        <v>79.792682926829272</v>
      </c>
      <c r="Q204" s="8" t="s">
        <v>2032</v>
      </c>
      <c r="R204" t="s">
        <v>2033</v>
      </c>
      <c r="S204" s="12">
        <f t="shared" si="14"/>
        <v>40818.208333333336</v>
      </c>
      <c r="T204" s="12">
        <f t="shared" si="15"/>
        <v>40822.208333333336</v>
      </c>
      <c r="W204" s="12">
        <v>40818.208333333336</v>
      </c>
      <c r="Y204">
        <v>10</v>
      </c>
      <c r="Z204">
        <v>2</v>
      </c>
      <c r="AA204">
        <v>2011</v>
      </c>
      <c r="AB204" s="15">
        <v>0.20833333333333334</v>
      </c>
      <c r="AC204" t="s">
        <v>2087</v>
      </c>
    </row>
    <row r="205" spans="1:29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0.74400376396622769</v>
      </c>
      <c r="P205" s="6">
        <f t="shared" si="13"/>
        <v>42.999777678968428</v>
      </c>
      <c r="Q205" s="8" t="s">
        <v>2038</v>
      </c>
      <c r="R205" t="s">
        <v>2039</v>
      </c>
      <c r="S205" s="12">
        <f t="shared" si="14"/>
        <v>42752.25</v>
      </c>
      <c r="T205" s="12">
        <f t="shared" si="15"/>
        <v>42754.25</v>
      </c>
      <c r="W205" s="12">
        <v>42752.25</v>
      </c>
      <c r="Y205">
        <v>1</v>
      </c>
      <c r="Z205">
        <v>17</v>
      </c>
      <c r="AA205">
        <v>2017</v>
      </c>
      <c r="AB205" s="15">
        <v>0.25</v>
      </c>
      <c r="AC205" t="s">
        <v>2087</v>
      </c>
    </row>
    <row r="206" spans="1:29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29.655990510083036</v>
      </c>
      <c r="P206" s="6">
        <f t="shared" si="13"/>
        <v>63.225000000000001</v>
      </c>
      <c r="Q206" s="8" t="s">
        <v>2034</v>
      </c>
      <c r="R206" t="s">
        <v>2057</v>
      </c>
      <c r="S206" s="12">
        <f t="shared" si="14"/>
        <v>40636.208333333336</v>
      </c>
      <c r="T206" s="12">
        <f t="shared" si="15"/>
        <v>40646.208333333336</v>
      </c>
      <c r="W206" s="12">
        <v>40636.208333333336</v>
      </c>
      <c r="Y206">
        <v>4</v>
      </c>
      <c r="Z206">
        <v>3</v>
      </c>
      <c r="AA206">
        <v>2011</v>
      </c>
      <c r="AB206" s="15">
        <v>0.20833333333333334</v>
      </c>
      <c r="AC206" t="s">
        <v>2087</v>
      </c>
    </row>
    <row r="207" spans="1:29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0.23156394727467047</v>
      </c>
      <c r="P207" s="6">
        <f t="shared" si="13"/>
        <v>70.174999999999997</v>
      </c>
      <c r="Q207" s="8" t="s">
        <v>2038</v>
      </c>
      <c r="R207" t="s">
        <v>2039</v>
      </c>
      <c r="S207" s="12">
        <f t="shared" si="14"/>
        <v>43390.208333333328</v>
      </c>
      <c r="T207" s="12">
        <f t="shared" si="15"/>
        <v>43402.208333333328</v>
      </c>
      <c r="W207" s="12">
        <v>43390.208333333328</v>
      </c>
      <c r="Y207">
        <v>10</v>
      </c>
      <c r="Z207">
        <v>17</v>
      </c>
      <c r="AA207">
        <v>2018</v>
      </c>
      <c r="AB207" s="15">
        <v>0.20833333333333334</v>
      </c>
      <c r="AC207" t="s">
        <v>2087</v>
      </c>
    </row>
    <row r="208" spans="1:29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2.5743707093821508</v>
      </c>
      <c r="P208" s="6">
        <f t="shared" si="13"/>
        <v>61.333333333333336</v>
      </c>
      <c r="Q208" s="8" t="s">
        <v>2046</v>
      </c>
      <c r="R208" t="s">
        <v>2052</v>
      </c>
      <c r="S208" s="12">
        <f t="shared" si="14"/>
        <v>40236.25</v>
      </c>
      <c r="T208" s="12">
        <f t="shared" si="15"/>
        <v>40245.25</v>
      </c>
      <c r="W208" s="12">
        <v>40236.25</v>
      </c>
      <c r="Y208">
        <v>2</v>
      </c>
      <c r="Z208">
        <v>27</v>
      </c>
      <c r="AA208">
        <v>2010</v>
      </c>
      <c r="AB208" s="15">
        <v>0.25</v>
      </c>
      <c r="AC208" t="s">
        <v>2087</v>
      </c>
    </row>
    <row r="209" spans="1:29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0.23490721165139769</v>
      </c>
      <c r="P209" s="6">
        <f t="shared" si="13"/>
        <v>99</v>
      </c>
      <c r="Q209" s="8" t="s">
        <v>2034</v>
      </c>
      <c r="R209" t="s">
        <v>2035</v>
      </c>
      <c r="S209" s="12">
        <f t="shared" si="14"/>
        <v>43340.208333333328</v>
      </c>
      <c r="T209" s="12">
        <f t="shared" si="15"/>
        <v>43360.208333333328</v>
      </c>
      <c r="W209" s="12">
        <v>43340.208333333328</v>
      </c>
      <c r="Y209">
        <v>8</v>
      </c>
      <c r="Z209">
        <v>28</v>
      </c>
      <c r="AA209">
        <v>2018</v>
      </c>
      <c r="AB209" s="15">
        <v>0.20833333333333334</v>
      </c>
      <c r="AC209" t="s">
        <v>2087</v>
      </c>
    </row>
    <row r="210" spans="1:29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0.98890060770428412</v>
      </c>
      <c r="P210" s="6">
        <f t="shared" si="13"/>
        <v>96.984900146127615</v>
      </c>
      <c r="Q210" s="8" t="s">
        <v>2040</v>
      </c>
      <c r="R210" t="s">
        <v>2041</v>
      </c>
      <c r="S210" s="12">
        <f t="shared" si="14"/>
        <v>43048.25</v>
      </c>
      <c r="T210" s="12">
        <f t="shared" si="15"/>
        <v>43072.25</v>
      </c>
      <c r="W210" s="12">
        <v>43048.25</v>
      </c>
      <c r="Y210">
        <v>11</v>
      </c>
      <c r="Z210">
        <v>9</v>
      </c>
      <c r="AA210">
        <v>2017</v>
      </c>
      <c r="AB210" s="15">
        <v>0.25</v>
      </c>
      <c r="AC210" t="s">
        <v>2087</v>
      </c>
    </row>
    <row r="211" spans="1:29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4.7194991749975737</v>
      </c>
      <c r="P211" s="6">
        <f t="shared" si="13"/>
        <v>51.004950495049506</v>
      </c>
      <c r="Q211" s="8" t="s">
        <v>2040</v>
      </c>
      <c r="R211" t="s">
        <v>2041</v>
      </c>
      <c r="S211" s="12">
        <f t="shared" si="14"/>
        <v>42496.208333333328</v>
      </c>
      <c r="T211" s="12">
        <f t="shared" si="15"/>
        <v>42503.208333333328</v>
      </c>
      <c r="W211" s="12">
        <v>42496.208333333328</v>
      </c>
      <c r="Y211">
        <v>5</v>
      </c>
      <c r="Z211">
        <v>6</v>
      </c>
      <c r="AA211">
        <v>2016</v>
      </c>
      <c r="AB211" s="15">
        <v>0.20833333333333334</v>
      </c>
      <c r="AC211" t="s">
        <v>2087</v>
      </c>
    </row>
    <row r="212" spans="1:29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1.4831177027453455</v>
      </c>
      <c r="P212" s="6">
        <f t="shared" si="13"/>
        <v>28.044247787610619</v>
      </c>
      <c r="Q212" s="8" t="s">
        <v>2040</v>
      </c>
      <c r="R212" t="s">
        <v>2062</v>
      </c>
      <c r="S212" s="12">
        <f t="shared" si="14"/>
        <v>42797.25</v>
      </c>
      <c r="T212" s="12">
        <f t="shared" si="15"/>
        <v>42824.208333333328</v>
      </c>
      <c r="W212" s="12">
        <v>42797.25</v>
      </c>
      <c r="Y212">
        <v>3</v>
      </c>
      <c r="Z212">
        <v>3</v>
      </c>
      <c r="AA212">
        <v>2017</v>
      </c>
      <c r="AB212" s="15">
        <v>0.25</v>
      </c>
      <c r="AC212" t="s">
        <v>2087</v>
      </c>
    </row>
    <row r="213" spans="1:29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1.0534813319878911</v>
      </c>
      <c r="P213" s="6">
        <f t="shared" si="13"/>
        <v>60.984615384615381</v>
      </c>
      <c r="Q213" s="8" t="s">
        <v>2038</v>
      </c>
      <c r="R213" t="s">
        <v>2039</v>
      </c>
      <c r="S213" s="12">
        <f t="shared" si="14"/>
        <v>41513.208333333336</v>
      </c>
      <c r="T213" s="12">
        <f t="shared" si="15"/>
        <v>41537.208333333336</v>
      </c>
      <c r="W213" s="12">
        <v>41513.208333333336</v>
      </c>
      <c r="Y213">
        <v>8</v>
      </c>
      <c r="Z213">
        <v>27</v>
      </c>
      <c r="AA213">
        <v>2013</v>
      </c>
      <c r="AB213" s="15">
        <v>0.20833333333333334</v>
      </c>
      <c r="AC213" t="s">
        <v>2087</v>
      </c>
    </row>
    <row r="214" spans="1:29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0.65853658536585369</v>
      </c>
      <c r="P214" s="6">
        <f t="shared" si="13"/>
        <v>73.214285714285708</v>
      </c>
      <c r="Q214" s="8" t="s">
        <v>2038</v>
      </c>
      <c r="R214" t="s">
        <v>2039</v>
      </c>
      <c r="S214" s="12">
        <f t="shared" si="14"/>
        <v>43814.25</v>
      </c>
      <c r="T214" s="12">
        <f t="shared" si="15"/>
        <v>43860.25</v>
      </c>
      <c r="W214" s="12">
        <v>43814.25</v>
      </c>
      <c r="Y214">
        <v>12</v>
      </c>
      <c r="Z214">
        <v>15</v>
      </c>
      <c r="AA214">
        <v>2019</v>
      </c>
      <c r="AB214" s="15">
        <v>0.25</v>
      </c>
      <c r="AC214" t="s">
        <v>2087</v>
      </c>
    </row>
    <row r="215" spans="1:29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0.51239004599269011</v>
      </c>
      <c r="P215" s="6">
        <f t="shared" si="13"/>
        <v>39.997435299603637</v>
      </c>
      <c r="Q215" s="8" t="s">
        <v>2034</v>
      </c>
      <c r="R215" t="s">
        <v>2044</v>
      </c>
      <c r="S215" s="12">
        <f t="shared" si="14"/>
        <v>40488.208333333336</v>
      </c>
      <c r="T215" s="12">
        <f t="shared" si="15"/>
        <v>40496.25</v>
      </c>
      <c r="W215" s="12">
        <v>40488.208333333336</v>
      </c>
      <c r="Y215">
        <v>11</v>
      </c>
      <c r="Z215">
        <v>6</v>
      </c>
      <c r="AA215">
        <v>2010</v>
      </c>
      <c r="AB215" s="15">
        <v>0.20833333333333334</v>
      </c>
      <c r="AC215" t="s">
        <v>2087</v>
      </c>
    </row>
    <row r="216" spans="1:29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9.773806199385647E-2</v>
      </c>
      <c r="P216" s="6">
        <f t="shared" si="13"/>
        <v>86.812121212121212</v>
      </c>
      <c r="Q216" s="8" t="s">
        <v>2034</v>
      </c>
      <c r="R216" t="s">
        <v>2035</v>
      </c>
      <c r="S216" s="12">
        <f t="shared" si="14"/>
        <v>40409.208333333336</v>
      </c>
      <c r="T216" s="12">
        <f t="shared" si="15"/>
        <v>40415.208333333336</v>
      </c>
      <c r="W216" s="12">
        <v>40409.208333333336</v>
      </c>
      <c r="Y216">
        <v>8</v>
      </c>
      <c r="Z216">
        <v>19</v>
      </c>
      <c r="AA216">
        <v>2010</v>
      </c>
      <c r="AB216" s="15">
        <v>0.20833333333333334</v>
      </c>
      <c r="AC216" t="s">
        <v>2087</v>
      </c>
    </row>
    <row r="217" spans="1:29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26.029216467463481</v>
      </c>
      <c r="P217" s="6">
        <f t="shared" si="13"/>
        <v>42.125874125874127</v>
      </c>
      <c r="Q217" s="8" t="s">
        <v>2038</v>
      </c>
      <c r="R217" t="s">
        <v>2039</v>
      </c>
      <c r="S217" s="12">
        <f t="shared" si="14"/>
        <v>43509.25</v>
      </c>
      <c r="T217" s="12">
        <f t="shared" si="15"/>
        <v>43511.25</v>
      </c>
      <c r="W217" s="12">
        <v>43509.25</v>
      </c>
      <c r="Y217">
        <v>2</v>
      </c>
      <c r="Z217">
        <v>13</v>
      </c>
      <c r="AA217">
        <v>2019</v>
      </c>
      <c r="AB217" s="15">
        <v>0.25</v>
      </c>
      <c r="AC217" t="s">
        <v>2087</v>
      </c>
    </row>
    <row r="218" spans="1:29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0.64486729086853078</v>
      </c>
      <c r="P218" s="6">
        <f t="shared" si="13"/>
        <v>103.97851239669421</v>
      </c>
      <c r="Q218" s="8" t="s">
        <v>2038</v>
      </c>
      <c r="R218" t="s">
        <v>2039</v>
      </c>
      <c r="S218" s="12">
        <f t="shared" si="14"/>
        <v>40869.25</v>
      </c>
      <c r="T218" s="12">
        <f t="shared" si="15"/>
        <v>40871.25</v>
      </c>
      <c r="W218" s="12">
        <v>40869.25</v>
      </c>
      <c r="Y218">
        <v>11</v>
      </c>
      <c r="Z218">
        <v>22</v>
      </c>
      <c r="AA218">
        <v>2011</v>
      </c>
      <c r="AB218" s="15">
        <v>0.25</v>
      </c>
      <c r="AC218" t="s">
        <v>2087</v>
      </c>
    </row>
    <row r="219" spans="1:29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2.2344632280568457</v>
      </c>
      <c r="P219" s="6">
        <f t="shared" si="13"/>
        <v>62.003211991434689</v>
      </c>
      <c r="Q219" s="8" t="s">
        <v>2040</v>
      </c>
      <c r="R219" t="s">
        <v>2062</v>
      </c>
      <c r="S219" s="12">
        <f t="shared" si="14"/>
        <v>43583.208333333328</v>
      </c>
      <c r="T219" s="12">
        <f t="shared" si="15"/>
        <v>43592.208333333328</v>
      </c>
      <c r="W219" s="12">
        <v>43583.208333333328</v>
      </c>
      <c r="Y219">
        <v>4</v>
      </c>
      <c r="Z219">
        <v>28</v>
      </c>
      <c r="AA219">
        <v>2019</v>
      </c>
      <c r="AB219" s="15">
        <v>0.20833333333333334</v>
      </c>
      <c r="AC219" t="s">
        <v>2087</v>
      </c>
    </row>
    <row r="220" spans="1:29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0.46307579819644162</v>
      </c>
      <c r="P220" s="6">
        <f t="shared" si="13"/>
        <v>31.005037783375315</v>
      </c>
      <c r="Q220" s="8" t="s">
        <v>2040</v>
      </c>
      <c r="R220" t="s">
        <v>2051</v>
      </c>
      <c r="S220" s="12">
        <f t="shared" si="14"/>
        <v>40858.25</v>
      </c>
      <c r="T220" s="12">
        <f t="shared" si="15"/>
        <v>40892.25</v>
      </c>
      <c r="W220" s="12">
        <v>40858.25</v>
      </c>
      <c r="Y220">
        <v>11</v>
      </c>
      <c r="Z220">
        <v>11</v>
      </c>
      <c r="AA220">
        <v>2011</v>
      </c>
      <c r="AB220" s="15">
        <v>0.25</v>
      </c>
      <c r="AC220" t="s">
        <v>2087</v>
      </c>
    </row>
    <row r="221" spans="1:29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0.30108955428637446</v>
      </c>
      <c r="P221" s="6">
        <f t="shared" si="13"/>
        <v>89.991552956465242</v>
      </c>
      <c r="Q221" s="8" t="s">
        <v>2040</v>
      </c>
      <c r="R221" t="s">
        <v>2048</v>
      </c>
      <c r="S221" s="12">
        <f t="shared" si="14"/>
        <v>41137.208333333336</v>
      </c>
      <c r="T221" s="12">
        <f t="shared" si="15"/>
        <v>41149.208333333336</v>
      </c>
      <c r="W221" s="12">
        <v>41137.208333333336</v>
      </c>
      <c r="Y221">
        <v>8</v>
      </c>
      <c r="Z221">
        <v>16</v>
      </c>
      <c r="AA221">
        <v>2012</v>
      </c>
      <c r="AB221" s="15">
        <v>0.20833333333333334</v>
      </c>
      <c r="AC221" t="s">
        <v>2087</v>
      </c>
    </row>
    <row r="222" spans="1:29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11.84407796101949</v>
      </c>
      <c r="P222" s="6">
        <f t="shared" si="13"/>
        <v>39.235294117647058</v>
      </c>
      <c r="Q222" s="8" t="s">
        <v>2038</v>
      </c>
      <c r="R222" t="s">
        <v>2039</v>
      </c>
      <c r="S222" s="12">
        <f t="shared" si="14"/>
        <v>40725.208333333336</v>
      </c>
      <c r="T222" s="12">
        <f t="shared" si="15"/>
        <v>40743.208333333336</v>
      </c>
      <c r="W222" s="12">
        <v>40725.208333333336</v>
      </c>
      <c r="Y222">
        <v>7</v>
      </c>
      <c r="Z222">
        <v>1</v>
      </c>
      <c r="AA222">
        <v>2011</v>
      </c>
      <c r="AB222" s="15">
        <v>0.20833333333333334</v>
      </c>
      <c r="AC222" t="s">
        <v>2087</v>
      </c>
    </row>
    <row r="223" spans="1:29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1.0139364099140449</v>
      </c>
      <c r="P223" s="6">
        <f t="shared" si="13"/>
        <v>54.993116108306566</v>
      </c>
      <c r="Q223" s="8" t="s">
        <v>2032</v>
      </c>
      <c r="R223" t="s">
        <v>2033</v>
      </c>
      <c r="S223" s="12">
        <f t="shared" si="14"/>
        <v>41081.208333333336</v>
      </c>
      <c r="T223" s="12">
        <f t="shared" si="15"/>
        <v>41083.208333333336</v>
      </c>
      <c r="W223" s="12">
        <v>41081.208333333336</v>
      </c>
      <c r="Y223">
        <v>6</v>
      </c>
      <c r="Z223">
        <v>21</v>
      </c>
      <c r="AA223">
        <v>2012</v>
      </c>
      <c r="AB223" s="15">
        <v>0.20833333333333334</v>
      </c>
      <c r="AC223" t="s">
        <v>2087</v>
      </c>
    </row>
    <row r="224" spans="1:29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0.72474709346217725</v>
      </c>
      <c r="P224" s="6">
        <f t="shared" si="13"/>
        <v>47.992753623188406</v>
      </c>
      <c r="Q224" s="8" t="s">
        <v>2053</v>
      </c>
      <c r="R224" t="s">
        <v>2054</v>
      </c>
      <c r="S224" s="12">
        <f t="shared" si="14"/>
        <v>41914.208333333336</v>
      </c>
      <c r="T224" s="12">
        <f t="shared" si="15"/>
        <v>41915.208333333336</v>
      </c>
      <c r="W224" s="12">
        <v>41914.208333333336</v>
      </c>
      <c r="Y224">
        <v>10</v>
      </c>
      <c r="Z224">
        <v>2</v>
      </c>
      <c r="AA224">
        <v>2014</v>
      </c>
      <c r="AB224" s="15">
        <v>0.20833333333333334</v>
      </c>
      <c r="AC224" t="s">
        <v>2087</v>
      </c>
    </row>
    <row r="225" spans="1:29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1.0659731125682259</v>
      </c>
      <c r="P225" s="6">
        <f t="shared" si="13"/>
        <v>87.966702470461868</v>
      </c>
      <c r="Q225" s="8" t="s">
        <v>2038</v>
      </c>
      <c r="R225" t="s">
        <v>2039</v>
      </c>
      <c r="S225" s="12">
        <f t="shared" si="14"/>
        <v>42445.208333333328</v>
      </c>
      <c r="T225" s="12">
        <f t="shared" si="15"/>
        <v>42459.208333333328</v>
      </c>
      <c r="W225" s="12">
        <v>42445.208333333328</v>
      </c>
      <c r="Y225">
        <v>3</v>
      </c>
      <c r="Z225">
        <v>16</v>
      </c>
      <c r="AA225">
        <v>2016</v>
      </c>
      <c r="AB225" s="15">
        <v>0.20833333333333334</v>
      </c>
      <c r="AC225" t="s">
        <v>2087</v>
      </c>
    </row>
    <row r="226" spans="1:29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0.24774594001658773</v>
      </c>
      <c r="P226" s="6">
        <f t="shared" si="13"/>
        <v>51.999165275459099</v>
      </c>
      <c r="Q226" s="8" t="s">
        <v>2040</v>
      </c>
      <c r="R226" t="s">
        <v>2062</v>
      </c>
      <c r="S226" s="12">
        <f t="shared" si="14"/>
        <v>41906.208333333336</v>
      </c>
      <c r="T226" s="12">
        <f t="shared" si="15"/>
        <v>41951.25</v>
      </c>
      <c r="W226" s="12">
        <v>41906.208333333336</v>
      </c>
      <c r="Y226">
        <v>9</v>
      </c>
      <c r="Z226">
        <v>24</v>
      </c>
      <c r="AA226">
        <v>2014</v>
      </c>
      <c r="AB226" s="15">
        <v>0.20833333333333334</v>
      </c>
      <c r="AC226" t="s">
        <v>2087</v>
      </c>
    </row>
    <row r="227" spans="1:29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0.38435809929817799</v>
      </c>
      <c r="P227" s="6">
        <f t="shared" si="13"/>
        <v>29.999659863945578</v>
      </c>
      <c r="Q227" s="8" t="s">
        <v>2034</v>
      </c>
      <c r="R227" t="s">
        <v>2035</v>
      </c>
      <c r="S227" s="12">
        <f t="shared" si="14"/>
        <v>41762.208333333336</v>
      </c>
      <c r="T227" s="12">
        <f t="shared" si="15"/>
        <v>41762.208333333336</v>
      </c>
      <c r="W227" s="12">
        <v>41762.208333333336</v>
      </c>
      <c r="Y227">
        <v>5</v>
      </c>
      <c r="Z227">
        <v>3</v>
      </c>
      <c r="AA227">
        <v>2014</v>
      </c>
      <c r="AB227" s="15">
        <v>0.20833333333333334</v>
      </c>
      <c r="AC227" t="s">
        <v>2087</v>
      </c>
    </row>
    <row r="228" spans="1:29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0.27275206836985183</v>
      </c>
      <c r="P228" s="6">
        <f t="shared" si="13"/>
        <v>98.205357142857139</v>
      </c>
      <c r="Q228" s="8" t="s">
        <v>2053</v>
      </c>
      <c r="R228" t="s">
        <v>2054</v>
      </c>
      <c r="S228" s="12">
        <f t="shared" si="14"/>
        <v>40276.208333333336</v>
      </c>
      <c r="T228" s="12">
        <f t="shared" si="15"/>
        <v>40313.208333333336</v>
      </c>
      <c r="W228" s="12">
        <v>40276.208333333336</v>
      </c>
      <c r="Y228">
        <v>4</v>
      </c>
      <c r="Z228">
        <v>8</v>
      </c>
      <c r="AA228">
        <v>2010</v>
      </c>
      <c r="AB228" s="15">
        <v>0.20833333333333334</v>
      </c>
      <c r="AC228" t="s">
        <v>2087</v>
      </c>
    </row>
    <row r="229" spans="1:29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0.59269496160621304</v>
      </c>
      <c r="P229" s="6">
        <f t="shared" si="13"/>
        <v>108.96182396606575</v>
      </c>
      <c r="Q229" s="8" t="s">
        <v>2049</v>
      </c>
      <c r="R229" t="s">
        <v>2060</v>
      </c>
      <c r="S229" s="12">
        <f t="shared" si="14"/>
        <v>42139.208333333328</v>
      </c>
      <c r="T229" s="12">
        <f t="shared" si="15"/>
        <v>42145.208333333328</v>
      </c>
      <c r="W229" s="12">
        <v>42139.208333333328</v>
      </c>
      <c r="Y229">
        <v>5</v>
      </c>
      <c r="Z229">
        <v>15</v>
      </c>
      <c r="AA229">
        <v>2015</v>
      </c>
      <c r="AB229" s="15">
        <v>0.20833333333333334</v>
      </c>
      <c r="AC229" t="s">
        <v>2087</v>
      </c>
    </row>
    <row r="230" spans="1:29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0.83397842179108805</v>
      </c>
      <c r="P230" s="6">
        <f t="shared" si="13"/>
        <v>66.998379254457049</v>
      </c>
      <c r="Q230" s="8" t="s">
        <v>2040</v>
      </c>
      <c r="R230" t="s">
        <v>2048</v>
      </c>
      <c r="S230" s="12">
        <f t="shared" si="14"/>
        <v>42613.208333333328</v>
      </c>
      <c r="T230" s="12">
        <f t="shared" si="15"/>
        <v>42638.208333333328</v>
      </c>
      <c r="W230" s="12">
        <v>42613.208333333328</v>
      </c>
      <c r="Y230">
        <v>8</v>
      </c>
      <c r="Z230">
        <v>31</v>
      </c>
      <c r="AA230">
        <v>2016</v>
      </c>
      <c r="AB230" s="15">
        <v>0.20833333333333334</v>
      </c>
      <c r="AC230" t="s">
        <v>2087</v>
      </c>
    </row>
    <row r="231" spans="1:29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0.51629090821360935</v>
      </c>
      <c r="P231" s="6">
        <f t="shared" si="13"/>
        <v>64.99333594668758</v>
      </c>
      <c r="Q231" s="8" t="s">
        <v>2049</v>
      </c>
      <c r="R231" t="s">
        <v>2060</v>
      </c>
      <c r="S231" s="12">
        <f t="shared" si="14"/>
        <v>42887.208333333328</v>
      </c>
      <c r="T231" s="12">
        <f t="shared" si="15"/>
        <v>42935.208333333328</v>
      </c>
      <c r="W231" s="12">
        <v>42887.208333333328</v>
      </c>
      <c r="Y231">
        <v>6</v>
      </c>
      <c r="Z231">
        <v>1</v>
      </c>
      <c r="AA231">
        <v>2017</v>
      </c>
      <c r="AB231" s="15">
        <v>0.20833333333333334</v>
      </c>
      <c r="AC231" t="s">
        <v>2087</v>
      </c>
    </row>
    <row r="232" spans="1:29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0.23800079333597779</v>
      </c>
      <c r="P232" s="6">
        <f t="shared" si="13"/>
        <v>99.841584158415841</v>
      </c>
      <c r="Q232" s="8" t="s">
        <v>2049</v>
      </c>
      <c r="R232" t="s">
        <v>2050</v>
      </c>
      <c r="S232" s="12">
        <f t="shared" si="14"/>
        <v>43805.25</v>
      </c>
      <c r="T232" s="12">
        <f t="shared" si="15"/>
        <v>43805.25</v>
      </c>
      <c r="W232" s="12">
        <v>43805.25</v>
      </c>
      <c r="Y232">
        <v>12</v>
      </c>
      <c r="Z232">
        <v>6</v>
      </c>
      <c r="AA232">
        <v>2019</v>
      </c>
      <c r="AB232" s="15">
        <v>0.25</v>
      </c>
      <c r="AC232" t="s">
        <v>2087</v>
      </c>
    </row>
    <row r="233" spans="1:29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1.3036393264530146</v>
      </c>
      <c r="P233" s="6">
        <f t="shared" si="13"/>
        <v>82.432835820895519</v>
      </c>
      <c r="Q233" s="8" t="s">
        <v>2038</v>
      </c>
      <c r="R233" t="s">
        <v>2039</v>
      </c>
      <c r="S233" s="12">
        <f t="shared" si="14"/>
        <v>41415.208333333336</v>
      </c>
      <c r="T233" s="12">
        <f t="shared" si="15"/>
        <v>41473.208333333336</v>
      </c>
      <c r="W233" s="12">
        <v>41415.208333333336</v>
      </c>
      <c r="Y233">
        <v>5</v>
      </c>
      <c r="Z233">
        <v>21</v>
      </c>
      <c r="AA233">
        <v>2013</v>
      </c>
      <c r="AB233" s="15">
        <v>0.20833333333333334</v>
      </c>
      <c r="AC233" t="s">
        <v>2087</v>
      </c>
    </row>
    <row r="234" spans="1:29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0.58389146488064569</v>
      </c>
      <c r="P234" s="6">
        <f t="shared" si="13"/>
        <v>63.293478260869563</v>
      </c>
      <c r="Q234" s="8" t="s">
        <v>2038</v>
      </c>
      <c r="R234" t="s">
        <v>2039</v>
      </c>
      <c r="S234" s="12">
        <f t="shared" si="14"/>
        <v>42576.208333333328</v>
      </c>
      <c r="T234" s="12">
        <f t="shared" si="15"/>
        <v>42577.208333333328</v>
      </c>
      <c r="W234" s="12">
        <v>42576.208333333328</v>
      </c>
      <c r="Y234">
        <v>7</v>
      </c>
      <c r="Z234">
        <v>25</v>
      </c>
      <c r="AA234">
        <v>2016</v>
      </c>
      <c r="AB234" s="15">
        <v>0.20833333333333334</v>
      </c>
      <c r="AC234" t="s">
        <v>2087</v>
      </c>
    </row>
    <row r="235" spans="1:29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0.6333333333333333</v>
      </c>
      <c r="P235" s="6">
        <f t="shared" si="13"/>
        <v>96.774193548387103</v>
      </c>
      <c r="Q235" s="8" t="s">
        <v>2040</v>
      </c>
      <c r="R235" t="s">
        <v>2048</v>
      </c>
      <c r="S235" s="12">
        <f t="shared" si="14"/>
        <v>40706.208333333336</v>
      </c>
      <c r="T235" s="12">
        <f t="shared" si="15"/>
        <v>40722.208333333336</v>
      </c>
      <c r="W235" s="12">
        <v>40706.208333333336</v>
      </c>
      <c r="Y235">
        <v>6</v>
      </c>
      <c r="Z235">
        <v>12</v>
      </c>
      <c r="AA235">
        <v>2011</v>
      </c>
      <c r="AB235" s="15">
        <v>0.20833333333333334</v>
      </c>
      <c r="AC235" t="s">
        <v>2087</v>
      </c>
    </row>
    <row r="236" spans="1:29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0.91675834250091681</v>
      </c>
      <c r="P236" s="6">
        <f t="shared" si="13"/>
        <v>54.906040268456373</v>
      </c>
      <c r="Q236" s="8" t="s">
        <v>2049</v>
      </c>
      <c r="R236" t="s">
        <v>2050</v>
      </c>
      <c r="S236" s="12">
        <f t="shared" si="14"/>
        <v>42969.208333333328</v>
      </c>
      <c r="T236" s="12">
        <f t="shared" si="15"/>
        <v>42976.208333333328</v>
      </c>
      <c r="W236" s="12">
        <v>42969.208333333328</v>
      </c>
      <c r="Y236">
        <v>8</v>
      </c>
      <c r="Z236">
        <v>22</v>
      </c>
      <c r="AA236">
        <v>2017</v>
      </c>
      <c r="AB236" s="15">
        <v>0.20833333333333334</v>
      </c>
      <c r="AC236" t="s">
        <v>2087</v>
      </c>
    </row>
    <row r="237" spans="1:29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2.3962106436333239</v>
      </c>
      <c r="P237" s="6">
        <f t="shared" si="13"/>
        <v>39.010869565217391</v>
      </c>
      <c r="Q237" s="8" t="s">
        <v>2040</v>
      </c>
      <c r="R237" t="s">
        <v>2048</v>
      </c>
      <c r="S237" s="12">
        <f t="shared" si="14"/>
        <v>42779.25</v>
      </c>
      <c r="T237" s="12">
        <f t="shared" si="15"/>
        <v>42784.25</v>
      </c>
      <c r="W237" s="12">
        <v>42779.25</v>
      </c>
      <c r="Y237">
        <v>2</v>
      </c>
      <c r="Z237">
        <v>13</v>
      </c>
      <c r="AA237">
        <v>2017</v>
      </c>
      <c r="AB237" s="15">
        <v>0.25</v>
      </c>
      <c r="AC237" t="s">
        <v>2087</v>
      </c>
    </row>
    <row r="238" spans="1:29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9.1371732593106643</v>
      </c>
      <c r="P238" s="6">
        <f t="shared" si="13"/>
        <v>75.84210526315789</v>
      </c>
      <c r="Q238" s="8" t="s">
        <v>2034</v>
      </c>
      <c r="R238" t="s">
        <v>2035</v>
      </c>
      <c r="S238" s="12">
        <f t="shared" si="14"/>
        <v>43641.208333333328</v>
      </c>
      <c r="T238" s="12">
        <f t="shared" si="15"/>
        <v>43648.208333333328</v>
      </c>
      <c r="W238" s="12">
        <v>43641.208333333328</v>
      </c>
      <c r="Y238">
        <v>6</v>
      </c>
      <c r="Z238">
        <v>25</v>
      </c>
      <c r="AA238">
        <v>2019</v>
      </c>
      <c r="AB238" s="15">
        <v>0.20833333333333334</v>
      </c>
      <c r="AC238" t="s">
        <v>2087</v>
      </c>
    </row>
    <row r="239" spans="1:29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0.62744568884091212</v>
      </c>
      <c r="P239" s="6">
        <f t="shared" si="13"/>
        <v>45.051671732522799</v>
      </c>
      <c r="Q239" s="8" t="s">
        <v>2040</v>
      </c>
      <c r="R239" t="s">
        <v>2048</v>
      </c>
      <c r="S239" s="12">
        <f t="shared" si="14"/>
        <v>41754.208333333336</v>
      </c>
      <c r="T239" s="12">
        <f t="shared" si="15"/>
        <v>41756.208333333336</v>
      </c>
      <c r="W239" s="12">
        <v>41754.208333333336</v>
      </c>
      <c r="Y239">
        <v>4</v>
      </c>
      <c r="Z239">
        <v>25</v>
      </c>
      <c r="AA239">
        <v>2014</v>
      </c>
      <c r="AB239" s="15">
        <v>0.20833333333333334</v>
      </c>
      <c r="AC239" t="s">
        <v>2087</v>
      </c>
    </row>
    <row r="240" spans="1:29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0.2367330834484119</v>
      </c>
      <c r="P240" s="6">
        <f t="shared" si="13"/>
        <v>104.51546391752578</v>
      </c>
      <c r="Q240" s="8" t="s">
        <v>2038</v>
      </c>
      <c r="R240" t="s">
        <v>2039</v>
      </c>
      <c r="S240" s="12">
        <f t="shared" si="14"/>
        <v>43083.25</v>
      </c>
      <c r="T240" s="12">
        <f t="shared" si="15"/>
        <v>43108.25</v>
      </c>
      <c r="W240" s="12">
        <v>43083.25</v>
      </c>
      <c r="Y240">
        <v>12</v>
      </c>
      <c r="Z240">
        <v>14</v>
      </c>
      <c r="AA240">
        <v>2017</v>
      </c>
      <c r="AB240" s="15">
        <v>0.25</v>
      </c>
      <c r="AC240" t="s">
        <v>2087</v>
      </c>
    </row>
    <row r="241" spans="1:29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1.0233450591621363</v>
      </c>
      <c r="P241" s="6">
        <f t="shared" si="13"/>
        <v>76.268292682926827</v>
      </c>
      <c r="Q241" s="8" t="s">
        <v>2036</v>
      </c>
      <c r="R241" t="s">
        <v>2045</v>
      </c>
      <c r="S241" s="12">
        <f t="shared" si="14"/>
        <v>42245.208333333328</v>
      </c>
      <c r="T241" s="12">
        <f t="shared" si="15"/>
        <v>42249.208333333328</v>
      </c>
      <c r="W241" s="12">
        <v>42245.208333333328</v>
      </c>
      <c r="Y241">
        <v>8</v>
      </c>
      <c r="Z241">
        <v>29</v>
      </c>
      <c r="AA241">
        <v>2015</v>
      </c>
      <c r="AB241" s="15">
        <v>0.20833333333333334</v>
      </c>
      <c r="AC241" t="s">
        <v>2087</v>
      </c>
    </row>
    <row r="242" spans="1:29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0.23878366524804262</v>
      </c>
      <c r="P242" s="6">
        <f t="shared" si="13"/>
        <v>69.015695067264573</v>
      </c>
      <c r="Q242" s="8" t="s">
        <v>2038</v>
      </c>
      <c r="R242" t="s">
        <v>2039</v>
      </c>
      <c r="S242" s="12">
        <f t="shared" si="14"/>
        <v>40396.208333333336</v>
      </c>
      <c r="T242" s="12">
        <f t="shared" si="15"/>
        <v>40397.208333333336</v>
      </c>
      <c r="W242" s="12">
        <v>40396.208333333336</v>
      </c>
      <c r="Y242">
        <v>8</v>
      </c>
      <c r="Z242">
        <v>6</v>
      </c>
      <c r="AA242">
        <v>2010</v>
      </c>
      <c r="AB242" s="15">
        <v>0.20833333333333334</v>
      </c>
      <c r="AC242" t="s">
        <v>2087</v>
      </c>
    </row>
    <row r="243" spans="1:29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0.9811971187161167</v>
      </c>
      <c r="P243" s="6">
        <f t="shared" si="13"/>
        <v>101.97684085510689</v>
      </c>
      <c r="Q243" s="8" t="s">
        <v>2046</v>
      </c>
      <c r="R243" t="s">
        <v>2047</v>
      </c>
      <c r="S243" s="12">
        <f t="shared" si="14"/>
        <v>41742.208333333336</v>
      </c>
      <c r="T243" s="12">
        <f t="shared" si="15"/>
        <v>41752.208333333336</v>
      </c>
      <c r="W243" s="12">
        <v>41742.208333333336</v>
      </c>
      <c r="Y243">
        <v>4</v>
      </c>
      <c r="Z243">
        <v>13</v>
      </c>
      <c r="AA243">
        <v>2014</v>
      </c>
      <c r="AB243" s="15">
        <v>0.20833333333333334</v>
      </c>
      <c r="AC243" t="s">
        <v>2087</v>
      </c>
    </row>
    <row r="244" spans="1:29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0.78292478329760462</v>
      </c>
      <c r="P244" s="6">
        <f t="shared" si="13"/>
        <v>42.915999999999997</v>
      </c>
      <c r="Q244" s="8" t="s">
        <v>2034</v>
      </c>
      <c r="R244" t="s">
        <v>2035</v>
      </c>
      <c r="S244" s="12">
        <f t="shared" si="14"/>
        <v>42865.208333333328</v>
      </c>
      <c r="T244" s="12">
        <f t="shared" si="15"/>
        <v>42875.208333333328</v>
      </c>
      <c r="W244" s="12">
        <v>42865.208333333328</v>
      </c>
      <c r="Y244">
        <v>5</v>
      </c>
      <c r="Z244">
        <v>10</v>
      </c>
      <c r="AA244">
        <v>2017</v>
      </c>
      <c r="AB244" s="15">
        <v>0.20833333333333334</v>
      </c>
      <c r="AC244" t="s">
        <v>2087</v>
      </c>
    </row>
    <row r="245" spans="1:29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0.224609375</v>
      </c>
      <c r="P245" s="6">
        <f t="shared" si="13"/>
        <v>43.025210084033617</v>
      </c>
      <c r="Q245" s="8" t="s">
        <v>2038</v>
      </c>
      <c r="R245" t="s">
        <v>2039</v>
      </c>
      <c r="S245" s="12">
        <f t="shared" si="14"/>
        <v>43163.25</v>
      </c>
      <c r="T245" s="12">
        <f t="shared" si="15"/>
        <v>43166.25</v>
      </c>
      <c r="W245" s="12">
        <v>43163.25</v>
      </c>
      <c r="Y245">
        <v>3</v>
      </c>
      <c r="Z245">
        <v>4</v>
      </c>
      <c r="AA245">
        <v>2018</v>
      </c>
      <c r="AB245" s="15">
        <v>0.25</v>
      </c>
      <c r="AC245" t="s">
        <v>2087</v>
      </c>
    </row>
    <row r="246" spans="1:29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0.17552657973921765</v>
      </c>
      <c r="P246" s="6">
        <f t="shared" si="13"/>
        <v>75.245283018867923</v>
      </c>
      <c r="Q246" s="8" t="s">
        <v>2038</v>
      </c>
      <c r="R246" t="s">
        <v>2039</v>
      </c>
      <c r="S246" s="12">
        <f t="shared" si="14"/>
        <v>41834.208333333336</v>
      </c>
      <c r="T246" s="12">
        <f t="shared" si="15"/>
        <v>41886.208333333336</v>
      </c>
      <c r="W246" s="12">
        <v>41834.208333333336</v>
      </c>
      <c r="Y246">
        <v>7</v>
      </c>
      <c r="Z246">
        <v>14</v>
      </c>
      <c r="AA246">
        <v>2014</v>
      </c>
      <c r="AB246" s="15">
        <v>0.20833333333333334</v>
      </c>
      <c r="AC246" t="s">
        <v>2087</v>
      </c>
    </row>
    <row r="247" spans="1:29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0.19633064789113805</v>
      </c>
      <c r="P247" s="6">
        <f t="shared" si="13"/>
        <v>69.023364485981304</v>
      </c>
      <c r="Q247" s="8" t="s">
        <v>2038</v>
      </c>
      <c r="R247" t="s">
        <v>2039</v>
      </c>
      <c r="S247" s="12">
        <f t="shared" si="14"/>
        <v>41736.208333333336</v>
      </c>
      <c r="T247" s="12">
        <f t="shared" si="15"/>
        <v>41737.208333333336</v>
      </c>
      <c r="W247" s="12">
        <v>41736.208333333336</v>
      </c>
      <c r="Y247">
        <v>4</v>
      </c>
      <c r="Z247">
        <v>7</v>
      </c>
      <c r="AA247">
        <v>2014</v>
      </c>
      <c r="AB247" s="15">
        <v>0.20833333333333334</v>
      </c>
      <c r="AC247" t="s">
        <v>2087</v>
      </c>
    </row>
    <row r="248" spans="1:29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0.30718820397296742</v>
      </c>
      <c r="P248" s="6">
        <f t="shared" si="13"/>
        <v>65.986486486486484</v>
      </c>
      <c r="Q248" s="8" t="s">
        <v>2036</v>
      </c>
      <c r="R248" t="s">
        <v>2037</v>
      </c>
      <c r="S248" s="12">
        <f t="shared" si="14"/>
        <v>41491.208333333336</v>
      </c>
      <c r="T248" s="12">
        <f t="shared" si="15"/>
        <v>41495.208333333336</v>
      </c>
      <c r="W248" s="12">
        <v>41491.208333333336</v>
      </c>
      <c r="Y248">
        <v>8</v>
      </c>
      <c r="Z248">
        <v>5</v>
      </c>
      <c r="AA248">
        <v>2013</v>
      </c>
      <c r="AB248" s="15">
        <v>0.20833333333333334</v>
      </c>
      <c r="AC248" t="s">
        <v>2087</v>
      </c>
    </row>
    <row r="249" spans="1:29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0.10722524883839314</v>
      </c>
      <c r="P249" s="6">
        <f t="shared" si="13"/>
        <v>98.013800424628457</v>
      </c>
      <c r="Q249" s="8" t="s">
        <v>2046</v>
      </c>
      <c r="R249" t="s">
        <v>2052</v>
      </c>
      <c r="S249" s="12">
        <f t="shared" si="14"/>
        <v>42726.25</v>
      </c>
      <c r="T249" s="12">
        <f t="shared" si="15"/>
        <v>42741.25</v>
      </c>
      <c r="W249" s="12">
        <v>42726.25</v>
      </c>
      <c r="Y249">
        <v>12</v>
      </c>
      <c r="Z249">
        <v>22</v>
      </c>
      <c r="AA249">
        <v>2016</v>
      </c>
      <c r="AB249" s="15">
        <v>0.25</v>
      </c>
      <c r="AC249" t="s">
        <v>2087</v>
      </c>
    </row>
    <row r="250" spans="1:29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0.47317408227123559</v>
      </c>
      <c r="P250" s="6">
        <f t="shared" si="13"/>
        <v>60.105504587155963</v>
      </c>
      <c r="Q250" s="8" t="s">
        <v>2049</v>
      </c>
      <c r="R250" t="s">
        <v>2060</v>
      </c>
      <c r="S250" s="12">
        <f t="shared" si="14"/>
        <v>42004.25</v>
      </c>
      <c r="T250" s="12">
        <f t="shared" si="15"/>
        <v>42009.25</v>
      </c>
      <c r="W250" s="12">
        <v>42004.25</v>
      </c>
      <c r="Y250">
        <v>12</v>
      </c>
      <c r="Z250">
        <v>31</v>
      </c>
      <c r="AA250">
        <v>2014</v>
      </c>
      <c r="AB250" s="15">
        <v>0.25</v>
      </c>
      <c r="AC250" t="s">
        <v>2087</v>
      </c>
    </row>
    <row r="251" spans="1:29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0.36586454088461884</v>
      </c>
      <c r="P251" s="6">
        <f t="shared" si="13"/>
        <v>26.000773395204948</v>
      </c>
      <c r="Q251" s="8" t="s">
        <v>2046</v>
      </c>
      <c r="R251" t="s">
        <v>2058</v>
      </c>
      <c r="S251" s="12">
        <f t="shared" si="14"/>
        <v>42006.25</v>
      </c>
      <c r="T251" s="12">
        <f t="shared" si="15"/>
        <v>42013.25</v>
      </c>
      <c r="W251" s="12">
        <v>42006.25</v>
      </c>
      <c r="Y251">
        <v>1</v>
      </c>
      <c r="Z251">
        <v>2</v>
      </c>
      <c r="AA251">
        <v>2015</v>
      </c>
      <c r="AB251" s="15">
        <v>0.25</v>
      </c>
      <c r="AC251" t="s">
        <v>2087</v>
      </c>
    </row>
    <row r="252" spans="1:29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33.333333333333336</v>
      </c>
      <c r="P252" s="6">
        <f t="shared" si="13"/>
        <v>3</v>
      </c>
      <c r="Q252" s="8" t="s">
        <v>2034</v>
      </c>
      <c r="R252" t="s">
        <v>2035</v>
      </c>
      <c r="S252" s="12">
        <f t="shared" si="14"/>
        <v>40203.25</v>
      </c>
      <c r="T252" s="12">
        <f t="shared" si="15"/>
        <v>40238.25</v>
      </c>
      <c r="W252" s="12">
        <v>40203.25</v>
      </c>
      <c r="Y252">
        <v>1</v>
      </c>
      <c r="Z252">
        <v>25</v>
      </c>
      <c r="AA252">
        <v>2010</v>
      </c>
      <c r="AB252" s="15">
        <v>0.25</v>
      </c>
      <c r="AC252" t="s">
        <v>2087</v>
      </c>
    </row>
    <row r="253" spans="1:29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1.8489583333333333</v>
      </c>
      <c r="P253" s="6">
        <f t="shared" si="13"/>
        <v>38.019801980198018</v>
      </c>
      <c r="Q253" s="8" t="s">
        <v>2038</v>
      </c>
      <c r="R253" t="s">
        <v>2039</v>
      </c>
      <c r="S253" s="12">
        <f t="shared" si="14"/>
        <v>41252.25</v>
      </c>
      <c r="T253" s="12">
        <f t="shared" si="15"/>
        <v>41254.25</v>
      </c>
      <c r="W253" s="12">
        <v>41252.25</v>
      </c>
      <c r="Y253">
        <v>12</v>
      </c>
      <c r="Z253">
        <v>9</v>
      </c>
      <c r="AA253">
        <v>2012</v>
      </c>
      <c r="AB253" s="15">
        <v>0.25</v>
      </c>
      <c r="AC253" t="s">
        <v>2087</v>
      </c>
    </row>
    <row r="254" spans="1:29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0.1596678907871627</v>
      </c>
      <c r="P254" s="6">
        <f t="shared" si="13"/>
        <v>106.15254237288136</v>
      </c>
      <c r="Q254" s="8" t="s">
        <v>2038</v>
      </c>
      <c r="R254" t="s">
        <v>2039</v>
      </c>
      <c r="S254" s="12">
        <f t="shared" si="14"/>
        <v>41572.208333333336</v>
      </c>
      <c r="T254" s="12">
        <f t="shared" si="15"/>
        <v>41577.208333333336</v>
      </c>
      <c r="W254" s="12">
        <v>41572.208333333336</v>
      </c>
      <c r="Y254">
        <v>10</v>
      </c>
      <c r="Z254">
        <v>25</v>
      </c>
      <c r="AA254">
        <v>2013</v>
      </c>
      <c r="AB254" s="15">
        <v>0.20833333333333334</v>
      </c>
      <c r="AC254" t="s">
        <v>2087</v>
      </c>
    </row>
    <row r="255" spans="1:29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1.1233254130416694</v>
      </c>
      <c r="P255" s="6">
        <f t="shared" si="13"/>
        <v>81.019475655430711</v>
      </c>
      <c r="Q255" s="8" t="s">
        <v>2040</v>
      </c>
      <c r="R255" t="s">
        <v>2043</v>
      </c>
      <c r="S255" s="12">
        <f t="shared" si="14"/>
        <v>40641.208333333336</v>
      </c>
      <c r="T255" s="12">
        <f t="shared" si="15"/>
        <v>40653.208333333336</v>
      </c>
      <c r="W255" s="12">
        <v>40641.208333333336</v>
      </c>
      <c r="Y255">
        <v>4</v>
      </c>
      <c r="Z255">
        <v>8</v>
      </c>
      <c r="AA255">
        <v>2011</v>
      </c>
      <c r="AB255" s="15">
        <v>0.20833333333333334</v>
      </c>
      <c r="AC255" t="s">
        <v>2087</v>
      </c>
    </row>
    <row r="256" spans="1:29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0.54085831863609646</v>
      </c>
      <c r="P256" s="6">
        <f t="shared" si="13"/>
        <v>96.647727272727266</v>
      </c>
      <c r="Q256" s="8" t="s">
        <v>2046</v>
      </c>
      <c r="R256" t="s">
        <v>2047</v>
      </c>
      <c r="S256" s="12">
        <f t="shared" si="14"/>
        <v>42787.25</v>
      </c>
      <c r="T256" s="12">
        <f t="shared" si="15"/>
        <v>42789.25</v>
      </c>
      <c r="W256" s="12">
        <v>42787.25</v>
      </c>
      <c r="Y256">
        <v>2</v>
      </c>
      <c r="Z256">
        <v>21</v>
      </c>
      <c r="AA256">
        <v>2017</v>
      </c>
      <c r="AB256" s="15">
        <v>0.25</v>
      </c>
      <c r="AC256" t="s">
        <v>2087</v>
      </c>
    </row>
    <row r="257" spans="1:29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0.83217036233007702</v>
      </c>
      <c r="P257" s="6">
        <f t="shared" si="13"/>
        <v>57.003535651149086</v>
      </c>
      <c r="Q257" s="8" t="s">
        <v>2034</v>
      </c>
      <c r="R257" t="s">
        <v>2035</v>
      </c>
      <c r="S257" s="12">
        <f t="shared" si="14"/>
        <v>40590.25</v>
      </c>
      <c r="T257" s="12">
        <f t="shared" si="15"/>
        <v>40595.25</v>
      </c>
      <c r="W257" s="12">
        <v>40590.25</v>
      </c>
      <c r="Y257">
        <v>2</v>
      </c>
      <c r="Z257">
        <v>16</v>
      </c>
      <c r="AA257">
        <v>2011</v>
      </c>
      <c r="AB257" s="15">
        <v>0.25</v>
      </c>
      <c r="AC257" t="s">
        <v>2087</v>
      </c>
    </row>
    <row r="258" spans="1:29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4.2752867570385815</v>
      </c>
      <c r="P258" s="6">
        <f t="shared" si="13"/>
        <v>63.93333333333333</v>
      </c>
      <c r="Q258" s="8" t="s">
        <v>2034</v>
      </c>
      <c r="R258" t="s">
        <v>2035</v>
      </c>
      <c r="S258" s="12">
        <f t="shared" si="14"/>
        <v>42393.25</v>
      </c>
      <c r="T258" s="12">
        <f t="shared" si="15"/>
        <v>42430.25</v>
      </c>
      <c r="W258" s="12">
        <v>42393.25</v>
      </c>
      <c r="Y258">
        <v>1</v>
      </c>
      <c r="Z258">
        <v>24</v>
      </c>
      <c r="AA258">
        <v>2016</v>
      </c>
      <c r="AB258" s="15">
        <v>0.25</v>
      </c>
      <c r="AC258" t="s">
        <v>2087</v>
      </c>
    </row>
    <row r="259" spans="1:29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D259/E259</f>
        <v>0.68493150684931503</v>
      </c>
      <c r="P259" s="6">
        <f t="shared" ref="P259:P322" si="17">E259/G259</f>
        <v>90.456521739130437</v>
      </c>
      <c r="Q259" s="8" t="s">
        <v>2038</v>
      </c>
      <c r="R259" t="s">
        <v>2039</v>
      </c>
      <c r="S259" s="12">
        <f t="shared" ref="S259:S322" si="18">(J259/86400)+DATE(1970, 1, 1)</f>
        <v>41338.25</v>
      </c>
      <c r="T259" s="12">
        <f t="shared" ref="T259:T322" si="19">(K259/86400)+DATE(1970,1,1)</f>
        <v>41352.208333333336</v>
      </c>
      <c r="W259" s="12">
        <v>41338.25</v>
      </c>
      <c r="Y259">
        <v>3</v>
      </c>
      <c r="Z259">
        <v>5</v>
      </c>
      <c r="AA259">
        <v>2013</v>
      </c>
      <c r="AB259" s="15">
        <v>0.25</v>
      </c>
      <c r="AC259" t="s">
        <v>2087</v>
      </c>
    </row>
    <row r="260" spans="1:29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0.37246722288438616</v>
      </c>
      <c r="P260" s="6">
        <f t="shared" si="17"/>
        <v>72.172043010752688</v>
      </c>
      <c r="Q260" s="8" t="s">
        <v>2038</v>
      </c>
      <c r="R260" t="s">
        <v>2039</v>
      </c>
      <c r="S260" s="12">
        <f t="shared" si="18"/>
        <v>42712.25</v>
      </c>
      <c r="T260" s="12">
        <f t="shared" si="19"/>
        <v>42732.25</v>
      </c>
      <c r="W260" s="12">
        <v>42712.25</v>
      </c>
      <c r="Y260">
        <v>12</v>
      </c>
      <c r="Z260">
        <v>8</v>
      </c>
      <c r="AA260">
        <v>2016</v>
      </c>
      <c r="AB260" s="15">
        <v>0.25</v>
      </c>
      <c r="AC260" t="s">
        <v>2087</v>
      </c>
    </row>
    <row r="261" spans="1:29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0.16736401673640167</v>
      </c>
      <c r="P261" s="6">
        <f t="shared" si="17"/>
        <v>77.934782608695656</v>
      </c>
      <c r="Q261" s="8" t="s">
        <v>2053</v>
      </c>
      <c r="R261" t="s">
        <v>2054</v>
      </c>
      <c r="S261" s="12">
        <f t="shared" si="18"/>
        <v>41251.25</v>
      </c>
      <c r="T261" s="12">
        <f t="shared" si="19"/>
        <v>41270.25</v>
      </c>
      <c r="W261" s="12">
        <v>41251.25</v>
      </c>
      <c r="Y261">
        <v>12</v>
      </c>
      <c r="Z261">
        <v>8</v>
      </c>
      <c r="AA261">
        <v>2012</v>
      </c>
      <c r="AB261" s="15">
        <v>0.25</v>
      </c>
      <c r="AC261" t="s">
        <v>2087</v>
      </c>
    </row>
    <row r="262" spans="1:29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0.63412179164569704</v>
      </c>
      <c r="P262" s="6">
        <f t="shared" si="17"/>
        <v>38.065134099616856</v>
      </c>
      <c r="Q262" s="8" t="s">
        <v>2034</v>
      </c>
      <c r="R262" t="s">
        <v>2035</v>
      </c>
      <c r="S262" s="12">
        <f t="shared" si="18"/>
        <v>41180.208333333336</v>
      </c>
      <c r="T262" s="12">
        <f t="shared" si="19"/>
        <v>41192.208333333336</v>
      </c>
      <c r="W262" s="12">
        <v>41180.208333333336</v>
      </c>
      <c r="Y262">
        <v>9</v>
      </c>
      <c r="Z262">
        <v>28</v>
      </c>
      <c r="AA262">
        <v>2012</v>
      </c>
      <c r="AB262" s="15">
        <v>0.20833333333333334</v>
      </c>
      <c r="AC262" t="s">
        <v>2087</v>
      </c>
    </row>
    <row r="263" spans="1:29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3.2049576093981673</v>
      </c>
      <c r="P263" s="6">
        <f t="shared" si="17"/>
        <v>57.936123348017624</v>
      </c>
      <c r="Q263" s="8" t="s">
        <v>2034</v>
      </c>
      <c r="R263" t="s">
        <v>2035</v>
      </c>
      <c r="S263" s="12">
        <f t="shared" si="18"/>
        <v>40415.208333333336</v>
      </c>
      <c r="T263" s="12">
        <f t="shared" si="19"/>
        <v>40419.208333333336</v>
      </c>
      <c r="W263" s="12">
        <v>40415.208333333336</v>
      </c>
      <c r="Y263">
        <v>8</v>
      </c>
      <c r="Z263">
        <v>25</v>
      </c>
      <c r="AA263">
        <v>2010</v>
      </c>
      <c r="AB263" s="15">
        <v>0.20833333333333334</v>
      </c>
      <c r="AC263" t="s">
        <v>2087</v>
      </c>
    </row>
    <row r="264" spans="1:29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0.31906906906906907</v>
      </c>
      <c r="P264" s="6">
        <f t="shared" si="17"/>
        <v>49.794392523364486</v>
      </c>
      <c r="Q264" s="8" t="s">
        <v>2034</v>
      </c>
      <c r="R264" t="s">
        <v>2044</v>
      </c>
      <c r="S264" s="12">
        <f t="shared" si="18"/>
        <v>40638.208333333336</v>
      </c>
      <c r="T264" s="12">
        <f t="shared" si="19"/>
        <v>40664.208333333336</v>
      </c>
      <c r="W264" s="12">
        <v>40638.208333333336</v>
      </c>
      <c r="Y264">
        <v>4</v>
      </c>
      <c r="Z264">
        <v>5</v>
      </c>
      <c r="AA264">
        <v>2011</v>
      </c>
      <c r="AB264" s="15">
        <v>0.20833333333333334</v>
      </c>
      <c r="AC264" t="s">
        <v>2087</v>
      </c>
    </row>
    <row r="265" spans="1:29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0.26961695797694313</v>
      </c>
      <c r="P265" s="6">
        <f t="shared" si="17"/>
        <v>54.050251256281406</v>
      </c>
      <c r="Q265" s="8" t="s">
        <v>2053</v>
      </c>
      <c r="R265" t="s">
        <v>2054</v>
      </c>
      <c r="S265" s="12">
        <f t="shared" si="18"/>
        <v>40187.25</v>
      </c>
      <c r="T265" s="12">
        <f t="shared" si="19"/>
        <v>40187.25</v>
      </c>
      <c r="W265" s="12">
        <v>40187.25</v>
      </c>
      <c r="Y265">
        <v>1</v>
      </c>
      <c r="Z265">
        <v>9</v>
      </c>
      <c r="AA265">
        <v>2010</v>
      </c>
      <c r="AB265" s="15">
        <v>0.25</v>
      </c>
      <c r="AC265" t="s">
        <v>2087</v>
      </c>
    </row>
    <row r="266" spans="1:29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0.27573696145124715</v>
      </c>
      <c r="P266" s="6">
        <f t="shared" si="17"/>
        <v>30.002721335268504</v>
      </c>
      <c r="Q266" s="8" t="s">
        <v>2038</v>
      </c>
      <c r="R266" t="s">
        <v>2039</v>
      </c>
      <c r="S266" s="12">
        <f t="shared" si="18"/>
        <v>41317.25</v>
      </c>
      <c r="T266" s="12">
        <f t="shared" si="19"/>
        <v>41333.25</v>
      </c>
      <c r="W266" s="12">
        <v>41317.25</v>
      </c>
      <c r="Y266">
        <v>2</v>
      </c>
      <c r="Z266">
        <v>12</v>
      </c>
      <c r="AA266">
        <v>2013</v>
      </c>
      <c r="AB266" s="15">
        <v>0.25</v>
      </c>
      <c r="AC266" t="s">
        <v>2087</v>
      </c>
    </row>
    <row r="267" spans="1:29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0.81246891062841986</v>
      </c>
      <c r="P267" s="6">
        <f t="shared" si="17"/>
        <v>70.127906976744185</v>
      </c>
      <c r="Q267" s="8" t="s">
        <v>2038</v>
      </c>
      <c r="R267" t="s">
        <v>2039</v>
      </c>
      <c r="S267" s="12">
        <f t="shared" si="18"/>
        <v>42372.25</v>
      </c>
      <c r="T267" s="12">
        <f t="shared" si="19"/>
        <v>42416.25</v>
      </c>
      <c r="W267" s="12">
        <v>42372.25</v>
      </c>
      <c r="Y267">
        <v>1</v>
      </c>
      <c r="Z267">
        <v>3</v>
      </c>
      <c r="AA267">
        <v>2016</v>
      </c>
      <c r="AB267" s="15">
        <v>0.25</v>
      </c>
      <c r="AC267" t="s">
        <v>2087</v>
      </c>
    </row>
    <row r="268" spans="1:29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1.3026472026262486</v>
      </c>
      <c r="P268" s="6">
        <f t="shared" si="17"/>
        <v>26.996228786926462</v>
      </c>
      <c r="Q268" s="8" t="s">
        <v>2034</v>
      </c>
      <c r="R268" t="s">
        <v>2057</v>
      </c>
      <c r="S268" s="12">
        <f t="shared" si="18"/>
        <v>41950.25</v>
      </c>
      <c r="T268" s="12">
        <f t="shared" si="19"/>
        <v>41983.25</v>
      </c>
      <c r="W268" s="12">
        <v>41950.25</v>
      </c>
      <c r="Y268">
        <v>11</v>
      </c>
      <c r="Z268">
        <v>7</v>
      </c>
      <c r="AA268">
        <v>2014</v>
      </c>
      <c r="AB268" s="15">
        <v>0.25</v>
      </c>
      <c r="AC268" t="s">
        <v>2087</v>
      </c>
    </row>
    <row r="269" spans="1:29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0.42804530609408659</v>
      </c>
      <c r="P269" s="6">
        <f t="shared" si="17"/>
        <v>51.990606936416185</v>
      </c>
      <c r="Q269" s="8" t="s">
        <v>2038</v>
      </c>
      <c r="R269" t="s">
        <v>2039</v>
      </c>
      <c r="S269" s="12">
        <f t="shared" si="18"/>
        <v>41206.208333333336</v>
      </c>
      <c r="T269" s="12">
        <f t="shared" si="19"/>
        <v>41222.25</v>
      </c>
      <c r="W269" s="12">
        <v>41206.208333333336</v>
      </c>
      <c r="Y269">
        <v>10</v>
      </c>
      <c r="Z269">
        <v>24</v>
      </c>
      <c r="AA269">
        <v>2012</v>
      </c>
      <c r="AB269" s="15">
        <v>0.20833333333333334</v>
      </c>
      <c r="AC269" t="s">
        <v>2087</v>
      </c>
    </row>
    <row r="270" spans="1:29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0.55391432791728212</v>
      </c>
      <c r="P270" s="6">
        <f t="shared" si="17"/>
        <v>56.416666666666664</v>
      </c>
      <c r="Q270" s="8" t="s">
        <v>2040</v>
      </c>
      <c r="R270" t="s">
        <v>2041</v>
      </c>
      <c r="S270" s="12">
        <f t="shared" si="18"/>
        <v>41186.208333333336</v>
      </c>
      <c r="T270" s="12">
        <f t="shared" si="19"/>
        <v>41232.25</v>
      </c>
      <c r="W270" s="12">
        <v>41186.208333333336</v>
      </c>
      <c r="Y270">
        <v>10</v>
      </c>
      <c r="Z270">
        <v>4</v>
      </c>
      <c r="AA270">
        <v>2012</v>
      </c>
      <c r="AB270" s="15">
        <v>0.20833333333333334</v>
      </c>
      <c r="AC270" t="s">
        <v>2087</v>
      </c>
    </row>
    <row r="271" spans="1:29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0.39583804569102016</v>
      </c>
      <c r="P271" s="6">
        <f t="shared" si="17"/>
        <v>101.63218390804597</v>
      </c>
      <c r="Q271" s="8" t="s">
        <v>2040</v>
      </c>
      <c r="R271" t="s">
        <v>2059</v>
      </c>
      <c r="S271" s="12">
        <f t="shared" si="18"/>
        <v>43496.25</v>
      </c>
      <c r="T271" s="12">
        <f t="shared" si="19"/>
        <v>43517.25</v>
      </c>
      <c r="W271" s="12">
        <v>43496.25</v>
      </c>
      <c r="Y271">
        <v>1</v>
      </c>
      <c r="Z271">
        <v>31</v>
      </c>
      <c r="AA271">
        <v>2019</v>
      </c>
      <c r="AB271" s="15">
        <v>0.25</v>
      </c>
      <c r="AC271" t="s">
        <v>2087</v>
      </c>
    </row>
    <row r="272" spans="1:29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3.6796445196783751</v>
      </c>
      <c r="P272" s="6">
        <f t="shared" si="17"/>
        <v>25.005291005291006</v>
      </c>
      <c r="Q272" s="8" t="s">
        <v>2049</v>
      </c>
      <c r="R272" t="s">
        <v>2050</v>
      </c>
      <c r="S272" s="12">
        <f t="shared" si="18"/>
        <v>40514.25</v>
      </c>
      <c r="T272" s="12">
        <f t="shared" si="19"/>
        <v>40516.25</v>
      </c>
      <c r="W272" s="12">
        <v>40514.25</v>
      </c>
      <c r="Y272">
        <v>12</v>
      </c>
      <c r="Z272">
        <v>2</v>
      </c>
      <c r="AA272">
        <v>2010</v>
      </c>
      <c r="AB272" s="15">
        <v>0.25</v>
      </c>
      <c r="AC272" t="s">
        <v>2087</v>
      </c>
    </row>
    <row r="273" spans="1:29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78.699436763952889</v>
      </c>
      <c r="P273" s="6">
        <f t="shared" si="17"/>
        <v>32.016393442622949</v>
      </c>
      <c r="Q273" s="8" t="s">
        <v>2053</v>
      </c>
      <c r="R273" t="s">
        <v>2054</v>
      </c>
      <c r="S273" s="12">
        <f t="shared" si="18"/>
        <v>42345.25</v>
      </c>
      <c r="T273" s="12">
        <f t="shared" si="19"/>
        <v>42376.25</v>
      </c>
      <c r="W273" s="12">
        <v>42345.25</v>
      </c>
      <c r="Y273">
        <v>12</v>
      </c>
      <c r="Z273">
        <v>7</v>
      </c>
      <c r="AA273">
        <v>2015</v>
      </c>
      <c r="AB273" s="15">
        <v>0.25</v>
      </c>
      <c r="AC273" t="s">
        <v>2087</v>
      </c>
    </row>
    <row r="274" spans="1:29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0.32893678105427138</v>
      </c>
      <c r="P274" s="6">
        <f t="shared" si="17"/>
        <v>82.021647307286173</v>
      </c>
      <c r="Q274" s="8" t="s">
        <v>2038</v>
      </c>
      <c r="R274" t="s">
        <v>2039</v>
      </c>
      <c r="S274" s="12">
        <f t="shared" si="18"/>
        <v>43656.208333333328</v>
      </c>
      <c r="T274" s="12">
        <f t="shared" si="19"/>
        <v>43681.208333333328</v>
      </c>
      <c r="W274" s="12">
        <v>43656.208333333328</v>
      </c>
      <c r="Y274">
        <v>7</v>
      </c>
      <c r="Z274">
        <v>10</v>
      </c>
      <c r="AA274">
        <v>2019</v>
      </c>
      <c r="AB274" s="15">
        <v>0.20833333333333334</v>
      </c>
      <c r="AC274" t="s">
        <v>2087</v>
      </c>
    </row>
    <row r="275" spans="1:29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0.72869955156950672</v>
      </c>
      <c r="P275" s="6">
        <f t="shared" si="17"/>
        <v>37.957446808510639</v>
      </c>
      <c r="Q275" s="8" t="s">
        <v>2038</v>
      </c>
      <c r="R275" t="s">
        <v>2039</v>
      </c>
      <c r="S275" s="12">
        <f t="shared" si="18"/>
        <v>42995.208333333328</v>
      </c>
      <c r="T275" s="12">
        <f t="shared" si="19"/>
        <v>42998.208333333328</v>
      </c>
      <c r="W275" s="12">
        <v>42995.208333333328</v>
      </c>
      <c r="Y275">
        <v>9</v>
      </c>
      <c r="Z275">
        <v>17</v>
      </c>
      <c r="AA275">
        <v>2017</v>
      </c>
      <c r="AB275" s="15">
        <v>0.20833333333333334</v>
      </c>
      <c r="AC275" t="s">
        <v>2087</v>
      </c>
    </row>
    <row r="276" spans="1:29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3.1047865459249677</v>
      </c>
      <c r="P276" s="6">
        <f t="shared" si="17"/>
        <v>51.533333333333331</v>
      </c>
      <c r="Q276" s="8" t="s">
        <v>2038</v>
      </c>
      <c r="R276" t="s">
        <v>2039</v>
      </c>
      <c r="S276" s="12">
        <f t="shared" si="18"/>
        <v>43045.25</v>
      </c>
      <c r="T276" s="12">
        <f t="shared" si="19"/>
        <v>43050.25</v>
      </c>
      <c r="W276" s="12">
        <v>43045.25</v>
      </c>
      <c r="Y276">
        <v>11</v>
      </c>
      <c r="Z276">
        <v>6</v>
      </c>
      <c r="AA276">
        <v>2017</v>
      </c>
      <c r="AB276" s="15">
        <v>0.25</v>
      </c>
      <c r="AC276" t="s">
        <v>2087</v>
      </c>
    </row>
    <row r="277" spans="1:29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0.41405669391655164</v>
      </c>
      <c r="P277" s="6">
        <f t="shared" si="17"/>
        <v>81.198275862068968</v>
      </c>
      <c r="Q277" s="8" t="s">
        <v>2046</v>
      </c>
      <c r="R277" t="s">
        <v>2058</v>
      </c>
      <c r="S277" s="12">
        <f t="shared" si="18"/>
        <v>43561.208333333328</v>
      </c>
      <c r="T277" s="12">
        <f t="shared" si="19"/>
        <v>43569.208333333328</v>
      </c>
      <c r="W277" s="12">
        <v>43561.208333333328</v>
      </c>
      <c r="Y277">
        <v>4</v>
      </c>
      <c r="Z277">
        <v>6</v>
      </c>
      <c r="AA277">
        <v>2019</v>
      </c>
      <c r="AB277" s="15">
        <v>0.20833333333333334</v>
      </c>
      <c r="AC277" t="s">
        <v>2087</v>
      </c>
    </row>
    <row r="278" spans="1:29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1.0330578512396693</v>
      </c>
      <c r="P278" s="6">
        <f t="shared" si="17"/>
        <v>40.030075187969928</v>
      </c>
      <c r="Q278" s="8" t="s">
        <v>2049</v>
      </c>
      <c r="R278" t="s">
        <v>2050</v>
      </c>
      <c r="S278" s="12">
        <f t="shared" si="18"/>
        <v>41018.208333333336</v>
      </c>
      <c r="T278" s="12">
        <f t="shared" si="19"/>
        <v>41023.208333333336</v>
      </c>
      <c r="W278" s="12">
        <v>41018.208333333336</v>
      </c>
      <c r="Y278">
        <v>4</v>
      </c>
      <c r="Z278">
        <v>19</v>
      </c>
      <c r="AA278">
        <v>2012</v>
      </c>
      <c r="AB278" s="15">
        <v>0.20833333333333334</v>
      </c>
      <c r="AC278" t="s">
        <v>2087</v>
      </c>
    </row>
    <row r="279" spans="1:29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9.3770931011386477E-2</v>
      </c>
      <c r="P279" s="6">
        <f t="shared" si="17"/>
        <v>89.939759036144579</v>
      </c>
      <c r="Q279" s="8" t="s">
        <v>2038</v>
      </c>
      <c r="R279" t="s">
        <v>2039</v>
      </c>
      <c r="S279" s="12">
        <f t="shared" si="18"/>
        <v>40378.208333333336</v>
      </c>
      <c r="T279" s="12">
        <f t="shared" si="19"/>
        <v>40380.208333333336</v>
      </c>
      <c r="W279" s="12">
        <v>40378.208333333336</v>
      </c>
      <c r="Y279">
        <v>7</v>
      </c>
      <c r="Z279">
        <v>19</v>
      </c>
      <c r="AA279">
        <v>2010</v>
      </c>
      <c r="AB279" s="15">
        <v>0.20833333333333334</v>
      </c>
      <c r="AC279" t="s">
        <v>2087</v>
      </c>
    </row>
    <row r="280" spans="1:29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0.30685305148312308</v>
      </c>
      <c r="P280" s="6">
        <f t="shared" si="17"/>
        <v>96.692307692307693</v>
      </c>
      <c r="Q280" s="8" t="s">
        <v>2036</v>
      </c>
      <c r="R280" t="s">
        <v>2037</v>
      </c>
      <c r="S280" s="12">
        <f t="shared" si="18"/>
        <v>41239.25</v>
      </c>
      <c r="T280" s="12">
        <f t="shared" si="19"/>
        <v>41264.25</v>
      </c>
      <c r="W280" s="12">
        <v>41239.25</v>
      </c>
      <c r="Y280">
        <v>11</v>
      </c>
      <c r="Z280">
        <v>26</v>
      </c>
      <c r="AA280">
        <v>2012</v>
      </c>
      <c r="AB280" s="15">
        <v>0.25</v>
      </c>
      <c r="AC280" t="s">
        <v>2087</v>
      </c>
    </row>
    <row r="281" spans="1:29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0.58582308142940831</v>
      </c>
      <c r="P281" s="6">
        <f t="shared" si="17"/>
        <v>25.010989010989011</v>
      </c>
      <c r="Q281" s="8" t="s">
        <v>2038</v>
      </c>
      <c r="R281" t="s">
        <v>2039</v>
      </c>
      <c r="S281" s="12">
        <f t="shared" si="18"/>
        <v>43346.208333333328</v>
      </c>
      <c r="T281" s="12">
        <f t="shared" si="19"/>
        <v>43349.208333333328</v>
      </c>
      <c r="W281" s="12">
        <v>43346.208333333328</v>
      </c>
      <c r="Y281">
        <v>9</v>
      </c>
      <c r="Z281">
        <v>3</v>
      </c>
      <c r="AA281">
        <v>2018</v>
      </c>
      <c r="AB281" s="15">
        <v>0.20833333333333334</v>
      </c>
      <c r="AC281" t="s">
        <v>2087</v>
      </c>
    </row>
    <row r="282" spans="1:29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0.17198679141441936</v>
      </c>
      <c r="P282" s="6">
        <f t="shared" si="17"/>
        <v>36.987277353689571</v>
      </c>
      <c r="Q282" s="8" t="s">
        <v>2040</v>
      </c>
      <c r="R282" t="s">
        <v>2048</v>
      </c>
      <c r="S282" s="12">
        <f t="shared" si="18"/>
        <v>43060.25</v>
      </c>
      <c r="T282" s="12">
        <f t="shared" si="19"/>
        <v>43066.25</v>
      </c>
      <c r="W282" s="12">
        <v>43060.25</v>
      </c>
      <c r="Y282">
        <v>11</v>
      </c>
      <c r="Z282">
        <v>21</v>
      </c>
      <c r="AA282">
        <v>2017</v>
      </c>
      <c r="AB282" s="15">
        <v>0.25</v>
      </c>
      <c r="AC282" t="s">
        <v>2087</v>
      </c>
    </row>
    <row r="283" spans="1:29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1.0926457303788724</v>
      </c>
      <c r="P283" s="6">
        <f t="shared" si="17"/>
        <v>73.012609117361791</v>
      </c>
      <c r="Q283" s="8" t="s">
        <v>2038</v>
      </c>
      <c r="R283" t="s">
        <v>2039</v>
      </c>
      <c r="S283" s="12">
        <f t="shared" si="18"/>
        <v>40979.25</v>
      </c>
      <c r="T283" s="12">
        <f t="shared" si="19"/>
        <v>41000.208333333336</v>
      </c>
      <c r="W283" s="12">
        <v>40979.25</v>
      </c>
      <c r="Y283">
        <v>3</v>
      </c>
      <c r="Z283">
        <v>11</v>
      </c>
      <c r="AA283">
        <v>2012</v>
      </c>
      <c r="AB283" s="15">
        <v>0.25</v>
      </c>
      <c r="AC283" t="s">
        <v>2087</v>
      </c>
    </row>
    <row r="284" spans="1:29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0.92551784927280745</v>
      </c>
      <c r="P284" s="6">
        <f t="shared" si="17"/>
        <v>68.240601503759393</v>
      </c>
      <c r="Q284" s="8" t="s">
        <v>2040</v>
      </c>
      <c r="R284" t="s">
        <v>2059</v>
      </c>
      <c r="S284" s="12">
        <f t="shared" si="18"/>
        <v>42701.25</v>
      </c>
      <c r="T284" s="12">
        <f t="shared" si="19"/>
        <v>42707.25</v>
      </c>
      <c r="W284" s="12">
        <v>42701.25</v>
      </c>
      <c r="Y284">
        <v>11</v>
      </c>
      <c r="Z284">
        <v>27</v>
      </c>
      <c r="AA284">
        <v>2016</v>
      </c>
      <c r="AB284" s="15">
        <v>0.25</v>
      </c>
      <c r="AC284" t="s">
        <v>2087</v>
      </c>
    </row>
    <row r="285" spans="1:29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5.3394858272907051</v>
      </c>
      <c r="P285" s="6">
        <f t="shared" si="17"/>
        <v>52.310344827586206</v>
      </c>
      <c r="Q285" s="8" t="s">
        <v>2034</v>
      </c>
      <c r="R285" t="s">
        <v>2035</v>
      </c>
      <c r="S285" s="12">
        <f t="shared" si="18"/>
        <v>42520.208333333328</v>
      </c>
      <c r="T285" s="12">
        <f t="shared" si="19"/>
        <v>42525.208333333328</v>
      </c>
      <c r="W285" s="12">
        <v>42520.208333333328</v>
      </c>
      <c r="Y285">
        <v>5</v>
      </c>
      <c r="Z285">
        <v>30</v>
      </c>
      <c r="AA285">
        <v>2016</v>
      </c>
      <c r="AB285" s="15">
        <v>0.20833333333333334</v>
      </c>
      <c r="AC285" t="s">
        <v>2087</v>
      </c>
    </row>
    <row r="286" spans="1:29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1.2020115294983442</v>
      </c>
      <c r="P286" s="6">
        <f t="shared" si="17"/>
        <v>61.765151515151516</v>
      </c>
      <c r="Q286" s="8" t="s">
        <v>2036</v>
      </c>
      <c r="R286" t="s">
        <v>2037</v>
      </c>
      <c r="S286" s="12">
        <f t="shared" si="18"/>
        <v>41030.208333333336</v>
      </c>
      <c r="T286" s="12">
        <f t="shared" si="19"/>
        <v>41035.208333333336</v>
      </c>
      <c r="W286" s="12">
        <v>41030.208333333336</v>
      </c>
      <c r="Y286">
        <v>5</v>
      </c>
      <c r="Z286">
        <v>1</v>
      </c>
      <c r="AA286">
        <v>2012</v>
      </c>
      <c r="AB286" s="15">
        <v>0.20833333333333334</v>
      </c>
      <c r="AC286" t="s">
        <v>2087</v>
      </c>
    </row>
    <row r="287" spans="1:29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0.14157621519584709</v>
      </c>
      <c r="P287" s="6">
        <f t="shared" si="17"/>
        <v>25.027559055118111</v>
      </c>
      <c r="Q287" s="8" t="s">
        <v>2038</v>
      </c>
      <c r="R287" t="s">
        <v>2039</v>
      </c>
      <c r="S287" s="12">
        <f t="shared" si="18"/>
        <v>42623.208333333328</v>
      </c>
      <c r="T287" s="12">
        <f t="shared" si="19"/>
        <v>42661.208333333328</v>
      </c>
      <c r="W287" s="12">
        <v>42623.208333333328</v>
      </c>
      <c r="Y287">
        <v>9</v>
      </c>
      <c r="Z287">
        <v>10</v>
      </c>
      <c r="AA287">
        <v>2016</v>
      </c>
      <c r="AB287" s="15">
        <v>0.20833333333333334</v>
      </c>
      <c r="AC287" t="s">
        <v>2087</v>
      </c>
    </row>
    <row r="288" spans="1:29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5.7319629800071583</v>
      </c>
      <c r="P288" s="6">
        <f t="shared" si="17"/>
        <v>106.28804347826087</v>
      </c>
      <c r="Q288" s="8" t="s">
        <v>2038</v>
      </c>
      <c r="R288" t="s">
        <v>2039</v>
      </c>
      <c r="S288" s="12">
        <f t="shared" si="18"/>
        <v>42697.25</v>
      </c>
      <c r="T288" s="12">
        <f t="shared" si="19"/>
        <v>42704.25</v>
      </c>
      <c r="W288" s="12">
        <v>42697.25</v>
      </c>
      <c r="Y288">
        <v>11</v>
      </c>
      <c r="Z288">
        <v>23</v>
      </c>
      <c r="AA288">
        <v>2016</v>
      </c>
      <c r="AB288" s="15">
        <v>0.25</v>
      </c>
      <c r="AC288" t="s">
        <v>2087</v>
      </c>
    </row>
    <row r="289" spans="1:29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0.47680314841444033</v>
      </c>
      <c r="P289" s="6">
        <f t="shared" si="17"/>
        <v>75.07386363636364</v>
      </c>
      <c r="Q289" s="8" t="s">
        <v>2034</v>
      </c>
      <c r="R289" t="s">
        <v>2042</v>
      </c>
      <c r="S289" s="12">
        <f t="shared" si="18"/>
        <v>42122.208333333328</v>
      </c>
      <c r="T289" s="12">
        <f t="shared" si="19"/>
        <v>42122.208333333328</v>
      </c>
      <c r="W289" s="12">
        <v>42122.208333333328</v>
      </c>
      <c r="Y289">
        <v>4</v>
      </c>
      <c r="Z289">
        <v>28</v>
      </c>
      <c r="AA289">
        <v>2015</v>
      </c>
      <c r="AB289" s="15">
        <v>0.20833333333333334</v>
      </c>
      <c r="AC289" t="s">
        <v>2087</v>
      </c>
    </row>
    <row r="290" spans="1:29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1.0226442658875092</v>
      </c>
      <c r="P290" s="6">
        <f t="shared" si="17"/>
        <v>39.970802919708028</v>
      </c>
      <c r="Q290" s="8" t="s">
        <v>2034</v>
      </c>
      <c r="R290" t="s">
        <v>2056</v>
      </c>
      <c r="S290" s="12">
        <f t="shared" si="18"/>
        <v>40982.208333333336</v>
      </c>
      <c r="T290" s="12">
        <f t="shared" si="19"/>
        <v>40983.208333333336</v>
      </c>
      <c r="W290" s="12">
        <v>40982.208333333336</v>
      </c>
      <c r="Y290">
        <v>3</v>
      </c>
      <c r="Z290">
        <v>14</v>
      </c>
      <c r="AA290">
        <v>2012</v>
      </c>
      <c r="AB290" s="15">
        <v>0.20833333333333334</v>
      </c>
      <c r="AC290" t="s">
        <v>2087</v>
      </c>
    </row>
    <row r="291" spans="1:29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5.9373608431052396E-2</v>
      </c>
      <c r="P291" s="6">
        <f t="shared" si="17"/>
        <v>39.982195845697326</v>
      </c>
      <c r="Q291" s="8" t="s">
        <v>2038</v>
      </c>
      <c r="R291" t="s">
        <v>2039</v>
      </c>
      <c r="S291" s="12">
        <f t="shared" si="18"/>
        <v>42219.208333333328</v>
      </c>
      <c r="T291" s="12">
        <f t="shared" si="19"/>
        <v>42222.208333333328</v>
      </c>
      <c r="W291" s="12">
        <v>42219.208333333328</v>
      </c>
      <c r="Y291">
        <v>8</v>
      </c>
      <c r="Z291">
        <v>3</v>
      </c>
      <c r="AA291">
        <v>2015</v>
      </c>
      <c r="AB291" s="15">
        <v>0.20833333333333334</v>
      </c>
      <c r="AC291" t="s">
        <v>2087</v>
      </c>
    </row>
    <row r="292" spans="1:29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1.838163145156015</v>
      </c>
      <c r="P292" s="6">
        <f t="shared" si="17"/>
        <v>101.01541850220265</v>
      </c>
      <c r="Q292" s="8" t="s">
        <v>2040</v>
      </c>
      <c r="R292" t="s">
        <v>2041</v>
      </c>
      <c r="S292" s="12">
        <f t="shared" si="18"/>
        <v>41404.208333333336</v>
      </c>
      <c r="T292" s="12">
        <f t="shared" si="19"/>
        <v>41436.208333333336</v>
      </c>
      <c r="W292" s="12">
        <v>41404.208333333336</v>
      </c>
      <c r="Y292">
        <v>5</v>
      </c>
      <c r="Z292">
        <v>10</v>
      </c>
      <c r="AA292">
        <v>2013</v>
      </c>
      <c r="AB292" s="15">
        <v>0.20833333333333334</v>
      </c>
      <c r="AC292" t="s">
        <v>2087</v>
      </c>
    </row>
    <row r="293" spans="1:29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0.21900474510281057</v>
      </c>
      <c r="P293" s="6">
        <f t="shared" si="17"/>
        <v>76.813084112149539</v>
      </c>
      <c r="Q293" s="8" t="s">
        <v>2036</v>
      </c>
      <c r="R293" t="s">
        <v>2037</v>
      </c>
      <c r="S293" s="12">
        <f t="shared" si="18"/>
        <v>40831.208333333336</v>
      </c>
      <c r="T293" s="12">
        <f t="shared" si="19"/>
        <v>40835.208333333336</v>
      </c>
      <c r="W293" s="12">
        <v>40831.208333333336</v>
      </c>
      <c r="Y293">
        <v>10</v>
      </c>
      <c r="Z293">
        <v>15</v>
      </c>
      <c r="AA293">
        <v>2011</v>
      </c>
      <c r="AB293" s="15">
        <v>0.20833333333333334</v>
      </c>
      <c r="AC293" t="s">
        <v>2087</v>
      </c>
    </row>
    <row r="294" spans="1:29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10.181311018131101</v>
      </c>
      <c r="P294" s="6">
        <f t="shared" si="17"/>
        <v>71.7</v>
      </c>
      <c r="Q294" s="8" t="s">
        <v>2032</v>
      </c>
      <c r="R294" t="s">
        <v>2033</v>
      </c>
      <c r="S294" s="12">
        <f t="shared" si="18"/>
        <v>40984.208333333336</v>
      </c>
      <c r="T294" s="12">
        <f t="shared" si="19"/>
        <v>41002.208333333336</v>
      </c>
      <c r="W294" s="12">
        <v>40984.208333333336</v>
      </c>
      <c r="Y294">
        <v>3</v>
      </c>
      <c r="Z294">
        <v>16</v>
      </c>
      <c r="AA294">
        <v>2012</v>
      </c>
      <c r="AB294" s="15">
        <v>0.20833333333333334</v>
      </c>
      <c r="AC294" t="s">
        <v>2087</v>
      </c>
    </row>
    <row r="295" spans="1:29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6.103286384976526</v>
      </c>
      <c r="P295" s="6">
        <f t="shared" si="17"/>
        <v>33.28125</v>
      </c>
      <c r="Q295" s="8" t="s">
        <v>2038</v>
      </c>
      <c r="R295" t="s">
        <v>2039</v>
      </c>
      <c r="S295" s="12">
        <f t="shared" si="18"/>
        <v>40456.208333333336</v>
      </c>
      <c r="T295" s="12">
        <f t="shared" si="19"/>
        <v>40465.208333333336</v>
      </c>
      <c r="W295" s="12">
        <v>40456.208333333336</v>
      </c>
      <c r="Y295">
        <v>10</v>
      </c>
      <c r="Z295">
        <v>5</v>
      </c>
      <c r="AA295">
        <v>2010</v>
      </c>
      <c r="AB295" s="15">
        <v>0.20833333333333334</v>
      </c>
      <c r="AC295" t="s">
        <v>2087</v>
      </c>
    </row>
    <row r="296" spans="1:29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7.4645434187608856E-2</v>
      </c>
      <c r="P296" s="6">
        <f t="shared" si="17"/>
        <v>43.923497267759565</v>
      </c>
      <c r="Q296" s="8" t="s">
        <v>2038</v>
      </c>
      <c r="R296" t="s">
        <v>2039</v>
      </c>
      <c r="S296" s="12">
        <f t="shared" si="18"/>
        <v>43399.208333333328</v>
      </c>
      <c r="T296" s="12">
        <f t="shared" si="19"/>
        <v>43411.25</v>
      </c>
      <c r="W296" s="12">
        <v>43399.208333333328</v>
      </c>
      <c r="Y296">
        <v>10</v>
      </c>
      <c r="Z296">
        <v>26</v>
      </c>
      <c r="AA296">
        <v>2018</v>
      </c>
      <c r="AB296" s="15">
        <v>0.20833333333333334</v>
      </c>
      <c r="AC296" t="s">
        <v>2087</v>
      </c>
    </row>
    <row r="297" spans="1:29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2.8050429699428521</v>
      </c>
      <c r="P297" s="6">
        <f t="shared" si="17"/>
        <v>36.004712041884815</v>
      </c>
      <c r="Q297" s="8" t="s">
        <v>2038</v>
      </c>
      <c r="R297" t="s">
        <v>2039</v>
      </c>
      <c r="S297" s="12">
        <f t="shared" si="18"/>
        <v>41562.208333333336</v>
      </c>
      <c r="T297" s="12">
        <f t="shared" si="19"/>
        <v>41587.25</v>
      </c>
      <c r="W297" s="12">
        <v>41562.208333333336</v>
      </c>
      <c r="Y297">
        <v>10</v>
      </c>
      <c r="Z297">
        <v>15</v>
      </c>
      <c r="AA297">
        <v>2013</v>
      </c>
      <c r="AB297" s="15">
        <v>0.20833333333333334</v>
      </c>
      <c r="AC297" t="s">
        <v>2087</v>
      </c>
    </row>
    <row r="298" spans="1:29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1.8198090692124105</v>
      </c>
      <c r="P298" s="6">
        <f t="shared" si="17"/>
        <v>88.21052631578948</v>
      </c>
      <c r="Q298" s="8" t="s">
        <v>2038</v>
      </c>
      <c r="R298" t="s">
        <v>2039</v>
      </c>
      <c r="S298" s="12">
        <f t="shared" si="18"/>
        <v>43493.25</v>
      </c>
      <c r="T298" s="12">
        <f t="shared" si="19"/>
        <v>43515.25</v>
      </c>
      <c r="W298" s="12">
        <v>43493.25</v>
      </c>
      <c r="Y298">
        <v>1</v>
      </c>
      <c r="Z298">
        <v>28</v>
      </c>
      <c r="AA298">
        <v>2019</v>
      </c>
      <c r="AB298" s="15">
        <v>0.25</v>
      </c>
      <c r="AC298" t="s">
        <v>2087</v>
      </c>
    </row>
    <row r="299" spans="1:29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1.0611643330876934</v>
      </c>
      <c r="P299" s="6">
        <f t="shared" si="17"/>
        <v>65.240384615384613</v>
      </c>
      <c r="Q299" s="8" t="s">
        <v>2038</v>
      </c>
      <c r="R299" t="s">
        <v>2039</v>
      </c>
      <c r="S299" s="12">
        <f t="shared" si="18"/>
        <v>41653.25</v>
      </c>
      <c r="T299" s="12">
        <f t="shared" si="19"/>
        <v>41662.25</v>
      </c>
      <c r="W299" s="12">
        <v>41653.25</v>
      </c>
      <c r="Y299">
        <v>1</v>
      </c>
      <c r="Z299">
        <v>14</v>
      </c>
      <c r="AA299">
        <v>2014</v>
      </c>
      <c r="AB299" s="15">
        <v>0.25</v>
      </c>
      <c r="AC299" t="s">
        <v>2087</v>
      </c>
    </row>
    <row r="300" spans="1:29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0.69485805042684134</v>
      </c>
      <c r="P300" s="6">
        <f t="shared" si="17"/>
        <v>69.958333333333329</v>
      </c>
      <c r="Q300" s="8" t="s">
        <v>2034</v>
      </c>
      <c r="R300" t="s">
        <v>2035</v>
      </c>
      <c r="S300" s="12">
        <f t="shared" si="18"/>
        <v>42426.25</v>
      </c>
      <c r="T300" s="12">
        <f t="shared" si="19"/>
        <v>42444.208333333328</v>
      </c>
      <c r="W300" s="12">
        <v>42426.25</v>
      </c>
      <c r="Y300">
        <v>2</v>
      </c>
      <c r="Z300">
        <v>26</v>
      </c>
      <c r="AA300">
        <v>2016</v>
      </c>
      <c r="AB300" s="15">
        <v>0.25</v>
      </c>
      <c r="AC300" t="s">
        <v>2087</v>
      </c>
    </row>
    <row r="301" spans="1:29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1.9447287615148414</v>
      </c>
      <c r="P301" s="6">
        <f t="shared" si="17"/>
        <v>39.877551020408163</v>
      </c>
      <c r="Q301" s="8" t="s">
        <v>2032</v>
      </c>
      <c r="R301" t="s">
        <v>2033</v>
      </c>
      <c r="S301" s="12">
        <f t="shared" si="18"/>
        <v>42432.25</v>
      </c>
      <c r="T301" s="12">
        <f t="shared" si="19"/>
        <v>42488.208333333328</v>
      </c>
      <c r="W301" s="12">
        <v>42432.25</v>
      </c>
      <c r="Y301">
        <v>3</v>
      </c>
      <c r="Z301">
        <v>3</v>
      </c>
      <c r="AA301">
        <v>2016</v>
      </c>
      <c r="AB301" s="15">
        <v>0.25</v>
      </c>
      <c r="AC301" t="s">
        <v>2087</v>
      </c>
    </row>
    <row r="302" spans="1:29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20</v>
      </c>
      <c r="P302" s="6">
        <f t="shared" si="17"/>
        <v>5</v>
      </c>
      <c r="Q302" s="8" t="s">
        <v>2046</v>
      </c>
      <c r="R302" t="s">
        <v>2047</v>
      </c>
      <c r="S302" s="12">
        <f t="shared" si="18"/>
        <v>42977.208333333328</v>
      </c>
      <c r="T302" s="12">
        <f t="shared" si="19"/>
        <v>42978.208333333328</v>
      </c>
      <c r="W302" s="12">
        <v>42977.208333333328</v>
      </c>
      <c r="Y302">
        <v>8</v>
      </c>
      <c r="Z302">
        <v>30</v>
      </c>
      <c r="AA302">
        <v>2017</v>
      </c>
      <c r="AB302" s="15">
        <v>0.20833333333333334</v>
      </c>
      <c r="AC302" t="s">
        <v>2087</v>
      </c>
    </row>
    <row r="303" spans="1:29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7.4367873078829944E-2</v>
      </c>
      <c r="P303" s="6">
        <f t="shared" si="17"/>
        <v>41.023728813559323</v>
      </c>
      <c r="Q303" s="8" t="s">
        <v>2040</v>
      </c>
      <c r="R303" t="s">
        <v>2041</v>
      </c>
      <c r="S303" s="12">
        <f t="shared" si="18"/>
        <v>42061.25</v>
      </c>
      <c r="T303" s="12">
        <f t="shared" si="19"/>
        <v>42078.208333333328</v>
      </c>
      <c r="W303" s="12">
        <v>42061.25</v>
      </c>
      <c r="Y303">
        <v>2</v>
      </c>
      <c r="Z303">
        <v>26</v>
      </c>
      <c r="AA303">
        <v>2015</v>
      </c>
      <c r="AB303" s="15">
        <v>0.25</v>
      </c>
      <c r="AC303" t="s">
        <v>2087</v>
      </c>
    </row>
    <row r="304" spans="1:29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3.1402162251382357</v>
      </c>
      <c r="P304" s="6">
        <f t="shared" si="17"/>
        <v>98.914285714285711</v>
      </c>
      <c r="Q304" s="8" t="s">
        <v>2038</v>
      </c>
      <c r="R304" t="s">
        <v>2039</v>
      </c>
      <c r="S304" s="12">
        <f t="shared" si="18"/>
        <v>43345.208333333328</v>
      </c>
      <c r="T304" s="12">
        <f t="shared" si="19"/>
        <v>43359.208333333328</v>
      </c>
      <c r="W304" s="12">
        <v>43345.208333333328</v>
      </c>
      <c r="Y304">
        <v>9</v>
      </c>
      <c r="Z304">
        <v>2</v>
      </c>
      <c r="AA304">
        <v>2018</v>
      </c>
      <c r="AB304" s="15">
        <v>0.20833333333333334</v>
      </c>
      <c r="AC304" t="s">
        <v>2087</v>
      </c>
    </row>
    <row r="305" spans="1:29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1.2103951584193664</v>
      </c>
      <c r="P305" s="6">
        <f t="shared" si="17"/>
        <v>87.78125</v>
      </c>
      <c r="Q305" s="8" t="s">
        <v>2034</v>
      </c>
      <c r="R305" t="s">
        <v>2044</v>
      </c>
      <c r="S305" s="12">
        <f t="shared" si="18"/>
        <v>42376.25</v>
      </c>
      <c r="T305" s="12">
        <f t="shared" si="19"/>
        <v>42381.25</v>
      </c>
      <c r="W305" s="12">
        <v>42376.25</v>
      </c>
      <c r="Y305">
        <v>1</v>
      </c>
      <c r="Z305">
        <v>7</v>
      </c>
      <c r="AA305">
        <v>2016</v>
      </c>
      <c r="AB305" s="15">
        <v>0.25</v>
      </c>
      <c r="AC305" t="s">
        <v>2087</v>
      </c>
    </row>
    <row r="306" spans="1:29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0.18310227569971227</v>
      </c>
      <c r="P306" s="6">
        <f t="shared" si="17"/>
        <v>80.767605633802816</v>
      </c>
      <c r="Q306" s="8" t="s">
        <v>2040</v>
      </c>
      <c r="R306" t="s">
        <v>2041</v>
      </c>
      <c r="S306" s="12">
        <f t="shared" si="18"/>
        <v>42589.208333333328</v>
      </c>
      <c r="T306" s="12">
        <f t="shared" si="19"/>
        <v>42630.208333333328</v>
      </c>
      <c r="W306" s="12">
        <v>42589.208333333328</v>
      </c>
      <c r="Y306">
        <v>8</v>
      </c>
      <c r="Z306">
        <v>7</v>
      </c>
      <c r="AA306">
        <v>2016</v>
      </c>
      <c r="AB306" s="15">
        <v>0.20833333333333334</v>
      </c>
      <c r="AC306" t="s">
        <v>2087</v>
      </c>
    </row>
    <row r="307" spans="1:29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0.34938857000249562</v>
      </c>
      <c r="P307" s="6">
        <f t="shared" si="17"/>
        <v>94.28235294117647</v>
      </c>
      <c r="Q307" s="8" t="s">
        <v>2038</v>
      </c>
      <c r="R307" t="s">
        <v>2039</v>
      </c>
      <c r="S307" s="12">
        <f t="shared" si="18"/>
        <v>42448.208333333328</v>
      </c>
      <c r="T307" s="12">
        <f t="shared" si="19"/>
        <v>42489.208333333328</v>
      </c>
      <c r="W307" s="12">
        <v>42448.208333333328</v>
      </c>
      <c r="Y307">
        <v>3</v>
      </c>
      <c r="Z307">
        <v>19</v>
      </c>
      <c r="AA307">
        <v>2016</v>
      </c>
      <c r="AB307" s="15">
        <v>0.20833333333333334</v>
      </c>
      <c r="AC307" t="s">
        <v>2087</v>
      </c>
    </row>
    <row r="308" spans="1:29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12.645914396887159</v>
      </c>
      <c r="P308" s="6">
        <f t="shared" si="17"/>
        <v>73.428571428571431</v>
      </c>
      <c r="Q308" s="8" t="s">
        <v>2038</v>
      </c>
      <c r="R308" t="s">
        <v>2039</v>
      </c>
      <c r="S308" s="12">
        <f t="shared" si="18"/>
        <v>42930.208333333328</v>
      </c>
      <c r="T308" s="12">
        <f t="shared" si="19"/>
        <v>42933.208333333328</v>
      </c>
      <c r="W308" s="12">
        <v>42930.208333333328</v>
      </c>
      <c r="Y308">
        <v>7</v>
      </c>
      <c r="Z308">
        <v>14</v>
      </c>
      <c r="AA308">
        <v>2017</v>
      </c>
      <c r="AB308" s="15">
        <v>0.20833333333333334</v>
      </c>
      <c r="AC308" t="s">
        <v>2087</v>
      </c>
    </row>
    <row r="309" spans="1:29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0.75679157178018541</v>
      </c>
      <c r="P309" s="6">
        <f t="shared" si="17"/>
        <v>65.968133535660087</v>
      </c>
      <c r="Q309" s="8" t="s">
        <v>2046</v>
      </c>
      <c r="R309" t="s">
        <v>2052</v>
      </c>
      <c r="S309" s="12">
        <f t="shared" si="18"/>
        <v>41066.208333333336</v>
      </c>
      <c r="T309" s="12">
        <f t="shared" si="19"/>
        <v>41086.208333333336</v>
      </c>
      <c r="W309" s="12">
        <v>41066.208333333336</v>
      </c>
      <c r="Y309">
        <v>6</v>
      </c>
      <c r="Z309">
        <v>6</v>
      </c>
      <c r="AA309">
        <v>2012</v>
      </c>
      <c r="AB309" s="15">
        <v>0.20833333333333334</v>
      </c>
      <c r="AC309" t="s">
        <v>2087</v>
      </c>
    </row>
    <row r="310" spans="1:29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1.3499314755596163</v>
      </c>
      <c r="P310" s="6">
        <f t="shared" si="17"/>
        <v>109.04109589041096</v>
      </c>
      <c r="Q310" s="8" t="s">
        <v>2038</v>
      </c>
      <c r="R310" t="s">
        <v>2039</v>
      </c>
      <c r="S310" s="12">
        <f t="shared" si="18"/>
        <v>40651.208333333336</v>
      </c>
      <c r="T310" s="12">
        <f t="shared" si="19"/>
        <v>40652.208333333336</v>
      </c>
      <c r="W310" s="12">
        <v>40651.208333333336</v>
      </c>
      <c r="Y310">
        <v>4</v>
      </c>
      <c r="Z310">
        <v>18</v>
      </c>
      <c r="AA310">
        <v>2011</v>
      </c>
      <c r="AB310" s="15">
        <v>0.20833333333333334</v>
      </c>
      <c r="AC310" t="s">
        <v>2087</v>
      </c>
    </row>
    <row r="311" spans="1:29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1.3281503077421444</v>
      </c>
      <c r="P311" s="6">
        <f t="shared" si="17"/>
        <v>41.16</v>
      </c>
      <c r="Q311" s="8" t="s">
        <v>2034</v>
      </c>
      <c r="R311" t="s">
        <v>2044</v>
      </c>
      <c r="S311" s="12">
        <f t="shared" si="18"/>
        <v>40807.208333333336</v>
      </c>
      <c r="T311" s="12">
        <f t="shared" si="19"/>
        <v>40827.208333333336</v>
      </c>
      <c r="W311" s="12">
        <v>40807.208333333336</v>
      </c>
      <c r="Y311">
        <v>9</v>
      </c>
      <c r="Z311">
        <v>21</v>
      </c>
      <c r="AA311">
        <v>2011</v>
      </c>
      <c r="AB311" s="15">
        <v>0.20833333333333334</v>
      </c>
      <c r="AC311" t="s">
        <v>2087</v>
      </c>
    </row>
    <row r="312" spans="1:29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4.918032786885246</v>
      </c>
      <c r="P312" s="6">
        <f t="shared" si="17"/>
        <v>99.125</v>
      </c>
      <c r="Q312" s="8" t="s">
        <v>2049</v>
      </c>
      <c r="R312" t="s">
        <v>2050</v>
      </c>
      <c r="S312" s="12">
        <f t="shared" si="18"/>
        <v>40277.208333333336</v>
      </c>
      <c r="T312" s="12">
        <f t="shared" si="19"/>
        <v>40293.208333333336</v>
      </c>
      <c r="W312" s="12">
        <v>40277.208333333336</v>
      </c>
      <c r="Y312">
        <v>4</v>
      </c>
      <c r="Z312">
        <v>9</v>
      </c>
      <c r="AA312">
        <v>2010</v>
      </c>
      <c r="AB312" s="15">
        <v>0.20833333333333334</v>
      </c>
      <c r="AC312" t="s">
        <v>2087</v>
      </c>
    </row>
    <row r="313" spans="1:29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0.49172650640024979</v>
      </c>
      <c r="P313" s="6">
        <f t="shared" si="17"/>
        <v>105.88429752066116</v>
      </c>
      <c r="Q313" s="8" t="s">
        <v>2038</v>
      </c>
      <c r="R313" t="s">
        <v>2039</v>
      </c>
      <c r="S313" s="12">
        <f t="shared" si="18"/>
        <v>40590.25</v>
      </c>
      <c r="T313" s="12">
        <f t="shared" si="19"/>
        <v>40602.25</v>
      </c>
      <c r="W313" s="12">
        <v>40590.25</v>
      </c>
      <c r="Y313">
        <v>2</v>
      </c>
      <c r="Z313">
        <v>16</v>
      </c>
      <c r="AA313">
        <v>2011</v>
      </c>
      <c r="AB313" s="15">
        <v>0.25</v>
      </c>
      <c r="AC313" t="s">
        <v>2087</v>
      </c>
    </row>
    <row r="314" spans="1:29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0.32234312361940604</v>
      </c>
      <c r="P314" s="6">
        <f t="shared" si="17"/>
        <v>48.996525921966864</v>
      </c>
      <c r="Q314" s="8" t="s">
        <v>2038</v>
      </c>
      <c r="R314" t="s">
        <v>2039</v>
      </c>
      <c r="S314" s="12">
        <f t="shared" si="18"/>
        <v>41572.208333333336</v>
      </c>
      <c r="T314" s="12">
        <f t="shared" si="19"/>
        <v>41579.208333333336</v>
      </c>
      <c r="W314" s="12">
        <v>41572.208333333336</v>
      </c>
      <c r="Y314">
        <v>10</v>
      </c>
      <c r="Z314">
        <v>25</v>
      </c>
      <c r="AA314">
        <v>2013</v>
      </c>
      <c r="AB314" s="15">
        <v>0.20833333333333334</v>
      </c>
      <c r="AC314" t="s">
        <v>2087</v>
      </c>
    </row>
    <row r="315" spans="1:29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0.25296079107738301</v>
      </c>
      <c r="P315" s="6">
        <f t="shared" si="17"/>
        <v>39</v>
      </c>
      <c r="Q315" s="8" t="s">
        <v>2034</v>
      </c>
      <c r="R315" t="s">
        <v>2035</v>
      </c>
      <c r="S315" s="12">
        <f t="shared" si="18"/>
        <v>40966.25</v>
      </c>
      <c r="T315" s="12">
        <f t="shared" si="19"/>
        <v>40968.25</v>
      </c>
      <c r="W315" s="12">
        <v>40966.25</v>
      </c>
      <c r="Y315">
        <v>2</v>
      </c>
      <c r="Z315">
        <v>27</v>
      </c>
      <c r="AA315">
        <v>2012</v>
      </c>
      <c r="AB315" s="15">
        <v>0.25</v>
      </c>
      <c r="AC315" t="s">
        <v>2087</v>
      </c>
    </row>
    <row r="316" spans="1:29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0.33931168201648088</v>
      </c>
      <c r="P316" s="6">
        <f t="shared" si="17"/>
        <v>31.022556390977442</v>
      </c>
      <c r="Q316" s="8" t="s">
        <v>2040</v>
      </c>
      <c r="R316" t="s">
        <v>2041</v>
      </c>
      <c r="S316" s="12">
        <f t="shared" si="18"/>
        <v>43536.208333333328</v>
      </c>
      <c r="T316" s="12">
        <f t="shared" si="19"/>
        <v>43541.208333333328</v>
      </c>
      <c r="W316" s="12">
        <v>43536.208333333328</v>
      </c>
      <c r="Y316">
        <v>3</v>
      </c>
      <c r="Z316">
        <v>12</v>
      </c>
      <c r="AA316">
        <v>2019</v>
      </c>
      <c r="AB316" s="15">
        <v>0.20833333333333334</v>
      </c>
      <c r="AC316" t="s">
        <v>2087</v>
      </c>
    </row>
    <row r="317" spans="1:29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2.9503105590062111</v>
      </c>
      <c r="P317" s="6">
        <f t="shared" si="17"/>
        <v>103.87096774193549</v>
      </c>
      <c r="Q317" s="8" t="s">
        <v>2038</v>
      </c>
      <c r="R317" t="s">
        <v>2039</v>
      </c>
      <c r="S317" s="12">
        <f t="shared" si="18"/>
        <v>41783.208333333336</v>
      </c>
      <c r="T317" s="12">
        <f t="shared" si="19"/>
        <v>41812.208333333336</v>
      </c>
      <c r="W317" s="12">
        <v>41783.208333333336</v>
      </c>
      <c r="Y317">
        <v>5</v>
      </c>
      <c r="Z317">
        <v>24</v>
      </c>
      <c r="AA317">
        <v>2014</v>
      </c>
      <c r="AB317" s="15">
        <v>0.20833333333333334</v>
      </c>
      <c r="AC317" t="s">
        <v>2087</v>
      </c>
    </row>
    <row r="318" spans="1:29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1.4997656616153725</v>
      </c>
      <c r="P318" s="6">
        <f t="shared" si="17"/>
        <v>59.268518518518519</v>
      </c>
      <c r="Q318" s="8" t="s">
        <v>2032</v>
      </c>
      <c r="R318" t="s">
        <v>2033</v>
      </c>
      <c r="S318" s="12">
        <f t="shared" si="18"/>
        <v>43788.25</v>
      </c>
      <c r="T318" s="12">
        <f t="shared" si="19"/>
        <v>43789.25</v>
      </c>
      <c r="W318" s="12">
        <v>43788.25</v>
      </c>
      <c r="Y318">
        <v>11</v>
      </c>
      <c r="Z318">
        <v>19</v>
      </c>
      <c r="AA318">
        <v>2019</v>
      </c>
      <c r="AB318" s="15">
        <v>0.25</v>
      </c>
      <c r="AC318" t="s">
        <v>2087</v>
      </c>
    </row>
    <row r="319" spans="1:29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5.2009456264775418</v>
      </c>
      <c r="P319" s="6">
        <f t="shared" si="17"/>
        <v>42.3</v>
      </c>
      <c r="Q319" s="8" t="s">
        <v>2038</v>
      </c>
      <c r="R319" t="s">
        <v>2039</v>
      </c>
      <c r="S319" s="12">
        <f t="shared" si="18"/>
        <v>42869.208333333328</v>
      </c>
      <c r="T319" s="12">
        <f t="shared" si="19"/>
        <v>42882.208333333328</v>
      </c>
      <c r="W319" s="12">
        <v>42869.208333333328</v>
      </c>
      <c r="Y319">
        <v>5</v>
      </c>
      <c r="Z319">
        <v>14</v>
      </c>
      <c r="AA319">
        <v>2017</v>
      </c>
      <c r="AB319" s="15">
        <v>0.20833333333333334</v>
      </c>
      <c r="AC319" t="s">
        <v>2087</v>
      </c>
    </row>
    <row r="320" spans="1:29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6.3122923588039868</v>
      </c>
      <c r="P320" s="6">
        <f t="shared" si="17"/>
        <v>53.117647058823529</v>
      </c>
      <c r="Q320" s="8" t="s">
        <v>2034</v>
      </c>
      <c r="R320" t="s">
        <v>2035</v>
      </c>
      <c r="S320" s="12">
        <f t="shared" si="18"/>
        <v>41684.25</v>
      </c>
      <c r="T320" s="12">
        <f t="shared" si="19"/>
        <v>41686.25</v>
      </c>
      <c r="W320" s="12">
        <v>41684.25</v>
      </c>
      <c r="Y320">
        <v>2</v>
      </c>
      <c r="Z320">
        <v>14</v>
      </c>
      <c r="AA320">
        <v>2014</v>
      </c>
      <c r="AB320" s="15">
        <v>0.25</v>
      </c>
      <c r="AC320" t="s">
        <v>2087</v>
      </c>
    </row>
    <row r="321" spans="1:29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2.5838203629652416</v>
      </c>
      <c r="P321" s="6">
        <f t="shared" si="17"/>
        <v>50.796875</v>
      </c>
      <c r="Q321" s="8" t="s">
        <v>2036</v>
      </c>
      <c r="R321" t="s">
        <v>2037</v>
      </c>
      <c r="S321" s="12">
        <f t="shared" si="18"/>
        <v>40402.208333333336</v>
      </c>
      <c r="T321" s="12">
        <f t="shared" si="19"/>
        <v>40426.208333333336</v>
      </c>
      <c r="W321" s="12">
        <v>40402.208333333336</v>
      </c>
      <c r="Y321">
        <v>8</v>
      </c>
      <c r="Z321">
        <v>12</v>
      </c>
      <c r="AA321">
        <v>2010</v>
      </c>
      <c r="AB321" s="15">
        <v>0.20833333333333334</v>
      </c>
      <c r="AC321" t="s">
        <v>2087</v>
      </c>
    </row>
    <row r="322" spans="1:29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10.430054374691053</v>
      </c>
      <c r="P322" s="6">
        <f t="shared" si="17"/>
        <v>101.15</v>
      </c>
      <c r="Q322" s="8" t="s">
        <v>2046</v>
      </c>
      <c r="R322" t="s">
        <v>2052</v>
      </c>
      <c r="S322" s="12">
        <f t="shared" si="18"/>
        <v>40673.208333333336</v>
      </c>
      <c r="T322" s="12">
        <f t="shared" si="19"/>
        <v>40682.208333333336</v>
      </c>
      <c r="W322" s="12">
        <v>40673.208333333336</v>
      </c>
      <c r="Y322">
        <v>5</v>
      </c>
      <c r="Z322">
        <v>10</v>
      </c>
      <c r="AA322">
        <v>2011</v>
      </c>
      <c r="AB322" s="15">
        <v>0.20833333333333334</v>
      </c>
      <c r="AC322" t="s">
        <v>2087</v>
      </c>
    </row>
    <row r="323" spans="1:29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D323/E323</f>
        <v>1.0621984515839473</v>
      </c>
      <c r="P323" s="6">
        <f t="shared" ref="P323:P386" si="21">E323/G323</f>
        <v>65.000810372771468</v>
      </c>
      <c r="Q323" s="8" t="s">
        <v>2040</v>
      </c>
      <c r="R323" t="s">
        <v>2051</v>
      </c>
      <c r="S323" s="12">
        <f t="shared" ref="S323:S386" si="22">(J323/86400)+DATE(1970, 1, 1)</f>
        <v>40634.208333333336</v>
      </c>
      <c r="T323" s="12">
        <f t="shared" ref="T323:T386" si="23">(K323/86400)+DATE(1970,1,1)</f>
        <v>40642.208333333336</v>
      </c>
      <c r="W323" s="12">
        <v>40634.208333333336</v>
      </c>
      <c r="Y323">
        <v>4</v>
      </c>
      <c r="Z323">
        <v>1</v>
      </c>
      <c r="AA323">
        <v>2011</v>
      </c>
      <c r="AB323" s="15">
        <v>0.20833333333333334</v>
      </c>
      <c r="AC323" t="s">
        <v>2087</v>
      </c>
    </row>
    <row r="324" spans="1:29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0.60037580775752764</v>
      </c>
      <c r="P324" s="6">
        <f t="shared" si="21"/>
        <v>37.998645510835914</v>
      </c>
      <c r="Q324" s="8" t="s">
        <v>2038</v>
      </c>
      <c r="R324" t="s">
        <v>2039</v>
      </c>
      <c r="S324" s="12">
        <f t="shared" si="22"/>
        <v>40507.25</v>
      </c>
      <c r="T324" s="12">
        <f t="shared" si="23"/>
        <v>40520.25</v>
      </c>
      <c r="W324" s="12">
        <v>40507.25</v>
      </c>
      <c r="Y324">
        <v>11</v>
      </c>
      <c r="Z324">
        <v>25</v>
      </c>
      <c r="AA324">
        <v>2010</v>
      </c>
      <c r="AB324" s="15">
        <v>0.25</v>
      </c>
      <c r="AC324" t="s">
        <v>2087</v>
      </c>
    </row>
    <row r="325" spans="1:29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4.1433891992551208</v>
      </c>
      <c r="P325" s="6">
        <f t="shared" si="21"/>
        <v>82.615384615384613</v>
      </c>
      <c r="Q325" s="8" t="s">
        <v>2040</v>
      </c>
      <c r="R325" t="s">
        <v>2041</v>
      </c>
      <c r="S325" s="12">
        <f t="shared" si="22"/>
        <v>41725.208333333336</v>
      </c>
      <c r="T325" s="12">
        <f t="shared" si="23"/>
        <v>41727.208333333336</v>
      </c>
      <c r="W325" s="12">
        <v>41725.208333333336</v>
      </c>
      <c r="Y325">
        <v>3</v>
      </c>
      <c r="Z325">
        <v>27</v>
      </c>
      <c r="AA325">
        <v>2014</v>
      </c>
      <c r="AB325" s="15">
        <v>0.20833333333333334</v>
      </c>
      <c r="AC325" t="s">
        <v>2087</v>
      </c>
    </row>
    <row r="326" spans="1:29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0.60954670329670335</v>
      </c>
      <c r="P326" s="6">
        <f t="shared" si="21"/>
        <v>37.941368078175898</v>
      </c>
      <c r="Q326" s="8" t="s">
        <v>2038</v>
      </c>
      <c r="R326" t="s">
        <v>2039</v>
      </c>
      <c r="S326" s="12">
        <f t="shared" si="22"/>
        <v>42176.208333333328</v>
      </c>
      <c r="T326" s="12">
        <f t="shared" si="23"/>
        <v>42188.208333333328</v>
      </c>
      <c r="W326" s="12">
        <v>42176.208333333328</v>
      </c>
      <c r="Y326">
        <v>6</v>
      </c>
      <c r="Z326">
        <v>21</v>
      </c>
      <c r="AA326">
        <v>2015</v>
      </c>
      <c r="AB326" s="15">
        <v>0.20833333333333334</v>
      </c>
      <c r="AC326" t="s">
        <v>2087</v>
      </c>
    </row>
    <row r="327" spans="1:29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1.1022553840936069</v>
      </c>
      <c r="P327" s="6">
        <f t="shared" si="21"/>
        <v>80.780821917808225</v>
      </c>
      <c r="Q327" s="8" t="s">
        <v>2038</v>
      </c>
      <c r="R327" t="s">
        <v>2039</v>
      </c>
      <c r="S327" s="12">
        <f t="shared" si="22"/>
        <v>43267.208333333328</v>
      </c>
      <c r="T327" s="12">
        <f t="shared" si="23"/>
        <v>43290.208333333328</v>
      </c>
      <c r="W327" s="12">
        <v>43267.208333333328</v>
      </c>
      <c r="Y327">
        <v>6</v>
      </c>
      <c r="Z327">
        <v>16</v>
      </c>
      <c r="AA327">
        <v>2018</v>
      </c>
      <c r="AB327" s="15">
        <v>0.20833333333333334</v>
      </c>
      <c r="AC327" t="s">
        <v>2087</v>
      </c>
    </row>
    <row r="328" spans="1:29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2.1647624774503909</v>
      </c>
      <c r="P328" s="6">
        <f t="shared" si="21"/>
        <v>25.984375</v>
      </c>
      <c r="Q328" s="8" t="s">
        <v>2040</v>
      </c>
      <c r="R328" t="s">
        <v>2048</v>
      </c>
      <c r="S328" s="12">
        <f t="shared" si="22"/>
        <v>42364.25</v>
      </c>
      <c r="T328" s="12">
        <f t="shared" si="23"/>
        <v>42370.25</v>
      </c>
      <c r="W328" s="12">
        <v>42364.25</v>
      </c>
      <c r="Y328">
        <v>12</v>
      </c>
      <c r="Z328">
        <v>26</v>
      </c>
      <c r="AA328">
        <v>2015</v>
      </c>
      <c r="AB328" s="15">
        <v>0.25</v>
      </c>
      <c r="AC328" t="s">
        <v>2087</v>
      </c>
    </row>
    <row r="329" spans="1:29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2.5948103792415171</v>
      </c>
      <c r="P329" s="6">
        <f t="shared" si="21"/>
        <v>30.363636363636363</v>
      </c>
      <c r="Q329" s="8" t="s">
        <v>2038</v>
      </c>
      <c r="R329" t="s">
        <v>2039</v>
      </c>
      <c r="S329" s="12">
        <f t="shared" si="22"/>
        <v>43705.208333333328</v>
      </c>
      <c r="T329" s="12">
        <f t="shared" si="23"/>
        <v>43709.208333333328</v>
      </c>
      <c r="W329" s="12">
        <v>43705.208333333328</v>
      </c>
      <c r="Y329">
        <v>8</v>
      </c>
      <c r="Z329">
        <v>28</v>
      </c>
      <c r="AA329">
        <v>2019</v>
      </c>
      <c r="AB329" s="15">
        <v>0.20833333333333334</v>
      </c>
      <c r="AC329" t="s">
        <v>2087</v>
      </c>
    </row>
    <row r="330" spans="1:29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0.74871421419143414</v>
      </c>
      <c r="P330" s="6">
        <f t="shared" si="21"/>
        <v>54.004916018025398</v>
      </c>
      <c r="Q330" s="8" t="s">
        <v>2034</v>
      </c>
      <c r="R330" t="s">
        <v>2035</v>
      </c>
      <c r="S330" s="12">
        <f t="shared" si="22"/>
        <v>43434.25</v>
      </c>
      <c r="T330" s="12">
        <f t="shared" si="23"/>
        <v>43445.25</v>
      </c>
      <c r="W330" s="12">
        <v>43434.25</v>
      </c>
      <c r="Y330">
        <v>11</v>
      </c>
      <c r="Z330">
        <v>30</v>
      </c>
      <c r="AA330">
        <v>2018</v>
      </c>
      <c r="AB330" s="15">
        <v>0.25</v>
      </c>
      <c r="AC330" t="s">
        <v>2087</v>
      </c>
    </row>
    <row r="331" spans="1:29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4.3674628672533409</v>
      </c>
      <c r="P331" s="6">
        <f t="shared" si="21"/>
        <v>101.78672985781991</v>
      </c>
      <c r="Q331" s="8" t="s">
        <v>2049</v>
      </c>
      <c r="R331" t="s">
        <v>2050</v>
      </c>
      <c r="S331" s="12">
        <f t="shared" si="22"/>
        <v>42716.25</v>
      </c>
      <c r="T331" s="12">
        <f t="shared" si="23"/>
        <v>42727.25</v>
      </c>
      <c r="W331" s="12">
        <v>42716.25</v>
      </c>
      <c r="Y331">
        <v>12</v>
      </c>
      <c r="Z331">
        <v>12</v>
      </c>
      <c r="AA331">
        <v>2016</v>
      </c>
      <c r="AB331" s="15">
        <v>0.25</v>
      </c>
      <c r="AC331" t="s">
        <v>2087</v>
      </c>
    </row>
    <row r="332" spans="1:29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0.54067062409754529</v>
      </c>
      <c r="P332" s="6">
        <f t="shared" si="21"/>
        <v>45.003610108303249</v>
      </c>
      <c r="Q332" s="8" t="s">
        <v>2040</v>
      </c>
      <c r="R332" t="s">
        <v>2041</v>
      </c>
      <c r="S332" s="12">
        <f t="shared" si="22"/>
        <v>43077.25</v>
      </c>
      <c r="T332" s="12">
        <f t="shared" si="23"/>
        <v>43078.25</v>
      </c>
      <c r="W332" s="12">
        <v>43077.25</v>
      </c>
      <c r="Y332">
        <v>12</v>
      </c>
      <c r="Z332">
        <v>8</v>
      </c>
      <c r="AA332">
        <v>2017</v>
      </c>
      <c r="AB332" s="15">
        <v>0.25</v>
      </c>
      <c r="AC332" t="s">
        <v>2087</v>
      </c>
    </row>
    <row r="333" spans="1:29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0.22536365498873182</v>
      </c>
      <c r="P333" s="6">
        <f t="shared" si="21"/>
        <v>77.068421052631578</v>
      </c>
      <c r="Q333" s="8" t="s">
        <v>2032</v>
      </c>
      <c r="R333" t="s">
        <v>2033</v>
      </c>
      <c r="S333" s="12">
        <f t="shared" si="22"/>
        <v>40896.25</v>
      </c>
      <c r="T333" s="12">
        <f t="shared" si="23"/>
        <v>40897.25</v>
      </c>
      <c r="W333" s="12">
        <v>40896.25</v>
      </c>
      <c r="Y333">
        <v>12</v>
      </c>
      <c r="Z333">
        <v>19</v>
      </c>
      <c r="AA333">
        <v>2011</v>
      </c>
      <c r="AB333" s="15">
        <v>0.25</v>
      </c>
      <c r="AC333" t="s">
        <v>2087</v>
      </c>
    </row>
    <row r="334" spans="1:29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0.50004831384674853</v>
      </c>
      <c r="P334" s="6">
        <f t="shared" si="21"/>
        <v>88.076595744680844</v>
      </c>
      <c r="Q334" s="8" t="s">
        <v>2036</v>
      </c>
      <c r="R334" t="s">
        <v>2045</v>
      </c>
      <c r="S334" s="12">
        <f t="shared" si="22"/>
        <v>41361.208333333336</v>
      </c>
      <c r="T334" s="12">
        <f t="shared" si="23"/>
        <v>41362.208333333336</v>
      </c>
      <c r="W334" s="12">
        <v>41361.208333333336</v>
      </c>
      <c r="Y334">
        <v>3</v>
      </c>
      <c r="Z334">
        <v>28</v>
      </c>
      <c r="AA334">
        <v>2013</v>
      </c>
      <c r="AB334" s="15">
        <v>0.20833333333333334</v>
      </c>
      <c r="AC334" t="s">
        <v>2087</v>
      </c>
    </row>
    <row r="335" spans="1:29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0.80672268907563027</v>
      </c>
      <c r="P335" s="6">
        <f t="shared" si="21"/>
        <v>47.035573122529641</v>
      </c>
      <c r="Q335" s="8" t="s">
        <v>2038</v>
      </c>
      <c r="R335" t="s">
        <v>2039</v>
      </c>
      <c r="S335" s="12">
        <f t="shared" si="22"/>
        <v>43424.25</v>
      </c>
      <c r="T335" s="12">
        <f t="shared" si="23"/>
        <v>43452.25</v>
      </c>
      <c r="W335" s="12">
        <v>43424.25</v>
      </c>
      <c r="Y335">
        <v>11</v>
      </c>
      <c r="Z335">
        <v>20</v>
      </c>
      <c r="AA335">
        <v>2018</v>
      </c>
      <c r="AB335" s="15">
        <v>0.25</v>
      </c>
      <c r="AC335" t="s">
        <v>2087</v>
      </c>
    </row>
    <row r="336" spans="1:29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0.53586750635432012</v>
      </c>
      <c r="P336" s="6">
        <f t="shared" si="21"/>
        <v>110.99550763701707</v>
      </c>
      <c r="Q336" s="8" t="s">
        <v>2034</v>
      </c>
      <c r="R336" t="s">
        <v>2035</v>
      </c>
      <c r="S336" s="12">
        <f t="shared" si="22"/>
        <v>43110.25</v>
      </c>
      <c r="T336" s="12">
        <f t="shared" si="23"/>
        <v>43117.25</v>
      </c>
      <c r="W336" s="12">
        <v>43110.25</v>
      </c>
      <c r="Y336">
        <v>1</v>
      </c>
      <c r="Z336">
        <v>10</v>
      </c>
      <c r="AA336">
        <v>2018</v>
      </c>
      <c r="AB336" s="15">
        <v>0.25</v>
      </c>
      <c r="AC336" t="s">
        <v>2087</v>
      </c>
    </row>
    <row r="337" spans="1:29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0.87500251726846168</v>
      </c>
      <c r="P337" s="6">
        <f t="shared" si="21"/>
        <v>87.003066141042481</v>
      </c>
      <c r="Q337" s="8" t="s">
        <v>2034</v>
      </c>
      <c r="R337" t="s">
        <v>2035</v>
      </c>
      <c r="S337" s="12">
        <f t="shared" si="22"/>
        <v>43784.25</v>
      </c>
      <c r="T337" s="12">
        <f t="shared" si="23"/>
        <v>43797.25</v>
      </c>
      <c r="W337" s="12">
        <v>43784.25</v>
      </c>
      <c r="Y337">
        <v>11</v>
      </c>
      <c r="Z337">
        <v>15</v>
      </c>
      <c r="AA337">
        <v>2019</v>
      </c>
      <c r="AB337" s="15">
        <v>0.25</v>
      </c>
      <c r="AC337" t="s">
        <v>2087</v>
      </c>
    </row>
    <row r="338" spans="1:29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1.0305821987697152</v>
      </c>
      <c r="P338" s="6">
        <f t="shared" si="21"/>
        <v>63.994402985074629</v>
      </c>
      <c r="Q338" s="8" t="s">
        <v>2034</v>
      </c>
      <c r="R338" t="s">
        <v>2035</v>
      </c>
      <c r="S338" s="12">
        <f t="shared" si="22"/>
        <v>40527.25</v>
      </c>
      <c r="T338" s="12">
        <f t="shared" si="23"/>
        <v>40528.25</v>
      </c>
      <c r="W338" s="12">
        <v>40527.25</v>
      </c>
      <c r="Y338">
        <v>12</v>
      </c>
      <c r="Z338">
        <v>15</v>
      </c>
      <c r="AA338">
        <v>2010</v>
      </c>
      <c r="AB338" s="15">
        <v>0.25</v>
      </c>
      <c r="AC338" t="s">
        <v>2087</v>
      </c>
    </row>
    <row r="339" spans="1:29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0.81420595533498763</v>
      </c>
      <c r="P339" s="6">
        <f t="shared" si="21"/>
        <v>105.9945205479452</v>
      </c>
      <c r="Q339" s="8" t="s">
        <v>2038</v>
      </c>
      <c r="R339" t="s">
        <v>2039</v>
      </c>
      <c r="S339" s="12">
        <f t="shared" si="22"/>
        <v>43780.25</v>
      </c>
      <c r="T339" s="12">
        <f t="shared" si="23"/>
        <v>43781.25</v>
      </c>
      <c r="W339" s="12">
        <v>43780.25</v>
      </c>
      <c r="Y339">
        <v>11</v>
      </c>
      <c r="Z339">
        <v>11</v>
      </c>
      <c r="AA339">
        <v>2019</v>
      </c>
      <c r="AB339" s="15">
        <v>0.25</v>
      </c>
      <c r="AC339" t="s">
        <v>2087</v>
      </c>
    </row>
    <row r="340" spans="1:29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0.55821244061995168</v>
      </c>
      <c r="P340" s="6">
        <f t="shared" si="21"/>
        <v>73.989349112426041</v>
      </c>
      <c r="Q340" s="8" t="s">
        <v>2038</v>
      </c>
      <c r="R340" t="s">
        <v>2039</v>
      </c>
      <c r="S340" s="12">
        <f t="shared" si="22"/>
        <v>40821.208333333336</v>
      </c>
      <c r="T340" s="12">
        <f t="shared" si="23"/>
        <v>40851.208333333336</v>
      </c>
      <c r="W340" s="12">
        <v>40821.208333333336</v>
      </c>
      <c r="Y340">
        <v>10</v>
      </c>
      <c r="Z340">
        <v>5</v>
      </c>
      <c r="AA340">
        <v>2011</v>
      </c>
      <c r="AB340" s="15">
        <v>0.20833333333333334</v>
      </c>
      <c r="AC340" t="s">
        <v>2087</v>
      </c>
    </row>
    <row r="341" spans="1:29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1.2507570613173784</v>
      </c>
      <c r="P341" s="6">
        <f t="shared" si="21"/>
        <v>84.02004626060139</v>
      </c>
      <c r="Q341" s="8" t="s">
        <v>2038</v>
      </c>
      <c r="R341" t="s">
        <v>2039</v>
      </c>
      <c r="S341" s="12">
        <f t="shared" si="22"/>
        <v>42949.208333333328</v>
      </c>
      <c r="T341" s="12">
        <f t="shared" si="23"/>
        <v>42963.208333333328</v>
      </c>
      <c r="W341" s="12">
        <v>42949.208333333328</v>
      </c>
      <c r="Y341">
        <v>8</v>
      </c>
      <c r="Z341">
        <v>2</v>
      </c>
      <c r="AA341">
        <v>2017</v>
      </c>
      <c r="AB341" s="15">
        <v>0.20833333333333334</v>
      </c>
      <c r="AC341" t="s">
        <v>2087</v>
      </c>
    </row>
    <row r="342" spans="1:29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1.0610914083056859</v>
      </c>
      <c r="P342" s="6">
        <f t="shared" si="21"/>
        <v>88.966921119592882</v>
      </c>
      <c r="Q342" s="8" t="s">
        <v>2053</v>
      </c>
      <c r="R342" t="s">
        <v>2054</v>
      </c>
      <c r="S342" s="12">
        <f t="shared" si="22"/>
        <v>40889.25</v>
      </c>
      <c r="T342" s="12">
        <f t="shared" si="23"/>
        <v>40890.25</v>
      </c>
      <c r="W342" s="12">
        <v>40889.25</v>
      </c>
      <c r="Y342">
        <v>12</v>
      </c>
      <c r="Z342">
        <v>12</v>
      </c>
      <c r="AA342">
        <v>2011</v>
      </c>
      <c r="AB342" s="15">
        <v>0.25</v>
      </c>
      <c r="AC342" t="s">
        <v>2087</v>
      </c>
    </row>
    <row r="343" spans="1:29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1.1810657490932763</v>
      </c>
      <c r="P343" s="6">
        <f t="shared" si="21"/>
        <v>76.990453460620529</v>
      </c>
      <c r="Q343" s="8" t="s">
        <v>2034</v>
      </c>
      <c r="R343" t="s">
        <v>2044</v>
      </c>
      <c r="S343" s="12">
        <f t="shared" si="22"/>
        <v>42244.208333333328</v>
      </c>
      <c r="T343" s="12">
        <f t="shared" si="23"/>
        <v>42251.208333333328</v>
      </c>
      <c r="W343" s="12">
        <v>42244.208333333328</v>
      </c>
      <c r="Y343">
        <v>8</v>
      </c>
      <c r="Z343">
        <v>28</v>
      </c>
      <c r="AA343">
        <v>2015</v>
      </c>
      <c r="AB343" s="15">
        <v>0.20833333333333334</v>
      </c>
      <c r="AC343" t="s">
        <v>2087</v>
      </c>
    </row>
    <row r="344" spans="1:29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1.5032638714536781</v>
      </c>
      <c r="P344" s="6">
        <f t="shared" si="21"/>
        <v>97.146341463414629</v>
      </c>
      <c r="Q344" s="8" t="s">
        <v>2038</v>
      </c>
      <c r="R344" t="s">
        <v>2039</v>
      </c>
      <c r="S344" s="12">
        <f t="shared" si="22"/>
        <v>41475.208333333336</v>
      </c>
      <c r="T344" s="12">
        <f t="shared" si="23"/>
        <v>41487.208333333336</v>
      </c>
      <c r="W344" s="12">
        <v>41475.208333333336</v>
      </c>
      <c r="Y344">
        <v>7</v>
      </c>
      <c r="Z344">
        <v>20</v>
      </c>
      <c r="AA344">
        <v>2013</v>
      </c>
      <c r="AB344" s="15">
        <v>0.20833333333333334</v>
      </c>
      <c r="AC344" t="s">
        <v>2087</v>
      </c>
    </row>
    <row r="345" spans="1:29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1.8545229754790851</v>
      </c>
      <c r="P345" s="6">
        <f t="shared" si="21"/>
        <v>33.013605442176868</v>
      </c>
      <c r="Q345" s="8" t="s">
        <v>2038</v>
      </c>
      <c r="R345" t="s">
        <v>2039</v>
      </c>
      <c r="S345" s="12">
        <f t="shared" si="22"/>
        <v>41597.25</v>
      </c>
      <c r="T345" s="12">
        <f t="shared" si="23"/>
        <v>41650.25</v>
      </c>
      <c r="W345" s="12">
        <v>41597.25</v>
      </c>
      <c r="Y345">
        <v>11</v>
      </c>
      <c r="Z345">
        <v>19</v>
      </c>
      <c r="AA345">
        <v>2013</v>
      </c>
      <c r="AB345" s="15">
        <v>0.25</v>
      </c>
      <c r="AC345" t="s">
        <v>2087</v>
      </c>
    </row>
    <row r="346" spans="1:29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2.3818994925204016</v>
      </c>
      <c r="P346" s="6">
        <f t="shared" si="21"/>
        <v>99.950602409638549</v>
      </c>
      <c r="Q346" s="8" t="s">
        <v>2049</v>
      </c>
      <c r="R346" t="s">
        <v>2050</v>
      </c>
      <c r="S346" s="12">
        <f t="shared" si="22"/>
        <v>43122.25</v>
      </c>
      <c r="T346" s="12">
        <f t="shared" si="23"/>
        <v>43162.25</v>
      </c>
      <c r="W346" s="12">
        <v>43122.25</v>
      </c>
      <c r="Y346">
        <v>1</v>
      </c>
      <c r="Z346">
        <v>22</v>
      </c>
      <c r="AA346">
        <v>2018</v>
      </c>
      <c r="AB346" s="15">
        <v>0.25</v>
      </c>
      <c r="AC346" t="s">
        <v>2087</v>
      </c>
    </row>
    <row r="347" spans="1:29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6.8051297551707757</v>
      </c>
      <c r="P347" s="6">
        <f t="shared" si="21"/>
        <v>69.966767371601208</v>
      </c>
      <c r="Q347" s="8" t="s">
        <v>2040</v>
      </c>
      <c r="R347" t="s">
        <v>2043</v>
      </c>
      <c r="S347" s="12">
        <f t="shared" si="22"/>
        <v>42194.208333333328</v>
      </c>
      <c r="T347" s="12">
        <f t="shared" si="23"/>
        <v>42195.208333333328</v>
      </c>
      <c r="W347" s="12">
        <v>42194.208333333328</v>
      </c>
      <c r="Y347">
        <v>7</v>
      </c>
      <c r="Z347">
        <v>9</v>
      </c>
      <c r="AA347">
        <v>2015</v>
      </c>
      <c r="AB347" s="15">
        <v>0.20833333333333334</v>
      </c>
      <c r="AC347" t="s">
        <v>2087</v>
      </c>
    </row>
    <row r="348" spans="1:29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2.9006526468455403</v>
      </c>
      <c r="P348" s="6">
        <f t="shared" si="21"/>
        <v>110.32</v>
      </c>
      <c r="Q348" s="8" t="s">
        <v>2034</v>
      </c>
      <c r="R348" t="s">
        <v>2044</v>
      </c>
      <c r="S348" s="12">
        <f t="shared" si="22"/>
        <v>42971.208333333328</v>
      </c>
      <c r="T348" s="12">
        <f t="shared" si="23"/>
        <v>43026.208333333328</v>
      </c>
      <c r="W348" s="12">
        <v>42971.208333333328</v>
      </c>
      <c r="Y348">
        <v>8</v>
      </c>
      <c r="Z348">
        <v>24</v>
      </c>
      <c r="AA348">
        <v>2017</v>
      </c>
      <c r="AB348" s="15">
        <v>0.20833333333333334</v>
      </c>
      <c r="AC348" t="s">
        <v>2087</v>
      </c>
    </row>
    <row r="349" spans="1:29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7.1388910922503365E-2</v>
      </c>
      <c r="P349" s="6">
        <f t="shared" si="21"/>
        <v>66.005235602094245</v>
      </c>
      <c r="Q349" s="8" t="s">
        <v>2036</v>
      </c>
      <c r="R349" t="s">
        <v>2037</v>
      </c>
      <c r="S349" s="12">
        <f t="shared" si="22"/>
        <v>42046.25</v>
      </c>
      <c r="T349" s="12">
        <f t="shared" si="23"/>
        <v>42070.25</v>
      </c>
      <c r="W349" s="12">
        <v>42046.25</v>
      </c>
      <c r="Y349">
        <v>2</v>
      </c>
      <c r="Z349">
        <v>11</v>
      </c>
      <c r="AA349">
        <v>2015</v>
      </c>
      <c r="AB349" s="15">
        <v>0.25</v>
      </c>
      <c r="AC349" t="s">
        <v>2087</v>
      </c>
    </row>
    <row r="350" spans="1:29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1.3933330065885747</v>
      </c>
      <c r="P350" s="6">
        <f t="shared" si="21"/>
        <v>41.005742176284812</v>
      </c>
      <c r="Q350" s="8" t="s">
        <v>2032</v>
      </c>
      <c r="R350" t="s">
        <v>2033</v>
      </c>
      <c r="S350" s="12">
        <f t="shared" si="22"/>
        <v>42782.25</v>
      </c>
      <c r="T350" s="12">
        <f t="shared" si="23"/>
        <v>42795.25</v>
      </c>
      <c r="W350" s="12">
        <v>42782.25</v>
      </c>
      <c r="Y350">
        <v>2</v>
      </c>
      <c r="Z350">
        <v>16</v>
      </c>
      <c r="AA350">
        <v>2017</v>
      </c>
      <c r="AB350" s="15">
        <v>0.25</v>
      </c>
      <c r="AC350" t="s">
        <v>2087</v>
      </c>
    </row>
    <row r="351" spans="1:29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1.8841576523062173</v>
      </c>
      <c r="P351" s="6">
        <f t="shared" si="21"/>
        <v>103.96316359696641</v>
      </c>
      <c r="Q351" s="8" t="s">
        <v>2038</v>
      </c>
      <c r="R351" t="s">
        <v>2039</v>
      </c>
      <c r="S351" s="12">
        <f t="shared" si="22"/>
        <v>42930.208333333328</v>
      </c>
      <c r="T351" s="12">
        <f t="shared" si="23"/>
        <v>42960.208333333328</v>
      </c>
      <c r="W351" s="12">
        <v>42930.208333333328</v>
      </c>
      <c r="Y351">
        <v>7</v>
      </c>
      <c r="Z351">
        <v>14</v>
      </c>
      <c r="AA351">
        <v>2017</v>
      </c>
      <c r="AB351" s="15">
        <v>0.20833333333333334</v>
      </c>
      <c r="AC351" t="s">
        <v>2087</v>
      </c>
    </row>
    <row r="352" spans="1:29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20</v>
      </c>
      <c r="P352" s="6">
        <f t="shared" si="21"/>
        <v>5</v>
      </c>
      <c r="Q352" s="8" t="s">
        <v>2034</v>
      </c>
      <c r="R352" t="s">
        <v>2057</v>
      </c>
      <c r="S352" s="12">
        <f t="shared" si="22"/>
        <v>42144.208333333328</v>
      </c>
      <c r="T352" s="12">
        <f t="shared" si="23"/>
        <v>42162.208333333328</v>
      </c>
      <c r="W352" s="12">
        <v>42144.208333333328</v>
      </c>
      <c r="Y352">
        <v>5</v>
      </c>
      <c r="Z352">
        <v>20</v>
      </c>
      <c r="AA352">
        <v>2015</v>
      </c>
      <c r="AB352" s="15">
        <v>0.20833333333333334</v>
      </c>
      <c r="AC352" t="s">
        <v>2087</v>
      </c>
    </row>
    <row r="353" spans="1:29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0.7830414980291871</v>
      </c>
      <c r="P353" s="6">
        <f t="shared" si="21"/>
        <v>47.009935419771487</v>
      </c>
      <c r="Q353" s="8" t="s">
        <v>2034</v>
      </c>
      <c r="R353" t="s">
        <v>2035</v>
      </c>
      <c r="S353" s="12">
        <f t="shared" si="22"/>
        <v>42240.208333333328</v>
      </c>
      <c r="T353" s="12">
        <f t="shared" si="23"/>
        <v>42254.208333333328</v>
      </c>
      <c r="W353" s="12">
        <v>42240.208333333328</v>
      </c>
      <c r="Y353">
        <v>8</v>
      </c>
      <c r="Z353">
        <v>24</v>
      </c>
      <c r="AA353">
        <v>2015</v>
      </c>
      <c r="AB353" s="15">
        <v>0.20833333333333334</v>
      </c>
      <c r="AC353" t="s">
        <v>2087</v>
      </c>
    </row>
    <row r="354" spans="1:29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2.8659160696008188</v>
      </c>
      <c r="P354" s="6">
        <f t="shared" si="21"/>
        <v>29.606060606060606</v>
      </c>
      <c r="Q354" s="8" t="s">
        <v>2038</v>
      </c>
      <c r="R354" t="s">
        <v>2039</v>
      </c>
      <c r="S354" s="12">
        <f t="shared" si="22"/>
        <v>42315.25</v>
      </c>
      <c r="T354" s="12">
        <f t="shared" si="23"/>
        <v>42323.25</v>
      </c>
      <c r="W354" s="12">
        <v>42315.25</v>
      </c>
      <c r="Y354">
        <v>11</v>
      </c>
      <c r="Z354">
        <v>7</v>
      </c>
      <c r="AA354">
        <v>2015</v>
      </c>
      <c r="AB354" s="15">
        <v>0.25</v>
      </c>
      <c r="AC354" t="s">
        <v>2087</v>
      </c>
    </row>
    <row r="355" spans="1:29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0.24354708939482897</v>
      </c>
      <c r="P355" s="6">
        <f t="shared" si="21"/>
        <v>81.010569583088667</v>
      </c>
      <c r="Q355" s="8" t="s">
        <v>2038</v>
      </c>
      <c r="R355" t="s">
        <v>2039</v>
      </c>
      <c r="S355" s="12">
        <f t="shared" si="22"/>
        <v>43651.208333333328</v>
      </c>
      <c r="T355" s="12">
        <f t="shared" si="23"/>
        <v>43652.208333333328</v>
      </c>
      <c r="W355" s="12">
        <v>43651.208333333328</v>
      </c>
      <c r="Y355">
        <v>7</v>
      </c>
      <c r="Z355">
        <v>5</v>
      </c>
      <c r="AA355">
        <v>2019</v>
      </c>
      <c r="AB355" s="15">
        <v>0.20833333333333334</v>
      </c>
      <c r="AC355" t="s">
        <v>2087</v>
      </c>
    </row>
    <row r="356" spans="1:29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0.80816110227874938</v>
      </c>
      <c r="P356" s="6">
        <f t="shared" si="21"/>
        <v>94.35</v>
      </c>
      <c r="Q356" s="8" t="s">
        <v>2040</v>
      </c>
      <c r="R356" t="s">
        <v>2041</v>
      </c>
      <c r="S356" s="12">
        <f t="shared" si="22"/>
        <v>41520.208333333336</v>
      </c>
      <c r="T356" s="12">
        <f t="shared" si="23"/>
        <v>41527.208333333336</v>
      </c>
      <c r="W356" s="12">
        <v>41520.208333333336</v>
      </c>
      <c r="Y356">
        <v>9</v>
      </c>
      <c r="Z356">
        <v>3</v>
      </c>
      <c r="AA356">
        <v>2013</v>
      </c>
      <c r="AB356" s="15">
        <v>0.20833333333333334</v>
      </c>
      <c r="AC356" t="s">
        <v>2087</v>
      </c>
    </row>
    <row r="357" spans="1:29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1.6956715751896474</v>
      </c>
      <c r="P357" s="6">
        <f t="shared" si="21"/>
        <v>26.058139534883722</v>
      </c>
      <c r="Q357" s="8" t="s">
        <v>2036</v>
      </c>
      <c r="R357" t="s">
        <v>2045</v>
      </c>
      <c r="S357" s="12">
        <f t="shared" si="22"/>
        <v>42757.25</v>
      </c>
      <c r="T357" s="12">
        <f t="shared" si="23"/>
        <v>42797.25</v>
      </c>
      <c r="W357" s="12">
        <v>42757.25</v>
      </c>
      <c r="Y357">
        <v>1</v>
      </c>
      <c r="Z357">
        <v>22</v>
      </c>
      <c r="AA357">
        <v>2017</v>
      </c>
      <c r="AB357" s="15">
        <v>0.25</v>
      </c>
      <c r="AC357" t="s">
        <v>2087</v>
      </c>
    </row>
    <row r="358" spans="1:29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2.7105800058292044</v>
      </c>
      <c r="P358" s="6">
        <f t="shared" si="21"/>
        <v>85.775000000000006</v>
      </c>
      <c r="Q358" s="8" t="s">
        <v>2038</v>
      </c>
      <c r="R358" t="s">
        <v>2039</v>
      </c>
      <c r="S358" s="12">
        <f t="shared" si="22"/>
        <v>40922.25</v>
      </c>
      <c r="T358" s="12">
        <f t="shared" si="23"/>
        <v>40931.25</v>
      </c>
      <c r="W358" s="12">
        <v>40922.25</v>
      </c>
      <c r="Y358">
        <v>1</v>
      </c>
      <c r="Z358">
        <v>14</v>
      </c>
      <c r="AA358">
        <v>2012</v>
      </c>
      <c r="AB358" s="15">
        <v>0.25</v>
      </c>
      <c r="AC358" t="s">
        <v>2087</v>
      </c>
    </row>
    <row r="359" spans="1:29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0.54079473312955562</v>
      </c>
      <c r="P359" s="6">
        <f t="shared" si="21"/>
        <v>103.73170731707317</v>
      </c>
      <c r="Q359" s="8" t="s">
        <v>2049</v>
      </c>
      <c r="R359" t="s">
        <v>2050</v>
      </c>
      <c r="S359" s="12">
        <f t="shared" si="22"/>
        <v>42250.208333333328</v>
      </c>
      <c r="T359" s="12">
        <f t="shared" si="23"/>
        <v>42275.208333333328</v>
      </c>
      <c r="W359" s="12">
        <v>42250.208333333328</v>
      </c>
      <c r="Y359">
        <v>9</v>
      </c>
      <c r="Z359">
        <v>3</v>
      </c>
      <c r="AA359">
        <v>2015</v>
      </c>
      <c r="AB359" s="15">
        <v>0.20833333333333334</v>
      </c>
      <c r="AC359" t="s">
        <v>2087</v>
      </c>
    </row>
    <row r="360" spans="1:29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8.4642233856893547</v>
      </c>
      <c r="P360" s="6">
        <f t="shared" si="21"/>
        <v>49.826086956521742</v>
      </c>
      <c r="Q360" s="8" t="s">
        <v>2053</v>
      </c>
      <c r="R360" t="s">
        <v>2054</v>
      </c>
      <c r="S360" s="12">
        <f t="shared" si="22"/>
        <v>43322.208333333328</v>
      </c>
      <c r="T360" s="12">
        <f t="shared" si="23"/>
        <v>43325.208333333328</v>
      </c>
      <c r="W360" s="12">
        <v>43322.208333333328</v>
      </c>
      <c r="Y360">
        <v>8</v>
      </c>
      <c r="Z360">
        <v>10</v>
      </c>
      <c r="AA360">
        <v>2018</v>
      </c>
      <c r="AB360" s="15">
        <v>0.20833333333333334</v>
      </c>
      <c r="AC360" t="s">
        <v>2087</v>
      </c>
    </row>
    <row r="361" spans="1:29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0.33478406427854035</v>
      </c>
      <c r="P361" s="6">
        <f t="shared" si="21"/>
        <v>63.893048128342244</v>
      </c>
      <c r="Q361" s="8" t="s">
        <v>2040</v>
      </c>
      <c r="R361" t="s">
        <v>2048</v>
      </c>
      <c r="S361" s="12">
        <f t="shared" si="22"/>
        <v>40782.208333333336</v>
      </c>
      <c r="T361" s="12">
        <f t="shared" si="23"/>
        <v>40789.208333333336</v>
      </c>
      <c r="W361" s="12">
        <v>40782.208333333336</v>
      </c>
      <c r="Y361">
        <v>8</v>
      </c>
      <c r="Z361">
        <v>27</v>
      </c>
      <c r="AA361">
        <v>2011</v>
      </c>
      <c r="AB361" s="15">
        <v>0.20833333333333334</v>
      </c>
      <c r="AC361" t="s">
        <v>2087</v>
      </c>
    </row>
    <row r="362" spans="1:29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0.4417902495337892</v>
      </c>
      <c r="P362" s="6">
        <f t="shared" si="21"/>
        <v>47.002434782608695</v>
      </c>
      <c r="Q362" s="8" t="s">
        <v>2038</v>
      </c>
      <c r="R362" t="s">
        <v>2039</v>
      </c>
      <c r="S362" s="12">
        <f t="shared" si="22"/>
        <v>40544.25</v>
      </c>
      <c r="T362" s="12">
        <f t="shared" si="23"/>
        <v>40558.25</v>
      </c>
      <c r="W362" s="12">
        <v>40544.25</v>
      </c>
      <c r="Y362">
        <v>1</v>
      </c>
      <c r="Z362">
        <v>1</v>
      </c>
      <c r="AA362">
        <v>2011</v>
      </c>
      <c r="AB362" s="15">
        <v>0.25</v>
      </c>
      <c r="AC362" t="s">
        <v>2087</v>
      </c>
    </row>
    <row r="363" spans="1:29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0.57615755290173898</v>
      </c>
      <c r="P363" s="6">
        <f t="shared" si="21"/>
        <v>108.47727272727273</v>
      </c>
      <c r="Q363" s="8" t="s">
        <v>2038</v>
      </c>
      <c r="R363" t="s">
        <v>2039</v>
      </c>
      <c r="S363" s="12">
        <f t="shared" si="22"/>
        <v>43015.208333333328</v>
      </c>
      <c r="T363" s="12">
        <f t="shared" si="23"/>
        <v>43039.208333333328</v>
      </c>
      <c r="W363" s="12">
        <v>43015.208333333328</v>
      </c>
      <c r="Y363">
        <v>10</v>
      </c>
      <c r="Z363">
        <v>7</v>
      </c>
      <c r="AA363">
        <v>2017</v>
      </c>
      <c r="AB363" s="15">
        <v>0.20833333333333334</v>
      </c>
      <c r="AC363" t="s">
        <v>2087</v>
      </c>
    </row>
    <row r="364" spans="1:29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0.26899309342057431</v>
      </c>
      <c r="P364" s="6">
        <f t="shared" si="21"/>
        <v>72.015706806282722</v>
      </c>
      <c r="Q364" s="8" t="s">
        <v>2034</v>
      </c>
      <c r="R364" t="s">
        <v>2035</v>
      </c>
      <c r="S364" s="12">
        <f t="shared" si="22"/>
        <v>40570.25</v>
      </c>
      <c r="T364" s="12">
        <f t="shared" si="23"/>
        <v>40608.25</v>
      </c>
      <c r="W364" s="12">
        <v>40570.25</v>
      </c>
      <c r="Y364">
        <v>1</v>
      </c>
      <c r="Z364">
        <v>27</v>
      </c>
      <c r="AA364">
        <v>2011</v>
      </c>
      <c r="AB364" s="15">
        <v>0.25</v>
      </c>
      <c r="AC364" t="s">
        <v>2087</v>
      </c>
    </row>
    <row r="365" spans="1:29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0.62424969987995194</v>
      </c>
      <c r="P365" s="6">
        <f t="shared" si="21"/>
        <v>59.928057553956833</v>
      </c>
      <c r="Q365" s="8" t="s">
        <v>2034</v>
      </c>
      <c r="R365" t="s">
        <v>2035</v>
      </c>
      <c r="S365" s="12">
        <f t="shared" si="22"/>
        <v>40904.25</v>
      </c>
      <c r="T365" s="12">
        <f t="shared" si="23"/>
        <v>40905.25</v>
      </c>
      <c r="W365" s="12">
        <v>40904.25</v>
      </c>
      <c r="Y365">
        <v>12</v>
      </c>
      <c r="Z365">
        <v>27</v>
      </c>
      <c r="AA365">
        <v>2011</v>
      </c>
      <c r="AB365" s="15">
        <v>0.25</v>
      </c>
      <c r="AC365" t="s">
        <v>2087</v>
      </c>
    </row>
    <row r="366" spans="1:29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6.1868426479686531E-2</v>
      </c>
      <c r="P366" s="6">
        <f t="shared" si="21"/>
        <v>78.209677419354833</v>
      </c>
      <c r="Q366" s="8" t="s">
        <v>2034</v>
      </c>
      <c r="R366" t="s">
        <v>2044</v>
      </c>
      <c r="S366" s="12">
        <f t="shared" si="22"/>
        <v>43164.25</v>
      </c>
      <c r="T366" s="12">
        <f t="shared" si="23"/>
        <v>43194.208333333328</v>
      </c>
      <c r="W366" s="12">
        <v>43164.25</v>
      </c>
      <c r="Y366">
        <v>3</v>
      </c>
      <c r="Z366">
        <v>5</v>
      </c>
      <c r="AA366">
        <v>2018</v>
      </c>
      <c r="AB366" s="15">
        <v>0.25</v>
      </c>
      <c r="AC366" t="s">
        <v>2087</v>
      </c>
    </row>
    <row r="367" spans="1:29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0.13634426927993182</v>
      </c>
      <c r="P367" s="6">
        <f t="shared" si="21"/>
        <v>104.77678571428571</v>
      </c>
      <c r="Q367" s="8" t="s">
        <v>2038</v>
      </c>
      <c r="R367" t="s">
        <v>2039</v>
      </c>
      <c r="S367" s="12">
        <f t="shared" si="22"/>
        <v>42733.25</v>
      </c>
      <c r="T367" s="12">
        <f t="shared" si="23"/>
        <v>42760.25</v>
      </c>
      <c r="W367" s="12">
        <v>42733.25</v>
      </c>
      <c r="Y367">
        <v>12</v>
      </c>
      <c r="Z367">
        <v>29</v>
      </c>
      <c r="AA367">
        <v>2016</v>
      </c>
      <c r="AB367" s="15">
        <v>0.25</v>
      </c>
      <c r="AC367" t="s">
        <v>2087</v>
      </c>
    </row>
    <row r="368" spans="1:29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0.1688872208669544</v>
      </c>
      <c r="P368" s="6">
        <f t="shared" si="21"/>
        <v>105.52475247524752</v>
      </c>
      <c r="Q368" s="8" t="s">
        <v>2038</v>
      </c>
      <c r="R368" t="s">
        <v>2039</v>
      </c>
      <c r="S368" s="12">
        <f t="shared" si="22"/>
        <v>40546.25</v>
      </c>
      <c r="T368" s="12">
        <f t="shared" si="23"/>
        <v>40547.25</v>
      </c>
      <c r="W368" s="12">
        <v>40546.25</v>
      </c>
      <c r="Y368">
        <v>1</v>
      </c>
      <c r="Z368">
        <v>3</v>
      </c>
      <c r="AA368">
        <v>2011</v>
      </c>
      <c r="AB368" s="15">
        <v>0.25</v>
      </c>
      <c r="AC368" t="s">
        <v>2087</v>
      </c>
    </row>
    <row r="369" spans="1:29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5.2941176470588234</v>
      </c>
      <c r="P369" s="6">
        <f t="shared" si="21"/>
        <v>24.933333333333334</v>
      </c>
      <c r="Q369" s="8" t="s">
        <v>2038</v>
      </c>
      <c r="R369" t="s">
        <v>2039</v>
      </c>
      <c r="S369" s="12">
        <f t="shared" si="22"/>
        <v>41930.208333333336</v>
      </c>
      <c r="T369" s="12">
        <f t="shared" si="23"/>
        <v>41954.25</v>
      </c>
      <c r="W369" s="12">
        <v>41930.208333333336</v>
      </c>
      <c r="Y369">
        <v>10</v>
      </c>
      <c r="Z369">
        <v>18</v>
      </c>
      <c r="AA369">
        <v>2014</v>
      </c>
      <c r="AB369" s="15">
        <v>0.20833333333333334</v>
      </c>
      <c r="AC369" t="s">
        <v>2087</v>
      </c>
    </row>
    <row r="370" spans="1:29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0.36126163679310824</v>
      </c>
      <c r="P370" s="6">
        <f t="shared" si="21"/>
        <v>69.873786407766985</v>
      </c>
      <c r="Q370" s="8" t="s">
        <v>2040</v>
      </c>
      <c r="R370" t="s">
        <v>2041</v>
      </c>
      <c r="S370" s="12">
        <f t="shared" si="22"/>
        <v>40464.208333333336</v>
      </c>
      <c r="T370" s="12">
        <f t="shared" si="23"/>
        <v>40487.208333333336</v>
      </c>
      <c r="W370" s="12">
        <v>40464.208333333336</v>
      </c>
      <c r="Y370">
        <v>10</v>
      </c>
      <c r="Z370">
        <v>13</v>
      </c>
      <c r="AA370">
        <v>2010</v>
      </c>
      <c r="AB370" s="15">
        <v>0.20833333333333334</v>
      </c>
      <c r="AC370" t="s">
        <v>2087</v>
      </c>
    </row>
    <row r="371" spans="1:29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0.36627552058604085</v>
      </c>
      <c r="P371" s="6">
        <f t="shared" si="21"/>
        <v>95.733766233766232</v>
      </c>
      <c r="Q371" s="8" t="s">
        <v>2040</v>
      </c>
      <c r="R371" t="s">
        <v>2059</v>
      </c>
      <c r="S371" s="12">
        <f t="shared" si="22"/>
        <v>41308.25</v>
      </c>
      <c r="T371" s="12">
        <f t="shared" si="23"/>
        <v>41347.208333333336</v>
      </c>
      <c r="W371" s="12">
        <v>41308.25</v>
      </c>
      <c r="Y371">
        <v>2</v>
      </c>
      <c r="Z371">
        <v>3</v>
      </c>
      <c r="AA371">
        <v>2013</v>
      </c>
      <c r="AB371" s="15">
        <v>0.25</v>
      </c>
      <c r="AC371" t="s">
        <v>2087</v>
      </c>
    </row>
    <row r="372" spans="1:29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0.62749699661945069</v>
      </c>
      <c r="P372" s="6">
        <f t="shared" si="21"/>
        <v>29.997485752598056</v>
      </c>
      <c r="Q372" s="8" t="s">
        <v>2038</v>
      </c>
      <c r="R372" t="s">
        <v>2039</v>
      </c>
      <c r="S372" s="12">
        <f t="shared" si="22"/>
        <v>43570.208333333328</v>
      </c>
      <c r="T372" s="12">
        <f t="shared" si="23"/>
        <v>43576.208333333328</v>
      </c>
      <c r="W372" s="12">
        <v>43570.208333333328</v>
      </c>
      <c r="Y372">
        <v>4</v>
      </c>
      <c r="Z372">
        <v>15</v>
      </c>
      <c r="AA372">
        <v>2019</v>
      </c>
      <c r="AB372" s="15">
        <v>0.20833333333333334</v>
      </c>
      <c r="AC372" t="s">
        <v>2087</v>
      </c>
    </row>
    <row r="373" spans="1:29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1.4734054980141733</v>
      </c>
      <c r="P373" s="6">
        <f t="shared" si="21"/>
        <v>59.011948529411768</v>
      </c>
      <c r="Q373" s="8" t="s">
        <v>2038</v>
      </c>
      <c r="R373" t="s">
        <v>2039</v>
      </c>
      <c r="S373" s="12">
        <f t="shared" si="22"/>
        <v>42043.25</v>
      </c>
      <c r="T373" s="12">
        <f t="shared" si="23"/>
        <v>42094.208333333328</v>
      </c>
      <c r="W373" s="12">
        <v>42043.25</v>
      </c>
      <c r="Y373">
        <v>2</v>
      </c>
      <c r="Z373">
        <v>8</v>
      </c>
      <c r="AA373">
        <v>2015</v>
      </c>
      <c r="AB373" s="15">
        <v>0.25</v>
      </c>
      <c r="AC373" t="s">
        <v>2087</v>
      </c>
    </row>
    <row r="374" spans="1:29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6.2831611281764871E-2</v>
      </c>
      <c r="P374" s="6">
        <f t="shared" si="21"/>
        <v>84.757396449704146</v>
      </c>
      <c r="Q374" s="8" t="s">
        <v>2040</v>
      </c>
      <c r="R374" t="s">
        <v>2041</v>
      </c>
      <c r="S374" s="12">
        <f t="shared" si="22"/>
        <v>42012.25</v>
      </c>
      <c r="T374" s="12">
        <f t="shared" si="23"/>
        <v>42032.25</v>
      </c>
      <c r="W374" s="12">
        <v>42012.25</v>
      </c>
      <c r="Y374">
        <v>1</v>
      </c>
      <c r="Z374">
        <v>8</v>
      </c>
      <c r="AA374">
        <v>2015</v>
      </c>
      <c r="AB374" s="15">
        <v>0.25</v>
      </c>
      <c r="AC374" t="s">
        <v>2087</v>
      </c>
    </row>
    <row r="375" spans="1:29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0.13695211545367672</v>
      </c>
      <c r="P375" s="6">
        <f t="shared" si="21"/>
        <v>78.010921177587846</v>
      </c>
      <c r="Q375" s="8" t="s">
        <v>2038</v>
      </c>
      <c r="R375" t="s">
        <v>2039</v>
      </c>
      <c r="S375" s="12">
        <f t="shared" si="22"/>
        <v>42964.208333333328</v>
      </c>
      <c r="T375" s="12">
        <f t="shared" si="23"/>
        <v>42972.208333333328</v>
      </c>
      <c r="W375" s="12">
        <v>42964.208333333328</v>
      </c>
      <c r="Y375">
        <v>8</v>
      </c>
      <c r="Z375">
        <v>17</v>
      </c>
      <c r="AA375">
        <v>2017</v>
      </c>
      <c r="AB375" s="15">
        <v>0.20833333333333334</v>
      </c>
      <c r="AC375" t="s">
        <v>2087</v>
      </c>
    </row>
    <row r="376" spans="1:29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7.5839260635165138</v>
      </c>
      <c r="P376" s="6">
        <f t="shared" si="21"/>
        <v>50.05215419501134</v>
      </c>
      <c r="Q376" s="8" t="s">
        <v>2040</v>
      </c>
      <c r="R376" t="s">
        <v>2041</v>
      </c>
      <c r="S376" s="12">
        <f t="shared" si="22"/>
        <v>43476.25</v>
      </c>
      <c r="T376" s="12">
        <f t="shared" si="23"/>
        <v>43481.25</v>
      </c>
      <c r="W376" s="12">
        <v>43476.25</v>
      </c>
      <c r="Y376">
        <v>1</v>
      </c>
      <c r="Z376">
        <v>11</v>
      </c>
      <c r="AA376">
        <v>2019</v>
      </c>
      <c r="AB376" s="15">
        <v>0.25</v>
      </c>
      <c r="AC376" t="s">
        <v>2087</v>
      </c>
    </row>
    <row r="377" spans="1:29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1.8255578093306288</v>
      </c>
      <c r="P377" s="6">
        <f t="shared" si="21"/>
        <v>59.16</v>
      </c>
      <c r="Q377" s="8" t="s">
        <v>2034</v>
      </c>
      <c r="R377" t="s">
        <v>2044</v>
      </c>
      <c r="S377" s="12">
        <f t="shared" si="22"/>
        <v>42293.208333333328</v>
      </c>
      <c r="T377" s="12">
        <f t="shared" si="23"/>
        <v>42350.25</v>
      </c>
      <c r="W377" s="12">
        <v>42293.208333333328</v>
      </c>
      <c r="Y377">
        <v>10</v>
      </c>
      <c r="Z377">
        <v>16</v>
      </c>
      <c r="AA377">
        <v>2015</v>
      </c>
      <c r="AB377" s="15">
        <v>0.20833333333333334</v>
      </c>
      <c r="AC377" t="s">
        <v>2087</v>
      </c>
    </row>
    <row r="378" spans="1:29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0.27698574338085541</v>
      </c>
      <c r="P378" s="6">
        <f t="shared" si="21"/>
        <v>93.702290076335885</v>
      </c>
      <c r="Q378" s="8" t="s">
        <v>2034</v>
      </c>
      <c r="R378" t="s">
        <v>2035</v>
      </c>
      <c r="S378" s="12">
        <f t="shared" si="22"/>
        <v>41826.208333333336</v>
      </c>
      <c r="T378" s="12">
        <f t="shared" si="23"/>
        <v>41832.208333333336</v>
      </c>
      <c r="W378" s="12">
        <v>41826.208333333336</v>
      </c>
      <c r="Y378">
        <v>7</v>
      </c>
      <c r="Z378">
        <v>6</v>
      </c>
      <c r="AA378">
        <v>2014</v>
      </c>
      <c r="AB378" s="15">
        <v>0.20833333333333334</v>
      </c>
      <c r="AC378" t="s">
        <v>2087</v>
      </c>
    </row>
    <row r="379" spans="1:29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9.7489211455472731</v>
      </c>
      <c r="P379" s="6">
        <f t="shared" si="21"/>
        <v>40.14173228346457</v>
      </c>
      <c r="Q379" s="8" t="s">
        <v>2038</v>
      </c>
      <c r="R379" t="s">
        <v>2039</v>
      </c>
      <c r="S379" s="12">
        <f t="shared" si="22"/>
        <v>43760.208333333328</v>
      </c>
      <c r="T379" s="12">
        <f t="shared" si="23"/>
        <v>43774.25</v>
      </c>
      <c r="W379" s="12">
        <v>43760.208333333328</v>
      </c>
      <c r="Y379">
        <v>10</v>
      </c>
      <c r="Z379">
        <v>22</v>
      </c>
      <c r="AA379">
        <v>2019</v>
      </c>
      <c r="AB379" s="15">
        <v>0.20833333333333334</v>
      </c>
      <c r="AC379" t="s">
        <v>2087</v>
      </c>
    </row>
    <row r="380" spans="1:29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7.1618037135278518</v>
      </c>
      <c r="P380" s="6">
        <f t="shared" si="21"/>
        <v>70.090140845070422</v>
      </c>
      <c r="Q380" s="8" t="s">
        <v>2040</v>
      </c>
      <c r="R380" t="s">
        <v>2041</v>
      </c>
      <c r="S380" s="12">
        <f t="shared" si="22"/>
        <v>43241.208333333328</v>
      </c>
      <c r="T380" s="12">
        <f t="shared" si="23"/>
        <v>43279.208333333328</v>
      </c>
      <c r="W380" s="12">
        <v>43241.208333333328</v>
      </c>
      <c r="Y380">
        <v>5</v>
      </c>
      <c r="Z380">
        <v>21</v>
      </c>
      <c r="AA380">
        <v>2018</v>
      </c>
      <c r="AB380" s="15">
        <v>0.20833333333333334</v>
      </c>
      <c r="AC380" t="s">
        <v>2087</v>
      </c>
    </row>
    <row r="381" spans="1:29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2.4725274725274726</v>
      </c>
      <c r="P381" s="6">
        <f t="shared" si="21"/>
        <v>66.181818181818187</v>
      </c>
      <c r="Q381" s="8" t="s">
        <v>2038</v>
      </c>
      <c r="R381" t="s">
        <v>2039</v>
      </c>
      <c r="S381" s="12">
        <f t="shared" si="22"/>
        <v>40843.208333333336</v>
      </c>
      <c r="T381" s="12">
        <f t="shared" si="23"/>
        <v>40857.25</v>
      </c>
      <c r="W381" s="12">
        <v>40843.208333333336</v>
      </c>
      <c r="Y381">
        <v>10</v>
      </c>
      <c r="Z381">
        <v>27</v>
      </c>
      <c r="AA381">
        <v>2011</v>
      </c>
      <c r="AB381" s="15">
        <v>0.20833333333333334</v>
      </c>
      <c r="AC381" t="s">
        <v>2087</v>
      </c>
    </row>
    <row r="382" spans="1:29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0.62375249500998009</v>
      </c>
      <c r="P382" s="6">
        <f t="shared" si="21"/>
        <v>47.714285714285715</v>
      </c>
      <c r="Q382" s="8" t="s">
        <v>2038</v>
      </c>
      <c r="R382" t="s">
        <v>2039</v>
      </c>
      <c r="S382" s="12">
        <f t="shared" si="22"/>
        <v>41448.208333333336</v>
      </c>
      <c r="T382" s="12">
        <f t="shared" si="23"/>
        <v>41453.208333333336</v>
      </c>
      <c r="W382" s="12">
        <v>41448.208333333336</v>
      </c>
      <c r="Y382">
        <v>6</v>
      </c>
      <c r="Z382">
        <v>23</v>
      </c>
      <c r="AA382">
        <v>2013</v>
      </c>
      <c r="AB382" s="15">
        <v>0.20833333333333334</v>
      </c>
      <c r="AC382" t="s">
        <v>2087</v>
      </c>
    </row>
    <row r="383" spans="1:29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0.54364550210277973</v>
      </c>
      <c r="P383" s="6">
        <f t="shared" si="21"/>
        <v>62.896774193548389</v>
      </c>
      <c r="Q383" s="8" t="s">
        <v>2038</v>
      </c>
      <c r="R383" t="s">
        <v>2039</v>
      </c>
      <c r="S383" s="12">
        <f t="shared" si="22"/>
        <v>42163.208333333328</v>
      </c>
      <c r="T383" s="12">
        <f t="shared" si="23"/>
        <v>42209.208333333328</v>
      </c>
      <c r="W383" s="12">
        <v>42163.208333333328</v>
      </c>
      <c r="Y383">
        <v>6</v>
      </c>
      <c r="Z383">
        <v>8</v>
      </c>
      <c r="AA383">
        <v>2015</v>
      </c>
      <c r="AB383" s="15">
        <v>0.20833333333333334</v>
      </c>
      <c r="AC383" t="s">
        <v>2087</v>
      </c>
    </row>
    <row r="384" spans="1:29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1.5681544028950543</v>
      </c>
      <c r="P384" s="6">
        <f t="shared" si="21"/>
        <v>86.611940298507463</v>
      </c>
      <c r="Q384" s="8" t="s">
        <v>2053</v>
      </c>
      <c r="R384" t="s">
        <v>2054</v>
      </c>
      <c r="S384" s="12">
        <f t="shared" si="22"/>
        <v>43024.208333333328</v>
      </c>
      <c r="T384" s="12">
        <f t="shared" si="23"/>
        <v>43043.208333333328</v>
      </c>
      <c r="W384" s="12">
        <v>43024.208333333328</v>
      </c>
      <c r="Y384">
        <v>10</v>
      </c>
      <c r="Z384">
        <v>16</v>
      </c>
      <c r="AA384">
        <v>2017</v>
      </c>
      <c r="AB384" s="15">
        <v>0.20833333333333334</v>
      </c>
      <c r="AC384" t="s">
        <v>2087</v>
      </c>
    </row>
    <row r="385" spans="1:29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0.44369321783224169</v>
      </c>
      <c r="P385" s="6">
        <f t="shared" si="21"/>
        <v>75.126984126984127</v>
      </c>
      <c r="Q385" s="8" t="s">
        <v>2032</v>
      </c>
      <c r="R385" t="s">
        <v>2033</v>
      </c>
      <c r="S385" s="12">
        <f t="shared" si="22"/>
        <v>43509.25</v>
      </c>
      <c r="T385" s="12">
        <f t="shared" si="23"/>
        <v>43515.25</v>
      </c>
      <c r="W385" s="12">
        <v>43509.25</v>
      </c>
      <c r="Y385">
        <v>2</v>
      </c>
      <c r="Z385">
        <v>13</v>
      </c>
      <c r="AA385">
        <v>2019</v>
      </c>
      <c r="AB385" s="15">
        <v>0.25</v>
      </c>
      <c r="AC385" t="s">
        <v>2087</v>
      </c>
    </row>
    <row r="386" spans="1:29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0.58136284867795851</v>
      </c>
      <c r="P386" s="6">
        <f t="shared" si="21"/>
        <v>41.004167534903104</v>
      </c>
      <c r="Q386" s="8" t="s">
        <v>2040</v>
      </c>
      <c r="R386" t="s">
        <v>2041</v>
      </c>
      <c r="S386" s="12">
        <f t="shared" si="22"/>
        <v>42776.25</v>
      </c>
      <c r="T386" s="12">
        <f t="shared" si="23"/>
        <v>42803.25</v>
      </c>
      <c r="W386" s="12">
        <v>42776.25</v>
      </c>
      <c r="Y386">
        <v>2</v>
      </c>
      <c r="Z386">
        <v>10</v>
      </c>
      <c r="AA386">
        <v>2017</v>
      </c>
      <c r="AB386" s="15">
        <v>0.25</v>
      </c>
      <c r="AC386" t="s">
        <v>2087</v>
      </c>
    </row>
    <row r="387" spans="1:29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D387/E387</f>
        <v>0.68414850771205971</v>
      </c>
      <c r="P387" s="6">
        <f t="shared" ref="P387:P450" si="25">E387/G387</f>
        <v>50.007915567282325</v>
      </c>
      <c r="Q387" s="8" t="s">
        <v>2046</v>
      </c>
      <c r="R387" t="s">
        <v>2047</v>
      </c>
      <c r="S387" s="12">
        <f t="shared" ref="S387:S450" si="26">(J387/86400)+DATE(1970, 1, 1)</f>
        <v>43553.208333333328</v>
      </c>
      <c r="T387" s="12">
        <f t="shared" ref="T387:T450" si="27">(K387/86400)+DATE(1970,1,1)</f>
        <v>43585.208333333328</v>
      </c>
      <c r="W387" s="12">
        <v>43553.208333333328</v>
      </c>
      <c r="Y387">
        <v>3</v>
      </c>
      <c r="Z387">
        <v>29</v>
      </c>
      <c r="AA387">
        <v>2019</v>
      </c>
      <c r="AB387" s="15">
        <v>0.20833333333333334</v>
      </c>
      <c r="AC387" t="s">
        <v>2087</v>
      </c>
    </row>
    <row r="388" spans="1:29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1.3084960503698553</v>
      </c>
      <c r="P388" s="6">
        <f t="shared" si="25"/>
        <v>96.960674157303373</v>
      </c>
      <c r="Q388" s="8" t="s">
        <v>2038</v>
      </c>
      <c r="R388" t="s">
        <v>2039</v>
      </c>
      <c r="S388" s="12">
        <f t="shared" si="26"/>
        <v>40355.208333333336</v>
      </c>
      <c r="T388" s="12">
        <f t="shared" si="27"/>
        <v>40367.208333333336</v>
      </c>
      <c r="W388" s="12">
        <v>40355.208333333336</v>
      </c>
      <c r="Y388">
        <v>6</v>
      </c>
      <c r="Z388">
        <v>26</v>
      </c>
      <c r="AA388">
        <v>2010</v>
      </c>
      <c r="AB388" s="15">
        <v>0.20833333333333334</v>
      </c>
      <c r="AC388" t="s">
        <v>2087</v>
      </c>
    </row>
    <row r="389" spans="1:29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2.5470265217899288</v>
      </c>
      <c r="P389" s="6">
        <f t="shared" si="25"/>
        <v>100.93160377358491</v>
      </c>
      <c r="Q389" s="8" t="s">
        <v>2036</v>
      </c>
      <c r="R389" t="s">
        <v>2045</v>
      </c>
      <c r="S389" s="12">
        <f t="shared" si="26"/>
        <v>41072.208333333336</v>
      </c>
      <c r="T389" s="12">
        <f t="shared" si="27"/>
        <v>41077.208333333336</v>
      </c>
      <c r="W389" s="12">
        <v>41072.208333333336</v>
      </c>
      <c r="Y389">
        <v>6</v>
      </c>
      <c r="Z389">
        <v>12</v>
      </c>
      <c r="AA389">
        <v>2012</v>
      </c>
      <c r="AB389" s="15">
        <v>0.20833333333333334</v>
      </c>
      <c r="AC389" t="s">
        <v>2087</v>
      </c>
    </row>
    <row r="390" spans="1:29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8.873087030452929</v>
      </c>
      <c r="P390" s="6">
        <f t="shared" si="25"/>
        <v>89.227586206896547</v>
      </c>
      <c r="Q390" s="8" t="s">
        <v>2034</v>
      </c>
      <c r="R390" t="s">
        <v>2044</v>
      </c>
      <c r="S390" s="12">
        <f t="shared" si="26"/>
        <v>40912.25</v>
      </c>
      <c r="T390" s="12">
        <f t="shared" si="27"/>
        <v>40914.25</v>
      </c>
      <c r="W390" s="12">
        <v>40912.25</v>
      </c>
      <c r="Y390">
        <v>1</v>
      </c>
      <c r="Z390">
        <v>4</v>
      </c>
      <c r="AA390">
        <v>2012</v>
      </c>
      <c r="AB390" s="15">
        <v>0.25</v>
      </c>
      <c r="AC390" t="s">
        <v>2087</v>
      </c>
    </row>
    <row r="391" spans="1:29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0.81892809219354334</v>
      </c>
      <c r="P391" s="6">
        <f t="shared" si="25"/>
        <v>87.979166666666671</v>
      </c>
      <c r="Q391" s="8" t="s">
        <v>2038</v>
      </c>
      <c r="R391" t="s">
        <v>2039</v>
      </c>
      <c r="S391" s="12">
        <f t="shared" si="26"/>
        <v>40479.208333333336</v>
      </c>
      <c r="T391" s="12">
        <f t="shared" si="27"/>
        <v>40506.25</v>
      </c>
      <c r="W391" s="12">
        <v>40479.208333333336</v>
      </c>
      <c r="Y391">
        <v>10</v>
      </c>
      <c r="Z391">
        <v>28</v>
      </c>
      <c r="AA391">
        <v>2010</v>
      </c>
      <c r="AB391" s="15">
        <v>0.20833333333333334</v>
      </c>
      <c r="AC391" t="s">
        <v>2087</v>
      </c>
    </row>
    <row r="392" spans="1:29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0.53607326334599059</v>
      </c>
      <c r="P392" s="6">
        <f t="shared" si="25"/>
        <v>89.54</v>
      </c>
      <c r="Q392" s="8" t="s">
        <v>2053</v>
      </c>
      <c r="R392" t="s">
        <v>2054</v>
      </c>
      <c r="S392" s="12">
        <f t="shared" si="26"/>
        <v>41530.208333333336</v>
      </c>
      <c r="T392" s="12">
        <f t="shared" si="27"/>
        <v>41545.208333333336</v>
      </c>
      <c r="W392" s="12">
        <v>41530.208333333336</v>
      </c>
      <c r="Y392">
        <v>9</v>
      </c>
      <c r="Z392">
        <v>13</v>
      </c>
      <c r="AA392">
        <v>2013</v>
      </c>
      <c r="AB392" s="15">
        <v>0.20833333333333334</v>
      </c>
      <c r="AC392" t="s">
        <v>2087</v>
      </c>
    </row>
    <row r="393" spans="1:29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13.749146369223766</v>
      </c>
      <c r="P393" s="6">
        <f t="shared" si="25"/>
        <v>29.09271523178808</v>
      </c>
      <c r="Q393" s="8" t="s">
        <v>2046</v>
      </c>
      <c r="R393" t="s">
        <v>2047</v>
      </c>
      <c r="S393" s="12">
        <f t="shared" si="26"/>
        <v>41653.25</v>
      </c>
      <c r="T393" s="12">
        <f t="shared" si="27"/>
        <v>41655.25</v>
      </c>
      <c r="W393" s="12">
        <v>41653.25</v>
      </c>
      <c r="Y393">
        <v>1</v>
      </c>
      <c r="Z393">
        <v>14</v>
      </c>
      <c r="AA393">
        <v>2014</v>
      </c>
      <c r="AB393" s="15">
        <v>0.25</v>
      </c>
      <c r="AC393" t="s">
        <v>2087</v>
      </c>
    </row>
    <row r="394" spans="1:29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1.5234062712817931</v>
      </c>
      <c r="P394" s="6">
        <f t="shared" si="25"/>
        <v>42.006218905472636</v>
      </c>
      <c r="Q394" s="8" t="s">
        <v>2036</v>
      </c>
      <c r="R394" t="s">
        <v>2045</v>
      </c>
      <c r="S394" s="12">
        <f t="shared" si="26"/>
        <v>40549.25</v>
      </c>
      <c r="T394" s="12">
        <f t="shared" si="27"/>
        <v>40551.25</v>
      </c>
      <c r="W394" s="12">
        <v>40549.25</v>
      </c>
      <c r="Y394">
        <v>1</v>
      </c>
      <c r="Z394">
        <v>6</v>
      </c>
      <c r="AA394">
        <v>2011</v>
      </c>
      <c r="AB394" s="15">
        <v>0.25</v>
      </c>
      <c r="AC394" t="s">
        <v>2087</v>
      </c>
    </row>
    <row r="395" spans="1:29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0.43675411021782068</v>
      </c>
      <c r="P395" s="6">
        <f t="shared" si="25"/>
        <v>47.004903563255965</v>
      </c>
      <c r="Q395" s="8" t="s">
        <v>2034</v>
      </c>
      <c r="R395" t="s">
        <v>2057</v>
      </c>
      <c r="S395" s="12">
        <f t="shared" si="26"/>
        <v>42933.208333333328</v>
      </c>
      <c r="T395" s="12">
        <f t="shared" si="27"/>
        <v>42934.208333333328</v>
      </c>
      <c r="W395" s="12">
        <v>42933.208333333328</v>
      </c>
      <c r="Y395">
        <v>7</v>
      </c>
      <c r="Z395">
        <v>17</v>
      </c>
      <c r="AA395">
        <v>2017</v>
      </c>
      <c r="AB395" s="15">
        <v>0.20833333333333334</v>
      </c>
      <c r="AC395" t="s">
        <v>2087</v>
      </c>
    </row>
    <row r="396" spans="1:29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0.21304926764314247</v>
      </c>
      <c r="P396" s="6">
        <f t="shared" si="25"/>
        <v>110.44117647058823</v>
      </c>
      <c r="Q396" s="8" t="s">
        <v>2040</v>
      </c>
      <c r="R396" t="s">
        <v>2041</v>
      </c>
      <c r="S396" s="12">
        <f t="shared" si="26"/>
        <v>41484.208333333336</v>
      </c>
      <c r="T396" s="12">
        <f t="shared" si="27"/>
        <v>41494.208333333336</v>
      </c>
      <c r="W396" s="12">
        <v>41484.208333333336</v>
      </c>
      <c r="Y396">
        <v>7</v>
      </c>
      <c r="Z396">
        <v>29</v>
      </c>
      <c r="AA396">
        <v>2013</v>
      </c>
      <c r="AB396" s="15">
        <v>0.20833333333333334</v>
      </c>
      <c r="AC396" t="s">
        <v>2087</v>
      </c>
    </row>
    <row r="397" spans="1:29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0.76856462437757089</v>
      </c>
      <c r="P397" s="6">
        <f t="shared" si="25"/>
        <v>41.990909090909092</v>
      </c>
      <c r="Q397" s="8" t="s">
        <v>2038</v>
      </c>
      <c r="R397" t="s">
        <v>2039</v>
      </c>
      <c r="S397" s="12">
        <f t="shared" si="26"/>
        <v>40885.25</v>
      </c>
      <c r="T397" s="12">
        <f t="shared" si="27"/>
        <v>40886.25</v>
      </c>
      <c r="W397" s="12">
        <v>40885.25</v>
      </c>
      <c r="Y397">
        <v>12</v>
      </c>
      <c r="Z397">
        <v>8</v>
      </c>
      <c r="AA397">
        <v>2011</v>
      </c>
      <c r="AB397" s="15">
        <v>0.25</v>
      </c>
      <c r="AC397" t="s">
        <v>2087</v>
      </c>
    </row>
    <row r="398" spans="1:29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0.59860800914143253</v>
      </c>
      <c r="P398" s="6">
        <f t="shared" si="25"/>
        <v>48.012468827930178</v>
      </c>
      <c r="Q398" s="8" t="s">
        <v>2040</v>
      </c>
      <c r="R398" t="s">
        <v>2043</v>
      </c>
      <c r="S398" s="12">
        <f t="shared" si="26"/>
        <v>43378.208333333328</v>
      </c>
      <c r="T398" s="12">
        <f t="shared" si="27"/>
        <v>43386.208333333328</v>
      </c>
      <c r="W398" s="12">
        <v>43378.208333333328</v>
      </c>
      <c r="Y398">
        <v>10</v>
      </c>
      <c r="Z398">
        <v>5</v>
      </c>
      <c r="AA398">
        <v>2018</v>
      </c>
      <c r="AB398" s="15">
        <v>0.20833333333333334</v>
      </c>
      <c r="AC398" t="s">
        <v>2087</v>
      </c>
    </row>
    <row r="399" spans="1:29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0.57516154228502447</v>
      </c>
      <c r="P399" s="6">
        <f t="shared" si="25"/>
        <v>31.019823788546255</v>
      </c>
      <c r="Q399" s="8" t="s">
        <v>2034</v>
      </c>
      <c r="R399" t="s">
        <v>2035</v>
      </c>
      <c r="S399" s="12">
        <f t="shared" si="26"/>
        <v>41417.208333333336</v>
      </c>
      <c r="T399" s="12">
        <f t="shared" si="27"/>
        <v>41423.208333333336</v>
      </c>
      <c r="W399" s="12">
        <v>41417.208333333336</v>
      </c>
      <c r="Y399">
        <v>5</v>
      </c>
      <c r="Z399">
        <v>23</v>
      </c>
      <c r="AA399">
        <v>2013</v>
      </c>
      <c r="AB399" s="15">
        <v>0.20833333333333334</v>
      </c>
      <c r="AC399" t="s">
        <v>2087</v>
      </c>
    </row>
    <row r="400" spans="1:29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0.13932142271758727</v>
      </c>
      <c r="P400" s="6">
        <f t="shared" si="25"/>
        <v>99.203252032520325</v>
      </c>
      <c r="Q400" s="8" t="s">
        <v>2040</v>
      </c>
      <c r="R400" t="s">
        <v>2048</v>
      </c>
      <c r="S400" s="12">
        <f t="shared" si="26"/>
        <v>43228.208333333328</v>
      </c>
      <c r="T400" s="12">
        <f t="shared" si="27"/>
        <v>43230.208333333328</v>
      </c>
      <c r="W400" s="12">
        <v>43228.208333333328</v>
      </c>
      <c r="Y400">
        <v>5</v>
      </c>
      <c r="Z400">
        <v>8</v>
      </c>
      <c r="AA400">
        <v>2018</v>
      </c>
      <c r="AB400" s="15">
        <v>0.20833333333333334</v>
      </c>
      <c r="AC400" t="s">
        <v>2087</v>
      </c>
    </row>
    <row r="401" spans="1:29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1.5661467638868769</v>
      </c>
      <c r="P401" s="6">
        <f t="shared" si="25"/>
        <v>66.022316684378325</v>
      </c>
      <c r="Q401" s="8" t="s">
        <v>2034</v>
      </c>
      <c r="R401" t="s">
        <v>2044</v>
      </c>
      <c r="S401" s="12">
        <f t="shared" si="26"/>
        <v>40576.25</v>
      </c>
      <c r="T401" s="12">
        <f t="shared" si="27"/>
        <v>40583.25</v>
      </c>
      <c r="W401" s="12">
        <v>40576.25</v>
      </c>
      <c r="Y401">
        <v>2</v>
      </c>
      <c r="Z401">
        <v>2</v>
      </c>
      <c r="AA401">
        <v>2011</v>
      </c>
      <c r="AB401" s="15">
        <v>0.25</v>
      </c>
      <c r="AC401" t="s">
        <v>2087</v>
      </c>
    </row>
    <row r="402" spans="1:29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50</v>
      </c>
      <c r="P402" s="6">
        <f t="shared" si="25"/>
        <v>2</v>
      </c>
      <c r="Q402" s="8" t="s">
        <v>2053</v>
      </c>
      <c r="R402" t="s">
        <v>2054</v>
      </c>
      <c r="S402" s="12">
        <f t="shared" si="26"/>
        <v>41502.208333333336</v>
      </c>
      <c r="T402" s="12">
        <f t="shared" si="27"/>
        <v>41524.208333333336</v>
      </c>
      <c r="W402" s="12">
        <v>41502.208333333336</v>
      </c>
      <c r="Y402">
        <v>8</v>
      </c>
      <c r="Z402">
        <v>16</v>
      </c>
      <c r="AA402">
        <v>2013</v>
      </c>
      <c r="AB402" s="15">
        <v>0.20833333333333334</v>
      </c>
      <c r="AC402" t="s">
        <v>2087</v>
      </c>
    </row>
    <row r="403" spans="1:29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6.5349985477781009E-2</v>
      </c>
      <c r="P403" s="6">
        <f t="shared" si="25"/>
        <v>46.060200668896321</v>
      </c>
      <c r="Q403" s="8" t="s">
        <v>2038</v>
      </c>
      <c r="R403" t="s">
        <v>2039</v>
      </c>
      <c r="S403" s="12">
        <f t="shared" si="26"/>
        <v>43765.208333333328</v>
      </c>
      <c r="T403" s="12">
        <f t="shared" si="27"/>
        <v>43765.208333333328</v>
      </c>
      <c r="W403" s="12">
        <v>43765.208333333328</v>
      </c>
      <c r="Y403">
        <v>10</v>
      </c>
      <c r="Z403">
        <v>27</v>
      </c>
      <c r="AA403">
        <v>2019</v>
      </c>
      <c r="AB403" s="15">
        <v>0.20833333333333334</v>
      </c>
      <c r="AC403" t="s">
        <v>2087</v>
      </c>
    </row>
    <row r="404" spans="1:29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2.4779361846571621</v>
      </c>
      <c r="P404" s="6">
        <f t="shared" si="25"/>
        <v>73.650000000000006</v>
      </c>
      <c r="Q404" s="8" t="s">
        <v>2040</v>
      </c>
      <c r="R404" t="s">
        <v>2051</v>
      </c>
      <c r="S404" s="12">
        <f t="shared" si="26"/>
        <v>40914.25</v>
      </c>
      <c r="T404" s="12">
        <f t="shared" si="27"/>
        <v>40961.25</v>
      </c>
      <c r="W404" s="12">
        <v>40914.25</v>
      </c>
      <c r="Y404">
        <v>1</v>
      </c>
      <c r="Z404">
        <v>6</v>
      </c>
      <c r="AA404">
        <v>2012</v>
      </c>
      <c r="AB404" s="15">
        <v>0.25</v>
      </c>
      <c r="AC404" t="s">
        <v>2087</v>
      </c>
    </row>
    <row r="405" spans="1:29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1.1598151877739604</v>
      </c>
      <c r="P405" s="6">
        <f t="shared" si="25"/>
        <v>55.99336650082919</v>
      </c>
      <c r="Q405" s="8" t="s">
        <v>2038</v>
      </c>
      <c r="R405" t="s">
        <v>2039</v>
      </c>
      <c r="S405" s="12">
        <f t="shared" si="26"/>
        <v>40310.208333333336</v>
      </c>
      <c r="T405" s="12">
        <f t="shared" si="27"/>
        <v>40346.208333333336</v>
      </c>
      <c r="W405" s="12">
        <v>40310.208333333336</v>
      </c>
      <c r="Y405">
        <v>5</v>
      </c>
      <c r="Z405">
        <v>12</v>
      </c>
      <c r="AA405">
        <v>2010</v>
      </c>
      <c r="AB405" s="15">
        <v>0.20833333333333334</v>
      </c>
      <c r="AC405" t="s">
        <v>2087</v>
      </c>
    </row>
    <row r="406" spans="1:29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0.31687197465024203</v>
      </c>
      <c r="P406" s="6">
        <f t="shared" si="25"/>
        <v>68.985695127402778</v>
      </c>
      <c r="Q406" s="8" t="s">
        <v>2038</v>
      </c>
      <c r="R406" t="s">
        <v>2039</v>
      </c>
      <c r="S406" s="12">
        <f t="shared" si="26"/>
        <v>43053.25</v>
      </c>
      <c r="T406" s="12">
        <f t="shared" si="27"/>
        <v>43056.25</v>
      </c>
      <c r="W406" s="12">
        <v>43053.25</v>
      </c>
      <c r="Y406">
        <v>11</v>
      </c>
      <c r="Z406">
        <v>14</v>
      </c>
      <c r="AA406">
        <v>2017</v>
      </c>
      <c r="AB406" s="15">
        <v>0.25</v>
      </c>
      <c r="AC406" t="s">
        <v>2087</v>
      </c>
    </row>
    <row r="407" spans="1:29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1.1158442341764994</v>
      </c>
      <c r="P407" s="6">
        <f t="shared" si="25"/>
        <v>60.981609195402299</v>
      </c>
      <c r="Q407" s="8" t="s">
        <v>2038</v>
      </c>
      <c r="R407" t="s">
        <v>2039</v>
      </c>
      <c r="S407" s="12">
        <f t="shared" si="26"/>
        <v>43255.208333333328</v>
      </c>
      <c r="T407" s="12">
        <f t="shared" si="27"/>
        <v>43305.208333333328</v>
      </c>
      <c r="W407" s="12">
        <v>43255.208333333328</v>
      </c>
      <c r="Y407">
        <v>6</v>
      </c>
      <c r="Z407">
        <v>4</v>
      </c>
      <c r="AA407">
        <v>2018</v>
      </c>
      <c r="AB407" s="15">
        <v>0.20833333333333334</v>
      </c>
      <c r="AC407" t="s">
        <v>2087</v>
      </c>
    </row>
    <row r="408" spans="1:29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0.54901303382087929</v>
      </c>
      <c r="P408" s="6">
        <f t="shared" si="25"/>
        <v>110.98139534883721</v>
      </c>
      <c r="Q408" s="8" t="s">
        <v>2040</v>
      </c>
      <c r="R408" t="s">
        <v>2041</v>
      </c>
      <c r="S408" s="12">
        <f t="shared" si="26"/>
        <v>41304.25</v>
      </c>
      <c r="T408" s="12">
        <f t="shared" si="27"/>
        <v>41316.25</v>
      </c>
      <c r="W408" s="12">
        <v>41304.25</v>
      </c>
      <c r="Y408">
        <v>1</v>
      </c>
      <c r="Z408">
        <v>30</v>
      </c>
      <c r="AA408">
        <v>2013</v>
      </c>
      <c r="AB408" s="15">
        <v>0.25</v>
      </c>
      <c r="AC408" t="s">
        <v>2087</v>
      </c>
    </row>
    <row r="409" spans="1:29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0.28099173553719009</v>
      </c>
      <c r="P409" s="6">
        <f t="shared" si="25"/>
        <v>25</v>
      </c>
      <c r="Q409" s="8" t="s">
        <v>2038</v>
      </c>
      <c r="R409" t="s">
        <v>2039</v>
      </c>
      <c r="S409" s="12">
        <f t="shared" si="26"/>
        <v>43751.208333333328</v>
      </c>
      <c r="T409" s="12">
        <f t="shared" si="27"/>
        <v>43758.208333333328</v>
      </c>
      <c r="W409" s="12">
        <v>43751.208333333328</v>
      </c>
      <c r="Y409">
        <v>10</v>
      </c>
      <c r="Z409">
        <v>13</v>
      </c>
      <c r="AA409">
        <v>2019</v>
      </c>
      <c r="AB409" s="15">
        <v>0.20833333333333334</v>
      </c>
      <c r="AC409" t="s">
        <v>2087</v>
      </c>
    </row>
    <row r="410" spans="1:29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0.75851265561876491</v>
      </c>
      <c r="P410" s="6">
        <f t="shared" si="25"/>
        <v>78.759740259740255</v>
      </c>
      <c r="Q410" s="8" t="s">
        <v>2040</v>
      </c>
      <c r="R410" t="s">
        <v>2041</v>
      </c>
      <c r="S410" s="12">
        <f t="shared" si="26"/>
        <v>42541.208333333328</v>
      </c>
      <c r="T410" s="12">
        <f t="shared" si="27"/>
        <v>42561.208333333328</v>
      </c>
      <c r="W410" s="12">
        <v>42541.208333333328</v>
      </c>
      <c r="Y410">
        <v>6</v>
      </c>
      <c r="Z410">
        <v>20</v>
      </c>
      <c r="AA410">
        <v>2016</v>
      </c>
      <c r="AB410" s="15">
        <v>0.20833333333333334</v>
      </c>
      <c r="AC410" t="s">
        <v>2087</v>
      </c>
    </row>
    <row r="411" spans="1:29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2.1590981466148653</v>
      </c>
      <c r="P411" s="6">
        <f t="shared" si="25"/>
        <v>87.960784313725483</v>
      </c>
      <c r="Q411" s="8" t="s">
        <v>2034</v>
      </c>
      <c r="R411" t="s">
        <v>2035</v>
      </c>
      <c r="S411" s="12">
        <f t="shared" si="26"/>
        <v>42843.208333333328</v>
      </c>
      <c r="T411" s="12">
        <f t="shared" si="27"/>
        <v>42847.208333333328</v>
      </c>
      <c r="W411" s="12">
        <v>42843.208333333328</v>
      </c>
      <c r="Y411">
        <v>4</v>
      </c>
      <c r="Z411">
        <v>18</v>
      </c>
      <c r="AA411">
        <v>2017</v>
      </c>
      <c r="AB411" s="15">
        <v>0.20833333333333334</v>
      </c>
      <c r="AC411" t="s">
        <v>2087</v>
      </c>
    </row>
    <row r="412" spans="1:29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2.7675741861135119</v>
      </c>
      <c r="P412" s="6">
        <f t="shared" si="25"/>
        <v>49.987398739873989</v>
      </c>
      <c r="Q412" s="8" t="s">
        <v>2049</v>
      </c>
      <c r="R412" t="s">
        <v>2060</v>
      </c>
      <c r="S412" s="12">
        <f t="shared" si="26"/>
        <v>42122.208333333328</v>
      </c>
      <c r="T412" s="12">
        <f t="shared" si="27"/>
        <v>42122.208333333328</v>
      </c>
      <c r="W412" s="12">
        <v>42122.208333333328</v>
      </c>
      <c r="Y412">
        <v>4</v>
      </c>
      <c r="Z412">
        <v>28</v>
      </c>
      <c r="AA412">
        <v>2015</v>
      </c>
      <c r="AB412" s="15">
        <v>0.20833333333333334</v>
      </c>
      <c r="AC412" t="s">
        <v>2087</v>
      </c>
    </row>
    <row r="413" spans="1:29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0.9557652248498959</v>
      </c>
      <c r="P413" s="6">
        <f t="shared" si="25"/>
        <v>99.524390243902445</v>
      </c>
      <c r="Q413" s="8" t="s">
        <v>2038</v>
      </c>
      <c r="R413" t="s">
        <v>2039</v>
      </c>
      <c r="S413" s="12">
        <f t="shared" si="26"/>
        <v>42884.208333333328</v>
      </c>
      <c r="T413" s="12">
        <f t="shared" si="27"/>
        <v>42886.208333333328</v>
      </c>
      <c r="W413" s="12">
        <v>42884.208333333328</v>
      </c>
      <c r="Y413">
        <v>5</v>
      </c>
      <c r="Z413">
        <v>29</v>
      </c>
      <c r="AA413">
        <v>2017</v>
      </c>
      <c r="AB413" s="15">
        <v>0.20833333333333334</v>
      </c>
      <c r="AC413" t="s">
        <v>2087</v>
      </c>
    </row>
    <row r="414" spans="1:29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0.149508756941478</v>
      </c>
      <c r="P414" s="6">
        <f t="shared" si="25"/>
        <v>104.82089552238806</v>
      </c>
      <c r="Q414" s="8" t="s">
        <v>2046</v>
      </c>
      <c r="R414" t="s">
        <v>2052</v>
      </c>
      <c r="S414" s="12">
        <f t="shared" si="26"/>
        <v>41642.25</v>
      </c>
      <c r="T414" s="12">
        <f t="shared" si="27"/>
        <v>41652.25</v>
      </c>
      <c r="W414" s="12">
        <v>41642.25</v>
      </c>
      <c r="Y414">
        <v>1</v>
      </c>
      <c r="Z414">
        <v>3</v>
      </c>
      <c r="AA414">
        <v>2014</v>
      </c>
      <c r="AB414" s="15">
        <v>0.25</v>
      </c>
      <c r="AC414" t="s">
        <v>2087</v>
      </c>
    </row>
    <row r="415" spans="1:29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1.6110109837793722</v>
      </c>
      <c r="P415" s="6">
        <f t="shared" si="25"/>
        <v>108.01469237832875</v>
      </c>
      <c r="Q415" s="8" t="s">
        <v>2040</v>
      </c>
      <c r="R415" t="s">
        <v>2048</v>
      </c>
      <c r="S415" s="12">
        <f t="shared" si="26"/>
        <v>43431.25</v>
      </c>
      <c r="T415" s="12">
        <f t="shared" si="27"/>
        <v>43458.25</v>
      </c>
      <c r="W415" s="12">
        <v>43431.25</v>
      </c>
      <c r="Y415">
        <v>11</v>
      </c>
      <c r="Z415">
        <v>27</v>
      </c>
      <c r="AA415">
        <v>2018</v>
      </c>
      <c r="AB415" s="15">
        <v>0.25</v>
      </c>
      <c r="AC415" t="s">
        <v>2087</v>
      </c>
    </row>
    <row r="416" spans="1:29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1.1806405068849786</v>
      </c>
      <c r="P416" s="6">
        <f t="shared" si="25"/>
        <v>28.998544660724033</v>
      </c>
      <c r="Q416" s="8" t="s">
        <v>2032</v>
      </c>
      <c r="R416" t="s">
        <v>2033</v>
      </c>
      <c r="S416" s="12">
        <f t="shared" si="26"/>
        <v>40288.208333333336</v>
      </c>
      <c r="T416" s="12">
        <f t="shared" si="27"/>
        <v>40296.208333333336</v>
      </c>
      <c r="W416" s="12">
        <v>40288.208333333336</v>
      </c>
      <c r="Y416">
        <v>4</v>
      </c>
      <c r="Z416">
        <v>20</v>
      </c>
      <c r="AA416">
        <v>2010</v>
      </c>
      <c r="AB416" s="15">
        <v>0.20833333333333334</v>
      </c>
      <c r="AC416" t="s">
        <v>2087</v>
      </c>
    </row>
    <row r="417" spans="1:29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9.0423836838750802</v>
      </c>
      <c r="P417" s="6">
        <f t="shared" si="25"/>
        <v>30.028708133971293</v>
      </c>
      <c r="Q417" s="8" t="s">
        <v>2038</v>
      </c>
      <c r="R417" t="s">
        <v>2039</v>
      </c>
      <c r="S417" s="12">
        <f t="shared" si="26"/>
        <v>40921.25</v>
      </c>
      <c r="T417" s="12">
        <f t="shared" si="27"/>
        <v>40938.25</v>
      </c>
      <c r="W417" s="12">
        <v>40921.25</v>
      </c>
      <c r="Y417">
        <v>1</v>
      </c>
      <c r="Z417">
        <v>13</v>
      </c>
      <c r="AA417">
        <v>2012</v>
      </c>
      <c r="AB417" s="15">
        <v>0.25</v>
      </c>
      <c r="AC417" t="s">
        <v>2087</v>
      </c>
    </row>
    <row r="418" spans="1:29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2.281085294965004</v>
      </c>
      <c r="P418" s="6">
        <f t="shared" si="25"/>
        <v>41.005559416261292</v>
      </c>
      <c r="Q418" s="8" t="s">
        <v>2040</v>
      </c>
      <c r="R418" t="s">
        <v>2041</v>
      </c>
      <c r="S418" s="12">
        <f t="shared" si="26"/>
        <v>40560.25</v>
      </c>
      <c r="T418" s="12">
        <f t="shared" si="27"/>
        <v>40569.25</v>
      </c>
      <c r="W418" s="12">
        <v>40560.25</v>
      </c>
      <c r="Y418">
        <v>1</v>
      </c>
      <c r="Z418">
        <v>17</v>
      </c>
      <c r="AA418">
        <v>2011</v>
      </c>
      <c r="AB418" s="15">
        <v>0.25</v>
      </c>
      <c r="AC418" t="s">
        <v>2087</v>
      </c>
    </row>
    <row r="419" spans="1:29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1.8027571580063626</v>
      </c>
      <c r="P419" s="6">
        <f t="shared" si="25"/>
        <v>62.866666666666667</v>
      </c>
      <c r="Q419" s="8" t="s">
        <v>2038</v>
      </c>
      <c r="R419" t="s">
        <v>2039</v>
      </c>
      <c r="S419" s="12">
        <f t="shared" si="26"/>
        <v>43407.208333333328</v>
      </c>
      <c r="T419" s="12">
        <f t="shared" si="27"/>
        <v>43431.25</v>
      </c>
      <c r="W419" s="12">
        <v>43407.208333333328</v>
      </c>
      <c r="Y419">
        <v>11</v>
      </c>
      <c r="Z419">
        <v>3</v>
      </c>
      <c r="AA419">
        <v>2018</v>
      </c>
      <c r="AB419" s="15">
        <v>0.20833333333333334</v>
      </c>
      <c r="AC419" t="s">
        <v>2087</v>
      </c>
    </row>
    <row r="420" spans="1:29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1.7421751114800506</v>
      </c>
      <c r="P420" s="6">
        <f t="shared" si="25"/>
        <v>47.005002501250623</v>
      </c>
      <c r="Q420" s="8" t="s">
        <v>2040</v>
      </c>
      <c r="R420" t="s">
        <v>2041</v>
      </c>
      <c r="S420" s="12">
        <f t="shared" si="26"/>
        <v>41035.208333333336</v>
      </c>
      <c r="T420" s="12">
        <f t="shared" si="27"/>
        <v>41036.208333333336</v>
      </c>
      <c r="W420" s="12">
        <v>41035.208333333336</v>
      </c>
      <c r="Y420">
        <v>5</v>
      </c>
      <c r="Z420">
        <v>6</v>
      </c>
      <c r="AA420">
        <v>2012</v>
      </c>
      <c r="AB420" s="15">
        <v>0.20833333333333334</v>
      </c>
      <c r="AC420" t="s">
        <v>2087</v>
      </c>
    </row>
    <row r="421" spans="1:29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0.81014316326022107</v>
      </c>
      <c r="P421" s="6">
        <f t="shared" si="25"/>
        <v>26.997693638285604</v>
      </c>
      <c r="Q421" s="8" t="s">
        <v>2036</v>
      </c>
      <c r="R421" t="s">
        <v>2037</v>
      </c>
      <c r="S421" s="12">
        <f t="shared" si="26"/>
        <v>40899.25</v>
      </c>
      <c r="T421" s="12">
        <f t="shared" si="27"/>
        <v>40905.25</v>
      </c>
      <c r="W421" s="12">
        <v>40899.25</v>
      </c>
      <c r="Y421">
        <v>12</v>
      </c>
      <c r="Z421">
        <v>22</v>
      </c>
      <c r="AA421">
        <v>2011</v>
      </c>
      <c r="AB421" s="15">
        <v>0.25</v>
      </c>
      <c r="AC421" t="s">
        <v>2087</v>
      </c>
    </row>
    <row r="422" spans="1:29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0.77845243655612639</v>
      </c>
      <c r="P422" s="6">
        <f t="shared" si="25"/>
        <v>68.329787234042556</v>
      </c>
      <c r="Q422" s="8" t="s">
        <v>2038</v>
      </c>
      <c r="R422" t="s">
        <v>2039</v>
      </c>
      <c r="S422" s="12">
        <f t="shared" si="26"/>
        <v>42911.208333333328</v>
      </c>
      <c r="T422" s="12">
        <f t="shared" si="27"/>
        <v>42925.208333333328</v>
      </c>
      <c r="W422" s="12">
        <v>42911.208333333328</v>
      </c>
      <c r="Y422">
        <v>6</v>
      </c>
      <c r="Z422">
        <v>25</v>
      </c>
      <c r="AA422">
        <v>2017</v>
      </c>
      <c r="AB422" s="15">
        <v>0.20833333333333334</v>
      </c>
      <c r="AC422" t="s">
        <v>2087</v>
      </c>
    </row>
    <row r="423" spans="1:29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1.5627597672485454</v>
      </c>
      <c r="P423" s="6">
        <f t="shared" si="25"/>
        <v>50.974576271186443</v>
      </c>
      <c r="Q423" s="8" t="s">
        <v>2036</v>
      </c>
      <c r="R423" t="s">
        <v>2045</v>
      </c>
      <c r="S423" s="12">
        <f t="shared" si="26"/>
        <v>42915.208333333328</v>
      </c>
      <c r="T423" s="12">
        <f t="shared" si="27"/>
        <v>42945.208333333328</v>
      </c>
      <c r="W423" s="12">
        <v>42915.208333333328</v>
      </c>
      <c r="Y423">
        <v>6</v>
      </c>
      <c r="Z423">
        <v>29</v>
      </c>
      <c r="AA423">
        <v>2017</v>
      </c>
      <c r="AB423" s="15">
        <v>0.20833333333333334</v>
      </c>
      <c r="AC423" t="s">
        <v>2087</v>
      </c>
    </row>
    <row r="424" spans="1:29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0.78555304740406318</v>
      </c>
      <c r="P424" s="6">
        <f t="shared" si="25"/>
        <v>54.024390243902438</v>
      </c>
      <c r="Q424" s="8" t="s">
        <v>2038</v>
      </c>
      <c r="R424" t="s">
        <v>2039</v>
      </c>
      <c r="S424" s="12">
        <f t="shared" si="26"/>
        <v>40285.208333333336</v>
      </c>
      <c r="T424" s="12">
        <f t="shared" si="27"/>
        <v>40305.208333333336</v>
      </c>
      <c r="W424" s="12">
        <v>40285.208333333336</v>
      </c>
      <c r="Y424">
        <v>4</v>
      </c>
      <c r="Z424">
        <v>17</v>
      </c>
      <c r="AA424">
        <v>2010</v>
      </c>
      <c r="AB424" s="15">
        <v>0.20833333333333334</v>
      </c>
      <c r="AC424" t="s">
        <v>2087</v>
      </c>
    </row>
    <row r="425" spans="1:29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9.4002416841569669</v>
      </c>
      <c r="P425" s="6">
        <f t="shared" si="25"/>
        <v>97.055555555555557</v>
      </c>
      <c r="Q425" s="8" t="s">
        <v>2032</v>
      </c>
      <c r="R425" t="s">
        <v>2033</v>
      </c>
      <c r="S425" s="12">
        <f t="shared" si="26"/>
        <v>40808.208333333336</v>
      </c>
      <c r="T425" s="12">
        <f t="shared" si="27"/>
        <v>40810.208333333336</v>
      </c>
      <c r="W425" s="12">
        <v>40808.208333333336</v>
      </c>
      <c r="Y425">
        <v>9</v>
      </c>
      <c r="Z425">
        <v>22</v>
      </c>
      <c r="AA425">
        <v>2011</v>
      </c>
      <c r="AB425" s="15">
        <v>0.20833333333333334</v>
      </c>
      <c r="AC425" t="s">
        <v>2087</v>
      </c>
    </row>
    <row r="426" spans="1:29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2.4709302325581395</v>
      </c>
      <c r="P426" s="6">
        <f t="shared" si="25"/>
        <v>24.867469879518072</v>
      </c>
      <c r="Q426" s="8" t="s">
        <v>2034</v>
      </c>
      <c r="R426" t="s">
        <v>2044</v>
      </c>
      <c r="S426" s="12">
        <f t="shared" si="26"/>
        <v>43208.208333333328</v>
      </c>
      <c r="T426" s="12">
        <f t="shared" si="27"/>
        <v>43214.208333333328</v>
      </c>
      <c r="W426" s="12">
        <v>43208.208333333328</v>
      </c>
      <c r="Y426">
        <v>4</v>
      </c>
      <c r="Z426">
        <v>18</v>
      </c>
      <c r="AA426">
        <v>2018</v>
      </c>
      <c r="AB426" s="15">
        <v>0.20833333333333334</v>
      </c>
      <c r="AC426" t="s">
        <v>2087</v>
      </c>
    </row>
    <row r="427" spans="1:29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0.34762456546929316</v>
      </c>
      <c r="P427" s="6">
        <f t="shared" si="25"/>
        <v>84.423913043478265</v>
      </c>
      <c r="Q427" s="8" t="s">
        <v>2053</v>
      </c>
      <c r="R427" t="s">
        <v>2054</v>
      </c>
      <c r="S427" s="12">
        <f t="shared" si="26"/>
        <v>42213.208333333328</v>
      </c>
      <c r="T427" s="12">
        <f t="shared" si="27"/>
        <v>42219.208333333328</v>
      </c>
      <c r="W427" s="12">
        <v>42213.208333333328</v>
      </c>
      <c r="Y427">
        <v>7</v>
      </c>
      <c r="Z427">
        <v>28</v>
      </c>
      <c r="AA427">
        <v>2015</v>
      </c>
      <c r="AB427" s="15">
        <v>0.20833333333333334</v>
      </c>
      <c r="AC427" t="s">
        <v>2087</v>
      </c>
    </row>
    <row r="428" spans="1:29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0.17453699214583535</v>
      </c>
      <c r="P428" s="6">
        <f t="shared" si="25"/>
        <v>47.091324200913242</v>
      </c>
      <c r="Q428" s="8" t="s">
        <v>2038</v>
      </c>
      <c r="R428" t="s">
        <v>2039</v>
      </c>
      <c r="S428" s="12">
        <f t="shared" si="26"/>
        <v>41332.25</v>
      </c>
      <c r="T428" s="12">
        <f t="shared" si="27"/>
        <v>41339.25</v>
      </c>
      <c r="W428" s="12">
        <v>41332.25</v>
      </c>
      <c r="Y428">
        <v>2</v>
      </c>
      <c r="Z428">
        <v>27</v>
      </c>
      <c r="AA428">
        <v>2013</v>
      </c>
      <c r="AB428" s="15">
        <v>0.25</v>
      </c>
      <c r="AC428" t="s">
        <v>2087</v>
      </c>
    </row>
    <row r="429" spans="1:29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0.88570587459013894</v>
      </c>
      <c r="P429" s="6">
        <f t="shared" si="25"/>
        <v>77.996041171813147</v>
      </c>
      <c r="Q429" s="8" t="s">
        <v>2038</v>
      </c>
      <c r="R429" t="s">
        <v>2039</v>
      </c>
      <c r="S429" s="12">
        <f t="shared" si="26"/>
        <v>41895.208333333336</v>
      </c>
      <c r="T429" s="12">
        <f t="shared" si="27"/>
        <v>41927.208333333336</v>
      </c>
      <c r="W429" s="12">
        <v>41895.208333333336</v>
      </c>
      <c r="Y429">
        <v>9</v>
      </c>
      <c r="Z429">
        <v>13</v>
      </c>
      <c r="AA429">
        <v>2014</v>
      </c>
      <c r="AB429" s="15">
        <v>0.20833333333333334</v>
      </c>
      <c r="AC429" t="s">
        <v>2087</v>
      </c>
    </row>
    <row r="430" spans="1:29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2.1557497289367946</v>
      </c>
      <c r="P430" s="6">
        <f t="shared" si="25"/>
        <v>62.967871485943775</v>
      </c>
      <c r="Q430" s="8" t="s">
        <v>2040</v>
      </c>
      <c r="R430" t="s">
        <v>2048</v>
      </c>
      <c r="S430" s="12">
        <f t="shared" si="26"/>
        <v>40585.25</v>
      </c>
      <c r="T430" s="12">
        <f t="shared" si="27"/>
        <v>40592.25</v>
      </c>
      <c r="W430" s="12">
        <v>40585.25</v>
      </c>
      <c r="Y430">
        <v>2</v>
      </c>
      <c r="Z430">
        <v>11</v>
      </c>
      <c r="AA430">
        <v>2011</v>
      </c>
      <c r="AB430" s="15">
        <v>0.25</v>
      </c>
      <c r="AC430" t="s">
        <v>2087</v>
      </c>
    </row>
    <row r="431" spans="1:29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1.1028286689262143</v>
      </c>
      <c r="P431" s="6">
        <f t="shared" si="25"/>
        <v>81.006080449017773</v>
      </c>
      <c r="Q431" s="8" t="s">
        <v>2053</v>
      </c>
      <c r="R431" t="s">
        <v>2054</v>
      </c>
      <c r="S431" s="12">
        <f t="shared" si="26"/>
        <v>41680.25</v>
      </c>
      <c r="T431" s="12">
        <f t="shared" si="27"/>
        <v>41708.208333333336</v>
      </c>
      <c r="W431" s="12">
        <v>41680.25</v>
      </c>
      <c r="Y431">
        <v>2</v>
      </c>
      <c r="Z431">
        <v>10</v>
      </c>
      <c r="AA431">
        <v>2014</v>
      </c>
      <c r="AB431" s="15">
        <v>0.25</v>
      </c>
      <c r="AC431" t="s">
        <v>2087</v>
      </c>
    </row>
    <row r="432" spans="1:29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1.4762165117550574</v>
      </c>
      <c r="P432" s="6">
        <f t="shared" si="25"/>
        <v>65.321428571428569</v>
      </c>
      <c r="Q432" s="8" t="s">
        <v>2038</v>
      </c>
      <c r="R432" t="s">
        <v>2039</v>
      </c>
      <c r="S432" s="12">
        <f t="shared" si="26"/>
        <v>43737.208333333328</v>
      </c>
      <c r="T432" s="12">
        <f t="shared" si="27"/>
        <v>43771.208333333328</v>
      </c>
      <c r="W432" s="12">
        <v>43737.208333333328</v>
      </c>
      <c r="Y432">
        <v>9</v>
      </c>
      <c r="Z432">
        <v>29</v>
      </c>
      <c r="AA432">
        <v>2019</v>
      </c>
      <c r="AB432" s="15">
        <v>0.20833333333333334</v>
      </c>
      <c r="AC432" t="s">
        <v>2087</v>
      </c>
    </row>
    <row r="433" spans="1:29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0.51950697769175924</v>
      </c>
      <c r="P433" s="6">
        <f t="shared" si="25"/>
        <v>104.43617021276596</v>
      </c>
      <c r="Q433" s="8" t="s">
        <v>2038</v>
      </c>
      <c r="R433" t="s">
        <v>2039</v>
      </c>
      <c r="S433" s="12">
        <f t="shared" si="26"/>
        <v>43273.208333333328</v>
      </c>
      <c r="T433" s="12">
        <f t="shared" si="27"/>
        <v>43290.208333333328</v>
      </c>
      <c r="W433" s="12">
        <v>43273.208333333328</v>
      </c>
      <c r="Y433">
        <v>6</v>
      </c>
      <c r="Z433">
        <v>22</v>
      </c>
      <c r="AA433">
        <v>2018</v>
      </c>
      <c r="AB433" s="15">
        <v>0.20833333333333334</v>
      </c>
      <c r="AC433" t="s">
        <v>2087</v>
      </c>
    </row>
    <row r="434" spans="1:29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1.2089810017271156</v>
      </c>
      <c r="P434" s="6">
        <f t="shared" si="25"/>
        <v>69.989010989010993</v>
      </c>
      <c r="Q434" s="8" t="s">
        <v>2038</v>
      </c>
      <c r="R434" t="s">
        <v>2039</v>
      </c>
      <c r="S434" s="12">
        <f t="shared" si="26"/>
        <v>41761.208333333336</v>
      </c>
      <c r="T434" s="12">
        <f t="shared" si="27"/>
        <v>41781.208333333336</v>
      </c>
      <c r="W434" s="12">
        <v>41761.208333333336</v>
      </c>
      <c r="Y434">
        <v>5</v>
      </c>
      <c r="Z434">
        <v>2</v>
      </c>
      <c r="AA434">
        <v>2014</v>
      </c>
      <c r="AB434" s="15">
        <v>0.20833333333333334</v>
      </c>
      <c r="AC434" t="s">
        <v>2087</v>
      </c>
    </row>
    <row r="435" spans="1:29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1.8462474336552352</v>
      </c>
      <c r="P435" s="6">
        <f t="shared" si="25"/>
        <v>83.023989898989896</v>
      </c>
      <c r="Q435" s="8" t="s">
        <v>2040</v>
      </c>
      <c r="R435" t="s">
        <v>2041</v>
      </c>
      <c r="S435" s="12">
        <f t="shared" si="26"/>
        <v>41603.25</v>
      </c>
      <c r="T435" s="12">
        <f t="shared" si="27"/>
        <v>41619.25</v>
      </c>
      <c r="W435" s="12">
        <v>41603.25</v>
      </c>
      <c r="Y435">
        <v>11</v>
      </c>
      <c r="Z435">
        <v>25</v>
      </c>
      <c r="AA435">
        <v>2013</v>
      </c>
      <c r="AB435" s="15">
        <v>0.25</v>
      </c>
      <c r="AC435" t="s">
        <v>2087</v>
      </c>
    </row>
    <row r="436" spans="1:29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5.9800664451827243</v>
      </c>
      <c r="P436" s="6">
        <f t="shared" si="25"/>
        <v>90.3</v>
      </c>
      <c r="Q436" s="8" t="s">
        <v>2038</v>
      </c>
      <c r="R436" t="s">
        <v>2039</v>
      </c>
      <c r="S436" s="12">
        <f t="shared" si="26"/>
        <v>42705.25</v>
      </c>
      <c r="T436" s="12">
        <f t="shared" si="27"/>
        <v>42719.25</v>
      </c>
      <c r="W436" s="12">
        <v>42705.25</v>
      </c>
      <c r="Y436">
        <v>12</v>
      </c>
      <c r="Z436">
        <v>1</v>
      </c>
      <c r="AA436">
        <v>2016</v>
      </c>
      <c r="AB436" s="15">
        <v>0.25</v>
      </c>
      <c r="AC436" t="s">
        <v>2087</v>
      </c>
    </row>
    <row r="437" spans="1:29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0.85560296429373461</v>
      </c>
      <c r="P437" s="6">
        <f t="shared" si="25"/>
        <v>103.98131932282546</v>
      </c>
      <c r="Q437" s="8" t="s">
        <v>2038</v>
      </c>
      <c r="R437" t="s">
        <v>2039</v>
      </c>
      <c r="S437" s="12">
        <f t="shared" si="26"/>
        <v>41988.25</v>
      </c>
      <c r="T437" s="12">
        <f t="shared" si="27"/>
        <v>42000.25</v>
      </c>
      <c r="W437" s="12">
        <v>41988.25</v>
      </c>
      <c r="Y437">
        <v>12</v>
      </c>
      <c r="Z437">
        <v>15</v>
      </c>
      <c r="AA437">
        <v>2014</v>
      </c>
      <c r="AB437" s="15">
        <v>0.25</v>
      </c>
      <c r="AC437" t="s">
        <v>2087</v>
      </c>
    </row>
    <row r="438" spans="1:29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9.5043134961251649E-2</v>
      </c>
      <c r="P438" s="6">
        <f t="shared" si="25"/>
        <v>54.931726907630519</v>
      </c>
      <c r="Q438" s="8" t="s">
        <v>2034</v>
      </c>
      <c r="R438" t="s">
        <v>2057</v>
      </c>
      <c r="S438" s="12">
        <f t="shared" si="26"/>
        <v>43575.208333333328</v>
      </c>
      <c r="T438" s="12">
        <f t="shared" si="27"/>
        <v>43576.208333333328</v>
      </c>
      <c r="W438" s="12">
        <v>43575.208333333328</v>
      </c>
      <c r="Y438">
        <v>4</v>
      </c>
      <c r="Z438">
        <v>20</v>
      </c>
      <c r="AA438">
        <v>2019</v>
      </c>
      <c r="AB438" s="15">
        <v>0.20833333333333334</v>
      </c>
      <c r="AC438" t="s">
        <v>2087</v>
      </c>
    </row>
    <row r="439" spans="1:29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0.81251880830574785</v>
      </c>
      <c r="P439" s="6">
        <f t="shared" si="25"/>
        <v>51.921875</v>
      </c>
      <c r="Q439" s="8" t="s">
        <v>2040</v>
      </c>
      <c r="R439" t="s">
        <v>2048</v>
      </c>
      <c r="S439" s="12">
        <f t="shared" si="26"/>
        <v>42260.208333333328</v>
      </c>
      <c r="T439" s="12">
        <f t="shared" si="27"/>
        <v>42263.208333333328</v>
      </c>
      <c r="W439" s="12">
        <v>42260.208333333328</v>
      </c>
      <c r="Y439">
        <v>9</v>
      </c>
      <c r="Z439">
        <v>13</v>
      </c>
      <c r="AA439">
        <v>2015</v>
      </c>
      <c r="AB439" s="15">
        <v>0.20833333333333334</v>
      </c>
      <c r="AC439" t="s">
        <v>2087</v>
      </c>
    </row>
    <row r="440" spans="1:29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0.55978957307614485</v>
      </c>
      <c r="P440" s="6">
        <f t="shared" si="25"/>
        <v>60.02834008097166</v>
      </c>
      <c r="Q440" s="8" t="s">
        <v>2038</v>
      </c>
      <c r="R440" t="s">
        <v>2039</v>
      </c>
      <c r="S440" s="12">
        <f t="shared" si="26"/>
        <v>41337.25</v>
      </c>
      <c r="T440" s="12">
        <f t="shared" si="27"/>
        <v>41367.208333333336</v>
      </c>
      <c r="W440" s="12">
        <v>41337.25</v>
      </c>
      <c r="Y440">
        <v>3</v>
      </c>
      <c r="Z440">
        <v>4</v>
      </c>
      <c r="AA440">
        <v>2013</v>
      </c>
      <c r="AB440" s="15">
        <v>0.25</v>
      </c>
      <c r="AC440" t="s">
        <v>2087</v>
      </c>
    </row>
    <row r="441" spans="1:29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0.28146679881070369</v>
      </c>
      <c r="P441" s="6">
        <f t="shared" si="25"/>
        <v>44.003488879197555</v>
      </c>
      <c r="Q441" s="8" t="s">
        <v>2040</v>
      </c>
      <c r="R441" t="s">
        <v>2062</v>
      </c>
      <c r="S441" s="12">
        <f t="shared" si="26"/>
        <v>42680.208333333328</v>
      </c>
      <c r="T441" s="12">
        <f t="shared" si="27"/>
        <v>42687.25</v>
      </c>
      <c r="W441" s="12">
        <v>42680.208333333328</v>
      </c>
      <c r="Y441">
        <v>11</v>
      </c>
      <c r="Z441">
        <v>6</v>
      </c>
      <c r="AA441">
        <v>2016</v>
      </c>
      <c r="AB441" s="15">
        <v>0.20833333333333334</v>
      </c>
      <c r="AC441" t="s">
        <v>2087</v>
      </c>
    </row>
    <row r="442" spans="1:29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0.61764103305735329</v>
      </c>
      <c r="P442" s="6">
        <f t="shared" si="25"/>
        <v>53.003513254551258</v>
      </c>
      <c r="Q442" s="8" t="s">
        <v>2040</v>
      </c>
      <c r="R442" t="s">
        <v>2059</v>
      </c>
      <c r="S442" s="12">
        <f t="shared" si="26"/>
        <v>42916.208333333328</v>
      </c>
      <c r="T442" s="12">
        <f t="shared" si="27"/>
        <v>42926.208333333328</v>
      </c>
      <c r="W442" s="12">
        <v>42916.208333333328</v>
      </c>
      <c r="Y442">
        <v>6</v>
      </c>
      <c r="Z442">
        <v>30</v>
      </c>
      <c r="AA442">
        <v>2017</v>
      </c>
      <c r="AB442" s="15">
        <v>0.20833333333333334</v>
      </c>
      <c r="AC442" t="s">
        <v>2087</v>
      </c>
    </row>
    <row r="443" spans="1:29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4.0137614678899078</v>
      </c>
      <c r="P443" s="6">
        <f t="shared" si="25"/>
        <v>54.5</v>
      </c>
      <c r="Q443" s="8" t="s">
        <v>2036</v>
      </c>
      <c r="R443" t="s">
        <v>2045</v>
      </c>
      <c r="S443" s="12">
        <f t="shared" si="26"/>
        <v>41025.208333333336</v>
      </c>
      <c r="T443" s="12">
        <f t="shared" si="27"/>
        <v>41053.208333333336</v>
      </c>
      <c r="W443" s="12">
        <v>41025.208333333336</v>
      </c>
      <c r="Y443">
        <v>4</v>
      </c>
      <c r="Z443">
        <v>26</v>
      </c>
      <c r="AA443">
        <v>2012</v>
      </c>
      <c r="AB443" s="15">
        <v>0.20833333333333334</v>
      </c>
      <c r="AC443" t="s">
        <v>2087</v>
      </c>
    </row>
    <row r="444" spans="1:29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0.50321498462398662</v>
      </c>
      <c r="P444" s="6">
        <f t="shared" si="25"/>
        <v>75.04195804195804</v>
      </c>
      <c r="Q444" s="8" t="s">
        <v>2038</v>
      </c>
      <c r="R444" t="s">
        <v>2039</v>
      </c>
      <c r="S444" s="12">
        <f t="shared" si="26"/>
        <v>42980.208333333328</v>
      </c>
      <c r="T444" s="12">
        <f t="shared" si="27"/>
        <v>42996.208333333328</v>
      </c>
      <c r="W444" s="12">
        <v>42980.208333333328</v>
      </c>
      <c r="Y444">
        <v>9</v>
      </c>
      <c r="Z444">
        <v>2</v>
      </c>
      <c r="AA444">
        <v>2017</v>
      </c>
      <c r="AB444" s="15">
        <v>0.20833333333333334</v>
      </c>
      <c r="AC444" t="s">
        <v>2087</v>
      </c>
    </row>
    <row r="445" spans="1:29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2.8774752475247523</v>
      </c>
      <c r="P445" s="6">
        <f t="shared" si="25"/>
        <v>35.911111111111111</v>
      </c>
      <c r="Q445" s="8" t="s">
        <v>2038</v>
      </c>
      <c r="R445" t="s">
        <v>2039</v>
      </c>
      <c r="S445" s="12">
        <f t="shared" si="26"/>
        <v>40451.208333333336</v>
      </c>
      <c r="T445" s="12">
        <f t="shared" si="27"/>
        <v>40470.208333333336</v>
      </c>
      <c r="W445" s="12">
        <v>40451.208333333336</v>
      </c>
      <c r="Y445">
        <v>9</v>
      </c>
      <c r="Z445">
        <v>30</v>
      </c>
      <c r="AA445">
        <v>2010</v>
      </c>
      <c r="AB445" s="15">
        <v>0.20833333333333334</v>
      </c>
      <c r="AC445" t="s">
        <v>2087</v>
      </c>
    </row>
    <row r="446" spans="1:29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0.56683123057231666</v>
      </c>
      <c r="P446" s="6">
        <f t="shared" si="25"/>
        <v>36.952702702702702</v>
      </c>
      <c r="Q446" s="8" t="s">
        <v>2034</v>
      </c>
      <c r="R446" t="s">
        <v>2044</v>
      </c>
      <c r="S446" s="12">
        <f t="shared" si="26"/>
        <v>40748.208333333336</v>
      </c>
      <c r="T446" s="12">
        <f t="shared" si="27"/>
        <v>40750.208333333336</v>
      </c>
      <c r="W446" s="12">
        <v>40748.208333333336</v>
      </c>
      <c r="Y446">
        <v>7</v>
      </c>
      <c r="Z446">
        <v>24</v>
      </c>
      <c r="AA446">
        <v>2011</v>
      </c>
      <c r="AB446" s="15">
        <v>0.20833333333333334</v>
      </c>
      <c r="AC446" t="s">
        <v>2087</v>
      </c>
    </row>
    <row r="447" spans="1:29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0.19554893379271812</v>
      </c>
      <c r="P447" s="6">
        <f t="shared" si="25"/>
        <v>63.170588235294119</v>
      </c>
      <c r="Q447" s="8" t="s">
        <v>2038</v>
      </c>
      <c r="R447" t="s">
        <v>2039</v>
      </c>
      <c r="S447" s="12">
        <f t="shared" si="26"/>
        <v>40515.25</v>
      </c>
      <c r="T447" s="12">
        <f t="shared" si="27"/>
        <v>40536.25</v>
      </c>
      <c r="W447" s="12">
        <v>40515.25</v>
      </c>
      <c r="Y447">
        <v>12</v>
      </c>
      <c r="Z447">
        <v>3</v>
      </c>
      <c r="AA447">
        <v>2010</v>
      </c>
      <c r="AB447" s="15">
        <v>0.25</v>
      </c>
      <c r="AC447" t="s">
        <v>2087</v>
      </c>
    </row>
    <row r="448" spans="1:29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1.2188564258827748</v>
      </c>
      <c r="P448" s="6">
        <f t="shared" si="25"/>
        <v>29.99462365591398</v>
      </c>
      <c r="Q448" s="8" t="s">
        <v>2036</v>
      </c>
      <c r="R448" t="s">
        <v>2045</v>
      </c>
      <c r="S448" s="12">
        <f t="shared" si="26"/>
        <v>41261.25</v>
      </c>
      <c r="T448" s="12">
        <f t="shared" si="27"/>
        <v>41263.25</v>
      </c>
      <c r="W448" s="12">
        <v>41261.25</v>
      </c>
      <c r="Y448">
        <v>12</v>
      </c>
      <c r="Z448">
        <v>18</v>
      </c>
      <c r="AA448">
        <v>2012</v>
      </c>
      <c r="AB448" s="15">
        <v>0.25</v>
      </c>
      <c r="AC448" t="s">
        <v>2087</v>
      </c>
    </row>
    <row r="449" spans="1:29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4.1108226942840496</v>
      </c>
      <c r="P449" s="6">
        <f t="shared" si="25"/>
        <v>86</v>
      </c>
      <c r="Q449" s="8" t="s">
        <v>2040</v>
      </c>
      <c r="R449" t="s">
        <v>2059</v>
      </c>
      <c r="S449" s="12">
        <f t="shared" si="26"/>
        <v>43088.25</v>
      </c>
      <c r="T449" s="12">
        <f t="shared" si="27"/>
        <v>43104.25</v>
      </c>
      <c r="W449" s="12">
        <v>43088.25</v>
      </c>
      <c r="Y449">
        <v>12</v>
      </c>
      <c r="Z449">
        <v>19</v>
      </c>
      <c r="AA449">
        <v>2017</v>
      </c>
      <c r="AB449" s="15">
        <v>0.25</v>
      </c>
      <c r="AC449" t="s">
        <v>2087</v>
      </c>
    </row>
    <row r="450" spans="1:29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1.9808743169398908</v>
      </c>
      <c r="P450" s="6">
        <f t="shared" si="25"/>
        <v>75.014876033057845</v>
      </c>
      <c r="Q450" s="8" t="s">
        <v>2049</v>
      </c>
      <c r="R450" t="s">
        <v>2050</v>
      </c>
      <c r="S450" s="12">
        <f t="shared" si="26"/>
        <v>41378.208333333336</v>
      </c>
      <c r="T450" s="12">
        <f t="shared" si="27"/>
        <v>41380.208333333336</v>
      </c>
      <c r="W450" s="12">
        <v>41378.208333333336</v>
      </c>
      <c r="Y450">
        <v>4</v>
      </c>
      <c r="Z450">
        <v>14</v>
      </c>
      <c r="AA450">
        <v>2013</v>
      </c>
      <c r="AB450" s="15">
        <v>0.20833333333333334</v>
      </c>
      <c r="AC450" t="s">
        <v>2087</v>
      </c>
    </row>
    <row r="451" spans="1:29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D451/E451</f>
        <v>0.10341261633919338</v>
      </c>
      <c r="P451" s="6">
        <f t="shared" ref="P451:P514" si="29">E451/G451</f>
        <v>101.19767441860465</v>
      </c>
      <c r="Q451" s="8" t="s">
        <v>2049</v>
      </c>
      <c r="R451" t="s">
        <v>2050</v>
      </c>
      <c r="S451" s="12">
        <f t="shared" ref="S451:S514" si="30">(J451/86400)+DATE(1970, 1, 1)</f>
        <v>43530.25</v>
      </c>
      <c r="T451" s="12">
        <f t="shared" ref="T451:T514" si="31">(K451/86400)+DATE(1970,1,1)</f>
        <v>43547.208333333328</v>
      </c>
      <c r="W451" s="12">
        <v>43530.25</v>
      </c>
      <c r="Y451">
        <v>3</v>
      </c>
      <c r="Z451">
        <v>6</v>
      </c>
      <c r="AA451">
        <v>2019</v>
      </c>
      <c r="AB451" s="15">
        <v>0.25</v>
      </c>
      <c r="AC451" t="s">
        <v>2087</v>
      </c>
    </row>
    <row r="452" spans="1:29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25</v>
      </c>
      <c r="P452" s="6">
        <f t="shared" si="29"/>
        <v>4</v>
      </c>
      <c r="Q452" s="8" t="s">
        <v>2040</v>
      </c>
      <c r="R452" t="s">
        <v>2048</v>
      </c>
      <c r="S452" s="12">
        <f t="shared" si="30"/>
        <v>43394.208333333328</v>
      </c>
      <c r="T452" s="12">
        <f t="shared" si="31"/>
        <v>43417.25</v>
      </c>
      <c r="W452" s="12">
        <v>43394.208333333328</v>
      </c>
      <c r="Y452">
        <v>10</v>
      </c>
      <c r="Z452">
        <v>21</v>
      </c>
      <c r="AA452">
        <v>2018</v>
      </c>
      <c r="AB452" s="15">
        <v>0.20833333333333334</v>
      </c>
      <c r="AC452" t="s">
        <v>2087</v>
      </c>
    </row>
    <row r="453" spans="1:29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0.81403385590942501</v>
      </c>
      <c r="P453" s="6">
        <f t="shared" si="29"/>
        <v>29.001272669424118</v>
      </c>
      <c r="Q453" s="8" t="s">
        <v>2034</v>
      </c>
      <c r="R453" t="s">
        <v>2035</v>
      </c>
      <c r="S453" s="12">
        <f t="shared" si="30"/>
        <v>42935.208333333328</v>
      </c>
      <c r="T453" s="12">
        <f t="shared" si="31"/>
        <v>42966.208333333328</v>
      </c>
      <c r="W453" s="12">
        <v>42935.208333333328</v>
      </c>
      <c r="Y453">
        <v>7</v>
      </c>
      <c r="Z453">
        <v>19</v>
      </c>
      <c r="AA453">
        <v>2017</v>
      </c>
      <c r="AB453" s="15">
        <v>0.20833333333333334</v>
      </c>
      <c r="AC453" t="s">
        <v>2087</v>
      </c>
    </row>
    <row r="454" spans="1:29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1.5763546798029557</v>
      </c>
      <c r="P454" s="6">
        <f t="shared" si="29"/>
        <v>98.225806451612897</v>
      </c>
      <c r="Q454" s="8" t="s">
        <v>2040</v>
      </c>
      <c r="R454" t="s">
        <v>2043</v>
      </c>
      <c r="S454" s="12">
        <f t="shared" si="30"/>
        <v>40365.208333333336</v>
      </c>
      <c r="T454" s="12">
        <f t="shared" si="31"/>
        <v>40366.208333333336</v>
      </c>
      <c r="W454" s="12">
        <v>40365.208333333336</v>
      </c>
      <c r="Y454">
        <v>7</v>
      </c>
      <c r="Z454">
        <v>6</v>
      </c>
      <c r="AA454">
        <v>2010</v>
      </c>
      <c r="AB454" s="15">
        <v>0.20833333333333334</v>
      </c>
      <c r="AC454" t="s">
        <v>2087</v>
      </c>
    </row>
    <row r="455" spans="1:29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1.7751997586351205</v>
      </c>
      <c r="P455" s="6">
        <f t="shared" si="29"/>
        <v>87.001693480101608</v>
      </c>
      <c r="Q455" s="8" t="s">
        <v>2040</v>
      </c>
      <c r="R455" t="s">
        <v>2062</v>
      </c>
      <c r="S455" s="12">
        <f t="shared" si="30"/>
        <v>42705.25</v>
      </c>
      <c r="T455" s="12">
        <f t="shared" si="31"/>
        <v>42746.25</v>
      </c>
      <c r="W455" s="12">
        <v>42705.25</v>
      </c>
      <c r="Y455">
        <v>12</v>
      </c>
      <c r="Z455">
        <v>1</v>
      </c>
      <c r="AA455">
        <v>2016</v>
      </c>
      <c r="AB455" s="15">
        <v>0.25</v>
      </c>
      <c r="AC455" t="s">
        <v>2087</v>
      </c>
    </row>
    <row r="456" spans="1:29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2.2688598979013044</v>
      </c>
      <c r="P456" s="6">
        <f t="shared" si="29"/>
        <v>45.205128205128204</v>
      </c>
      <c r="Q456" s="8" t="s">
        <v>2040</v>
      </c>
      <c r="R456" t="s">
        <v>2043</v>
      </c>
      <c r="S456" s="12">
        <f t="shared" si="30"/>
        <v>41568.208333333336</v>
      </c>
      <c r="T456" s="12">
        <f t="shared" si="31"/>
        <v>41604.25</v>
      </c>
      <c r="W456" s="12">
        <v>41568.208333333336</v>
      </c>
      <c r="Y456">
        <v>10</v>
      </c>
      <c r="Z456">
        <v>21</v>
      </c>
      <c r="AA456">
        <v>2013</v>
      </c>
      <c r="AB456" s="15">
        <v>0.20833333333333334</v>
      </c>
      <c r="AC456" t="s">
        <v>2087</v>
      </c>
    </row>
    <row r="457" spans="1:29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0.84479057895347487</v>
      </c>
      <c r="P457" s="6">
        <f t="shared" si="29"/>
        <v>37.001341561577675</v>
      </c>
      <c r="Q457" s="8" t="s">
        <v>2038</v>
      </c>
      <c r="R457" t="s">
        <v>2039</v>
      </c>
      <c r="S457" s="12">
        <f t="shared" si="30"/>
        <v>40809.208333333336</v>
      </c>
      <c r="T457" s="12">
        <f t="shared" si="31"/>
        <v>40832.208333333336</v>
      </c>
      <c r="W457" s="12">
        <v>40809.208333333336</v>
      </c>
      <c r="Y457">
        <v>9</v>
      </c>
      <c r="Z457">
        <v>23</v>
      </c>
      <c r="AA457">
        <v>2011</v>
      </c>
      <c r="AB457" s="15">
        <v>0.20833333333333334</v>
      </c>
      <c r="AC457" t="s">
        <v>2087</v>
      </c>
    </row>
    <row r="458" spans="1:29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0.96039045382384969</v>
      </c>
      <c r="P458" s="6">
        <f t="shared" si="29"/>
        <v>94.976947040498445</v>
      </c>
      <c r="Q458" s="8" t="s">
        <v>2034</v>
      </c>
      <c r="R458" t="s">
        <v>2044</v>
      </c>
      <c r="S458" s="12">
        <f t="shared" si="30"/>
        <v>43141.25</v>
      </c>
      <c r="T458" s="12">
        <f t="shared" si="31"/>
        <v>43141.25</v>
      </c>
      <c r="W458" s="12">
        <v>43141.25</v>
      </c>
      <c r="Y458">
        <v>2</v>
      </c>
      <c r="Z458">
        <v>10</v>
      </c>
      <c r="AA458">
        <v>2018</v>
      </c>
      <c r="AB458" s="15">
        <v>0.25</v>
      </c>
      <c r="AC458" t="s">
        <v>2087</v>
      </c>
    </row>
    <row r="459" spans="1:29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3.7537537537537538</v>
      </c>
      <c r="P459" s="6">
        <f t="shared" si="29"/>
        <v>28.956521739130434</v>
      </c>
      <c r="Q459" s="8" t="s">
        <v>2038</v>
      </c>
      <c r="R459" t="s">
        <v>2039</v>
      </c>
      <c r="S459" s="12">
        <f t="shared" si="30"/>
        <v>42657.208333333328</v>
      </c>
      <c r="T459" s="12">
        <f t="shared" si="31"/>
        <v>42659.208333333328</v>
      </c>
      <c r="W459" s="12">
        <v>42657.208333333328</v>
      </c>
      <c r="Y459">
        <v>10</v>
      </c>
      <c r="Z459">
        <v>14</v>
      </c>
      <c r="AA459">
        <v>2016</v>
      </c>
      <c r="AB459" s="15">
        <v>0.20833333333333334</v>
      </c>
      <c r="AC459" t="s">
        <v>2087</v>
      </c>
    </row>
    <row r="460" spans="1:29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0.28473708152915606</v>
      </c>
      <c r="P460" s="6">
        <f t="shared" si="29"/>
        <v>55.993396226415094</v>
      </c>
      <c r="Q460" s="8" t="s">
        <v>2038</v>
      </c>
      <c r="R460" t="s">
        <v>2039</v>
      </c>
      <c r="S460" s="12">
        <f t="shared" si="30"/>
        <v>40265.208333333336</v>
      </c>
      <c r="T460" s="12">
        <f t="shared" si="31"/>
        <v>40309.208333333336</v>
      </c>
      <c r="W460" s="12">
        <v>40265.208333333336</v>
      </c>
      <c r="Y460">
        <v>3</v>
      </c>
      <c r="Z460">
        <v>28</v>
      </c>
      <c r="AA460">
        <v>2010</v>
      </c>
      <c r="AB460" s="15">
        <v>0.20833333333333334</v>
      </c>
      <c r="AC460" t="s">
        <v>2087</v>
      </c>
    </row>
    <row r="461" spans="1:29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1.1103278110680297</v>
      </c>
      <c r="P461" s="6">
        <f t="shared" si="29"/>
        <v>54.038095238095238</v>
      </c>
      <c r="Q461" s="8" t="s">
        <v>2040</v>
      </c>
      <c r="R461" t="s">
        <v>2041</v>
      </c>
      <c r="S461" s="12">
        <f t="shared" si="30"/>
        <v>42001.25</v>
      </c>
      <c r="T461" s="12">
        <f t="shared" si="31"/>
        <v>42026.25</v>
      </c>
      <c r="W461" s="12">
        <v>42001.25</v>
      </c>
      <c r="Y461">
        <v>12</v>
      </c>
      <c r="Z461">
        <v>28</v>
      </c>
      <c r="AA461">
        <v>2014</v>
      </c>
      <c r="AB461" s="15">
        <v>0.25</v>
      </c>
      <c r="AC461" t="s">
        <v>2087</v>
      </c>
    </row>
    <row r="462" spans="1:29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0.58266569555717407</v>
      </c>
      <c r="P462" s="6">
        <f t="shared" si="29"/>
        <v>82.38</v>
      </c>
      <c r="Q462" s="8" t="s">
        <v>2038</v>
      </c>
      <c r="R462" t="s">
        <v>2039</v>
      </c>
      <c r="S462" s="12">
        <f t="shared" si="30"/>
        <v>40399.208333333336</v>
      </c>
      <c r="T462" s="12">
        <f t="shared" si="31"/>
        <v>40402.208333333336</v>
      </c>
      <c r="W462" s="12">
        <v>40399.208333333336</v>
      </c>
      <c r="Y462">
        <v>8</v>
      </c>
      <c r="Z462">
        <v>9</v>
      </c>
      <c r="AA462">
        <v>2010</v>
      </c>
      <c r="AB462" s="15">
        <v>0.20833333333333334</v>
      </c>
      <c r="AC462" t="s">
        <v>2087</v>
      </c>
    </row>
    <row r="463" spans="1:29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0.70898574852533836</v>
      </c>
      <c r="P463" s="6">
        <f t="shared" si="29"/>
        <v>66.997115384615384</v>
      </c>
      <c r="Q463" s="8" t="s">
        <v>2040</v>
      </c>
      <c r="R463" t="s">
        <v>2043</v>
      </c>
      <c r="S463" s="12">
        <f t="shared" si="30"/>
        <v>41757.208333333336</v>
      </c>
      <c r="T463" s="12">
        <f t="shared" si="31"/>
        <v>41777.208333333336</v>
      </c>
      <c r="W463" s="12">
        <v>41757.208333333336</v>
      </c>
      <c r="Y463">
        <v>4</v>
      </c>
      <c r="Z463">
        <v>28</v>
      </c>
      <c r="AA463">
        <v>2014</v>
      </c>
      <c r="AB463" s="15">
        <v>0.20833333333333334</v>
      </c>
      <c r="AC463" t="s">
        <v>2087</v>
      </c>
    </row>
    <row r="464" spans="1:29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3.2701700904146604</v>
      </c>
      <c r="P464" s="6">
        <f t="shared" si="29"/>
        <v>107.91401869158878</v>
      </c>
      <c r="Q464" s="8" t="s">
        <v>2049</v>
      </c>
      <c r="R464" t="s">
        <v>2060</v>
      </c>
      <c r="S464" s="12">
        <f t="shared" si="30"/>
        <v>41304.25</v>
      </c>
      <c r="T464" s="12">
        <f t="shared" si="31"/>
        <v>41342.25</v>
      </c>
      <c r="W464" s="12">
        <v>41304.25</v>
      </c>
      <c r="Y464">
        <v>1</v>
      </c>
      <c r="Z464">
        <v>30</v>
      </c>
      <c r="AA464">
        <v>2013</v>
      </c>
      <c r="AB464" s="15">
        <v>0.25</v>
      </c>
      <c r="AC464" t="s">
        <v>2087</v>
      </c>
    </row>
    <row r="465" spans="1:29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0.92451726155646574</v>
      </c>
      <c r="P465" s="6">
        <f t="shared" si="29"/>
        <v>69.009501187648453</v>
      </c>
      <c r="Q465" s="8" t="s">
        <v>2040</v>
      </c>
      <c r="R465" t="s">
        <v>2048</v>
      </c>
      <c r="S465" s="12">
        <f t="shared" si="30"/>
        <v>41639.25</v>
      </c>
      <c r="T465" s="12">
        <f t="shared" si="31"/>
        <v>41643.25</v>
      </c>
      <c r="W465" s="12">
        <v>41639.25</v>
      </c>
      <c r="Y465">
        <v>12</v>
      </c>
      <c r="Z465">
        <v>31</v>
      </c>
      <c r="AA465">
        <v>2013</v>
      </c>
      <c r="AB465" s="15">
        <v>0.25</v>
      </c>
      <c r="AC465" t="s">
        <v>2087</v>
      </c>
    </row>
    <row r="466" spans="1:29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0.74931593348768677</v>
      </c>
      <c r="P466" s="6">
        <f t="shared" si="29"/>
        <v>39.006568144499177</v>
      </c>
      <c r="Q466" s="8" t="s">
        <v>2038</v>
      </c>
      <c r="R466" t="s">
        <v>2039</v>
      </c>
      <c r="S466" s="12">
        <f t="shared" si="30"/>
        <v>43142.25</v>
      </c>
      <c r="T466" s="12">
        <f t="shared" si="31"/>
        <v>43156.25</v>
      </c>
      <c r="W466" s="12">
        <v>43142.25</v>
      </c>
      <c r="Y466">
        <v>2</v>
      </c>
      <c r="Z466">
        <v>11</v>
      </c>
      <c r="AA466">
        <v>2018</v>
      </c>
      <c r="AB466" s="15">
        <v>0.25</v>
      </c>
      <c r="AC466" t="s">
        <v>2087</v>
      </c>
    </row>
    <row r="467" spans="1:29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0.53233661796352927</v>
      </c>
      <c r="P467" s="6">
        <f t="shared" si="29"/>
        <v>110.3625</v>
      </c>
      <c r="Q467" s="8" t="s">
        <v>2046</v>
      </c>
      <c r="R467" t="s">
        <v>2058</v>
      </c>
      <c r="S467" s="12">
        <f t="shared" si="30"/>
        <v>43127.25</v>
      </c>
      <c r="T467" s="12">
        <f t="shared" si="31"/>
        <v>43136.25</v>
      </c>
      <c r="W467" s="12">
        <v>43127.25</v>
      </c>
      <c r="Y467">
        <v>1</v>
      </c>
      <c r="Z467">
        <v>27</v>
      </c>
      <c r="AA467">
        <v>2018</v>
      </c>
      <c r="AB467" s="15">
        <v>0.25</v>
      </c>
      <c r="AC467" t="s">
        <v>2087</v>
      </c>
    </row>
    <row r="468" spans="1:29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0.30120481927710846</v>
      </c>
      <c r="P468" s="6">
        <f t="shared" si="29"/>
        <v>94.857142857142861</v>
      </c>
      <c r="Q468" s="8" t="s">
        <v>2036</v>
      </c>
      <c r="R468" t="s">
        <v>2045</v>
      </c>
      <c r="S468" s="12">
        <f t="shared" si="30"/>
        <v>41409.208333333336</v>
      </c>
      <c r="T468" s="12">
        <f t="shared" si="31"/>
        <v>41432.208333333336</v>
      </c>
      <c r="W468" s="12">
        <v>41409.208333333336</v>
      </c>
      <c r="Y468">
        <v>5</v>
      </c>
      <c r="Z468">
        <v>15</v>
      </c>
      <c r="AA468">
        <v>2013</v>
      </c>
      <c r="AB468" s="15">
        <v>0.20833333333333334</v>
      </c>
      <c r="AC468" t="s">
        <v>2087</v>
      </c>
    </row>
    <row r="469" spans="1:29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0.17384825530858064</v>
      </c>
      <c r="P469" s="6">
        <f t="shared" si="29"/>
        <v>57.935251798561154</v>
      </c>
      <c r="Q469" s="8" t="s">
        <v>2036</v>
      </c>
      <c r="R469" t="s">
        <v>2037</v>
      </c>
      <c r="S469" s="12">
        <f t="shared" si="30"/>
        <v>42331.25</v>
      </c>
      <c r="T469" s="12">
        <f t="shared" si="31"/>
        <v>42338.25</v>
      </c>
      <c r="W469" s="12">
        <v>42331.25</v>
      </c>
      <c r="Y469">
        <v>11</v>
      </c>
      <c r="Z469">
        <v>23</v>
      </c>
      <c r="AA469">
        <v>2015</v>
      </c>
      <c r="AB469" s="15">
        <v>0.25</v>
      </c>
      <c r="AC469" t="s">
        <v>2087</v>
      </c>
    </row>
    <row r="470" spans="1:29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2.4691358024691357</v>
      </c>
      <c r="P470" s="6">
        <f t="shared" si="29"/>
        <v>101.25</v>
      </c>
      <c r="Q470" s="8" t="s">
        <v>2038</v>
      </c>
      <c r="R470" t="s">
        <v>2039</v>
      </c>
      <c r="S470" s="12">
        <f t="shared" si="30"/>
        <v>43569.208333333328</v>
      </c>
      <c r="T470" s="12">
        <f t="shared" si="31"/>
        <v>43585.208333333328</v>
      </c>
      <c r="W470" s="12">
        <v>43569.208333333328</v>
      </c>
      <c r="Y470">
        <v>4</v>
      </c>
      <c r="Z470">
        <v>14</v>
      </c>
      <c r="AA470">
        <v>2019</v>
      </c>
      <c r="AB470" s="15">
        <v>0.20833333333333334</v>
      </c>
      <c r="AC470" t="s">
        <v>2087</v>
      </c>
    </row>
    <row r="471" spans="1:29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0.5422153369481022</v>
      </c>
      <c r="P471" s="6">
        <f t="shared" si="29"/>
        <v>64.95597484276729</v>
      </c>
      <c r="Q471" s="8" t="s">
        <v>2040</v>
      </c>
      <c r="R471" t="s">
        <v>2043</v>
      </c>
      <c r="S471" s="12">
        <f t="shared" si="30"/>
        <v>42142.208333333328</v>
      </c>
      <c r="T471" s="12">
        <f t="shared" si="31"/>
        <v>42144.208333333328</v>
      </c>
      <c r="W471" s="12">
        <v>42142.208333333328</v>
      </c>
      <c r="Y471">
        <v>5</v>
      </c>
      <c r="Z471">
        <v>18</v>
      </c>
      <c r="AA471">
        <v>2015</v>
      </c>
      <c r="AB471" s="15">
        <v>0.20833333333333334</v>
      </c>
      <c r="AC471" t="s">
        <v>2087</v>
      </c>
    </row>
    <row r="472" spans="1:29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0.34988823014870252</v>
      </c>
      <c r="P472" s="6">
        <f t="shared" si="29"/>
        <v>27.00524934383202</v>
      </c>
      <c r="Q472" s="8" t="s">
        <v>2036</v>
      </c>
      <c r="R472" t="s">
        <v>2045</v>
      </c>
      <c r="S472" s="12">
        <f t="shared" si="30"/>
        <v>42716.25</v>
      </c>
      <c r="T472" s="12">
        <f t="shared" si="31"/>
        <v>42723.25</v>
      </c>
      <c r="W472" s="12">
        <v>42716.25</v>
      </c>
      <c r="Y472">
        <v>12</v>
      </c>
      <c r="Z472">
        <v>12</v>
      </c>
      <c r="AA472">
        <v>2016</v>
      </c>
      <c r="AB472" s="15">
        <v>0.25</v>
      </c>
      <c r="AC472" t="s">
        <v>2087</v>
      </c>
    </row>
    <row r="473" spans="1:29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0.31347962382445144</v>
      </c>
      <c r="P473" s="6">
        <f t="shared" si="29"/>
        <v>50.97422680412371</v>
      </c>
      <c r="Q473" s="8" t="s">
        <v>2032</v>
      </c>
      <c r="R473" t="s">
        <v>2033</v>
      </c>
      <c r="S473" s="12">
        <f t="shared" si="30"/>
        <v>41031.208333333336</v>
      </c>
      <c r="T473" s="12">
        <f t="shared" si="31"/>
        <v>41031.208333333336</v>
      </c>
      <c r="W473" s="12">
        <v>41031.208333333336</v>
      </c>
      <c r="Y473">
        <v>5</v>
      </c>
      <c r="Z473">
        <v>2</v>
      </c>
      <c r="AA473">
        <v>2012</v>
      </c>
      <c r="AB473" s="15">
        <v>0.20833333333333334</v>
      </c>
      <c r="AC473" t="s">
        <v>2087</v>
      </c>
    </row>
    <row r="474" spans="1:29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2.5488051440124622</v>
      </c>
      <c r="P474" s="6">
        <f t="shared" si="29"/>
        <v>104.94260869565217</v>
      </c>
      <c r="Q474" s="8" t="s">
        <v>2034</v>
      </c>
      <c r="R474" t="s">
        <v>2035</v>
      </c>
      <c r="S474" s="12">
        <f t="shared" si="30"/>
        <v>43535.208333333328</v>
      </c>
      <c r="T474" s="12">
        <f t="shared" si="31"/>
        <v>43589.208333333328</v>
      </c>
      <c r="W474" s="12">
        <v>43535.208333333328</v>
      </c>
      <c r="Y474">
        <v>3</v>
      </c>
      <c r="Z474">
        <v>11</v>
      </c>
      <c r="AA474">
        <v>2019</v>
      </c>
      <c r="AB474" s="15">
        <v>0.20833333333333334</v>
      </c>
      <c r="AC474" t="s">
        <v>2087</v>
      </c>
    </row>
    <row r="475" spans="1:29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0.56135623666778933</v>
      </c>
      <c r="P475" s="6">
        <f t="shared" si="29"/>
        <v>84.028301886792448</v>
      </c>
      <c r="Q475" s="8" t="s">
        <v>2034</v>
      </c>
      <c r="R475" t="s">
        <v>2042</v>
      </c>
      <c r="S475" s="12">
        <f t="shared" si="30"/>
        <v>43277.208333333328</v>
      </c>
      <c r="T475" s="12">
        <f t="shared" si="31"/>
        <v>43278.208333333328</v>
      </c>
      <c r="W475" s="12">
        <v>43277.208333333328</v>
      </c>
      <c r="Y475">
        <v>6</v>
      </c>
      <c r="Z475">
        <v>26</v>
      </c>
      <c r="AA475">
        <v>2018</v>
      </c>
      <c r="AB475" s="15">
        <v>0.20833333333333334</v>
      </c>
      <c r="AC475" t="s">
        <v>2087</v>
      </c>
    </row>
    <row r="476" spans="1:29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0.2738600575106121</v>
      </c>
      <c r="P476" s="6">
        <f t="shared" si="29"/>
        <v>102.85915492957747</v>
      </c>
      <c r="Q476" s="8" t="s">
        <v>2040</v>
      </c>
      <c r="R476" t="s">
        <v>2059</v>
      </c>
      <c r="S476" s="12">
        <f t="shared" si="30"/>
        <v>41989.25</v>
      </c>
      <c r="T476" s="12">
        <f t="shared" si="31"/>
        <v>41990.25</v>
      </c>
      <c r="W476" s="12">
        <v>41989.25</v>
      </c>
      <c r="Y476">
        <v>12</v>
      </c>
      <c r="Z476">
        <v>16</v>
      </c>
      <c r="AA476">
        <v>2014</v>
      </c>
      <c r="AB476" s="15">
        <v>0.25</v>
      </c>
      <c r="AC476" t="s">
        <v>2087</v>
      </c>
    </row>
    <row r="477" spans="1:29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0.87760910815939275</v>
      </c>
      <c r="P477" s="6">
        <f t="shared" si="29"/>
        <v>39.962085308056871</v>
      </c>
      <c r="Q477" s="8" t="s">
        <v>2046</v>
      </c>
      <c r="R477" t="s">
        <v>2058</v>
      </c>
      <c r="S477" s="12">
        <f t="shared" si="30"/>
        <v>41450.208333333336</v>
      </c>
      <c r="T477" s="12">
        <f t="shared" si="31"/>
        <v>41454.208333333336</v>
      </c>
      <c r="W477" s="12">
        <v>41450.208333333336</v>
      </c>
      <c r="Y477">
        <v>6</v>
      </c>
      <c r="Z477">
        <v>25</v>
      </c>
      <c r="AA477">
        <v>2013</v>
      </c>
      <c r="AB477" s="15">
        <v>0.20833333333333334</v>
      </c>
      <c r="AC477" t="s">
        <v>2087</v>
      </c>
    </row>
    <row r="478" spans="1:29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3.3524736528833023</v>
      </c>
      <c r="P478" s="6">
        <f t="shared" si="29"/>
        <v>51.001785714285717</v>
      </c>
      <c r="Q478" s="8" t="s">
        <v>2046</v>
      </c>
      <c r="R478" t="s">
        <v>2052</v>
      </c>
      <c r="S478" s="12">
        <f t="shared" si="30"/>
        <v>43322.208333333328</v>
      </c>
      <c r="T478" s="12">
        <f t="shared" si="31"/>
        <v>43328.208333333328</v>
      </c>
      <c r="W478" s="12">
        <v>43322.208333333328</v>
      </c>
      <c r="Y478">
        <v>8</v>
      </c>
      <c r="Z478">
        <v>10</v>
      </c>
      <c r="AA478">
        <v>2018</v>
      </c>
      <c r="AB478" s="15">
        <v>0.20833333333333334</v>
      </c>
      <c r="AC478" t="s">
        <v>2087</v>
      </c>
    </row>
    <row r="479" spans="1:29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1.8426186863212659</v>
      </c>
      <c r="P479" s="6">
        <f t="shared" si="29"/>
        <v>40.823008849557525</v>
      </c>
      <c r="Q479" s="8" t="s">
        <v>2040</v>
      </c>
      <c r="R479" t="s">
        <v>2062</v>
      </c>
      <c r="S479" s="12">
        <f t="shared" si="30"/>
        <v>40720.208333333336</v>
      </c>
      <c r="T479" s="12">
        <f t="shared" si="31"/>
        <v>40747.208333333336</v>
      </c>
      <c r="W479" s="12">
        <v>40720.208333333336</v>
      </c>
      <c r="Y479">
        <v>6</v>
      </c>
      <c r="Z479">
        <v>26</v>
      </c>
      <c r="AA479">
        <v>2011</v>
      </c>
      <c r="AB479" s="15">
        <v>0.20833333333333334</v>
      </c>
      <c r="AC479" t="s">
        <v>2087</v>
      </c>
    </row>
    <row r="480" spans="1:29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0.42311642466621158</v>
      </c>
      <c r="P480" s="6">
        <f t="shared" si="29"/>
        <v>58.999637155297535</v>
      </c>
      <c r="Q480" s="8" t="s">
        <v>2036</v>
      </c>
      <c r="R480" t="s">
        <v>2045</v>
      </c>
      <c r="S480" s="12">
        <f t="shared" si="30"/>
        <v>42072.208333333328</v>
      </c>
      <c r="T480" s="12">
        <f t="shared" si="31"/>
        <v>42084.208333333328</v>
      </c>
      <c r="W480" s="12">
        <v>42072.208333333328</v>
      </c>
      <c r="Y480">
        <v>3</v>
      </c>
      <c r="Z480">
        <v>9</v>
      </c>
      <c r="AA480">
        <v>2015</v>
      </c>
      <c r="AB480" s="15">
        <v>0.20833333333333334</v>
      </c>
      <c r="AC480" t="s">
        <v>2087</v>
      </c>
    </row>
    <row r="481" spans="1:29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0.19496344435418358</v>
      </c>
      <c r="P481" s="6">
        <f t="shared" si="29"/>
        <v>71.156069364161851</v>
      </c>
      <c r="Q481" s="8" t="s">
        <v>2032</v>
      </c>
      <c r="R481" t="s">
        <v>2033</v>
      </c>
      <c r="S481" s="12">
        <f t="shared" si="30"/>
        <v>42945.208333333328</v>
      </c>
      <c r="T481" s="12">
        <f t="shared" si="31"/>
        <v>42947.208333333328</v>
      </c>
      <c r="W481" s="12">
        <v>42945.208333333328</v>
      </c>
      <c r="Y481">
        <v>7</v>
      </c>
      <c r="Z481">
        <v>29</v>
      </c>
      <c r="AA481">
        <v>2017</v>
      </c>
      <c r="AB481" s="15">
        <v>0.20833333333333334</v>
      </c>
      <c r="AC481" t="s">
        <v>2087</v>
      </c>
    </row>
    <row r="482" spans="1:29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0.99353049907578561</v>
      </c>
      <c r="P482" s="6">
        <f t="shared" si="29"/>
        <v>99.494252873563212</v>
      </c>
      <c r="Q482" s="8" t="s">
        <v>2053</v>
      </c>
      <c r="R482" t="s">
        <v>2054</v>
      </c>
      <c r="S482" s="12">
        <f t="shared" si="30"/>
        <v>40248.25</v>
      </c>
      <c r="T482" s="12">
        <f t="shared" si="31"/>
        <v>40257.208333333336</v>
      </c>
      <c r="W482" s="12">
        <v>40248.25</v>
      </c>
      <c r="Y482">
        <v>3</v>
      </c>
      <c r="Z482">
        <v>11</v>
      </c>
      <c r="AA482">
        <v>2010</v>
      </c>
      <c r="AB482" s="15">
        <v>0.25</v>
      </c>
      <c r="AC482" t="s">
        <v>2087</v>
      </c>
    </row>
    <row r="483" spans="1:29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1.2292801270547924</v>
      </c>
      <c r="P483" s="6">
        <f t="shared" si="29"/>
        <v>103.98634590377114</v>
      </c>
      <c r="Q483" s="8" t="s">
        <v>2038</v>
      </c>
      <c r="R483" t="s">
        <v>2039</v>
      </c>
      <c r="S483" s="12">
        <f t="shared" si="30"/>
        <v>41913.208333333336</v>
      </c>
      <c r="T483" s="12">
        <f t="shared" si="31"/>
        <v>41955.25</v>
      </c>
      <c r="W483" s="12">
        <v>41913.208333333336</v>
      </c>
      <c r="Y483">
        <v>10</v>
      </c>
      <c r="Z483">
        <v>1</v>
      </c>
      <c r="AA483">
        <v>2014</v>
      </c>
      <c r="AB483" s="15">
        <v>0.20833333333333334</v>
      </c>
      <c r="AC483" t="s">
        <v>2087</v>
      </c>
    </row>
    <row r="484" spans="1:29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6.0957910014513788</v>
      </c>
      <c r="P484" s="6">
        <f t="shared" si="29"/>
        <v>76.555555555555557</v>
      </c>
      <c r="Q484" s="8" t="s">
        <v>2046</v>
      </c>
      <c r="R484" t="s">
        <v>2052</v>
      </c>
      <c r="S484" s="12">
        <f t="shared" si="30"/>
        <v>40963.25</v>
      </c>
      <c r="T484" s="12">
        <f t="shared" si="31"/>
        <v>40974.25</v>
      </c>
      <c r="W484" s="12">
        <v>40963.25</v>
      </c>
      <c r="Y484">
        <v>2</v>
      </c>
      <c r="Z484">
        <v>24</v>
      </c>
      <c r="AA484">
        <v>2012</v>
      </c>
      <c r="AB484" s="15">
        <v>0.25</v>
      </c>
      <c r="AC484" t="s">
        <v>2087</v>
      </c>
    </row>
    <row r="485" spans="1:29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1.8948503192636206</v>
      </c>
      <c r="P485" s="6">
        <f t="shared" si="29"/>
        <v>87.068592057761734</v>
      </c>
      <c r="Q485" s="8" t="s">
        <v>2038</v>
      </c>
      <c r="R485" t="s">
        <v>2039</v>
      </c>
      <c r="S485" s="12">
        <f t="shared" si="30"/>
        <v>43811.25</v>
      </c>
      <c r="T485" s="12">
        <f t="shared" si="31"/>
        <v>43818.25</v>
      </c>
      <c r="W485" s="12">
        <v>43811.25</v>
      </c>
      <c r="Y485">
        <v>12</v>
      </c>
      <c r="Z485">
        <v>12</v>
      </c>
      <c r="AA485">
        <v>2019</v>
      </c>
      <c r="AB485" s="15">
        <v>0.25</v>
      </c>
      <c r="AC485" t="s">
        <v>2087</v>
      </c>
    </row>
    <row r="486" spans="1:29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0.38431077238675165</v>
      </c>
      <c r="P486" s="6">
        <f t="shared" si="29"/>
        <v>48.99554707379135</v>
      </c>
      <c r="Q486" s="8" t="s">
        <v>2032</v>
      </c>
      <c r="R486" t="s">
        <v>2033</v>
      </c>
      <c r="S486" s="12">
        <f t="shared" si="30"/>
        <v>41855.208333333336</v>
      </c>
      <c r="T486" s="12">
        <f t="shared" si="31"/>
        <v>41904.208333333336</v>
      </c>
      <c r="W486" s="12">
        <v>41855.208333333336</v>
      </c>
      <c r="Y486">
        <v>8</v>
      </c>
      <c r="Z486">
        <v>4</v>
      </c>
      <c r="AA486">
        <v>2014</v>
      </c>
      <c r="AB486" s="15">
        <v>0.20833333333333334</v>
      </c>
      <c r="AC486" t="s">
        <v>2087</v>
      </c>
    </row>
    <row r="487" spans="1:29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3.2538428386726044</v>
      </c>
      <c r="P487" s="6">
        <f t="shared" si="29"/>
        <v>42.969135802469133</v>
      </c>
      <c r="Q487" s="8" t="s">
        <v>2038</v>
      </c>
      <c r="R487" t="s">
        <v>2039</v>
      </c>
      <c r="S487" s="12">
        <f t="shared" si="30"/>
        <v>43626.208333333328</v>
      </c>
      <c r="T487" s="12">
        <f t="shared" si="31"/>
        <v>43667.208333333328</v>
      </c>
      <c r="W487" s="12">
        <v>43626.208333333328</v>
      </c>
      <c r="Y487">
        <v>6</v>
      </c>
      <c r="Z487">
        <v>10</v>
      </c>
      <c r="AA487">
        <v>2019</v>
      </c>
      <c r="AB487" s="15">
        <v>0.20833333333333334</v>
      </c>
      <c r="AC487" t="s">
        <v>2087</v>
      </c>
    </row>
    <row r="488" spans="1:29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7.4074074074074074</v>
      </c>
      <c r="P488" s="6">
        <f t="shared" si="29"/>
        <v>33.428571428571431</v>
      </c>
      <c r="Q488" s="8" t="s">
        <v>2046</v>
      </c>
      <c r="R488" t="s">
        <v>2058</v>
      </c>
      <c r="S488" s="12">
        <f t="shared" si="30"/>
        <v>43168.25</v>
      </c>
      <c r="T488" s="12">
        <f t="shared" si="31"/>
        <v>43183.208333333328</v>
      </c>
      <c r="W488" s="12">
        <v>43168.25</v>
      </c>
      <c r="Y488">
        <v>3</v>
      </c>
      <c r="Z488">
        <v>9</v>
      </c>
      <c r="AA488">
        <v>2018</v>
      </c>
      <c r="AB488" s="15">
        <v>0.25</v>
      </c>
      <c r="AC488" t="s">
        <v>2087</v>
      </c>
    </row>
    <row r="489" spans="1:29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0.55983027448432676</v>
      </c>
      <c r="P489" s="6">
        <f t="shared" si="29"/>
        <v>83.982949701619773</v>
      </c>
      <c r="Q489" s="8" t="s">
        <v>2038</v>
      </c>
      <c r="R489" t="s">
        <v>2039</v>
      </c>
      <c r="S489" s="12">
        <f t="shared" si="30"/>
        <v>42845.208333333328</v>
      </c>
      <c r="T489" s="12">
        <f t="shared" si="31"/>
        <v>42878.208333333328</v>
      </c>
      <c r="W489" s="12">
        <v>42845.208333333328</v>
      </c>
      <c r="Y489">
        <v>4</v>
      </c>
      <c r="Z489">
        <v>20</v>
      </c>
      <c r="AA489">
        <v>2017</v>
      </c>
      <c r="AB489" s="15">
        <v>0.20833333333333334</v>
      </c>
      <c r="AC489" t="s">
        <v>2087</v>
      </c>
    </row>
    <row r="490" spans="1:29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0.45442853468232874</v>
      </c>
      <c r="P490" s="6">
        <f t="shared" si="29"/>
        <v>101.41739130434783</v>
      </c>
      <c r="Q490" s="8" t="s">
        <v>2038</v>
      </c>
      <c r="R490" t="s">
        <v>2039</v>
      </c>
      <c r="S490" s="12">
        <f t="shared" si="30"/>
        <v>42403.25</v>
      </c>
      <c r="T490" s="12">
        <f t="shared" si="31"/>
        <v>42420.25</v>
      </c>
      <c r="W490" s="12">
        <v>42403.25</v>
      </c>
      <c r="Y490">
        <v>2</v>
      </c>
      <c r="Z490">
        <v>3</v>
      </c>
      <c r="AA490">
        <v>2016</v>
      </c>
      <c r="AB490" s="15">
        <v>0.25</v>
      </c>
      <c r="AC490" t="s">
        <v>2087</v>
      </c>
    </row>
    <row r="491" spans="1:29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0.98511617946246921</v>
      </c>
      <c r="P491" s="6">
        <f t="shared" si="29"/>
        <v>109.87058823529412</v>
      </c>
      <c r="Q491" s="8" t="s">
        <v>2036</v>
      </c>
      <c r="R491" t="s">
        <v>2045</v>
      </c>
      <c r="S491" s="12">
        <f t="shared" si="30"/>
        <v>40406.208333333336</v>
      </c>
      <c r="T491" s="12">
        <f t="shared" si="31"/>
        <v>40411.208333333336</v>
      </c>
      <c r="W491" s="12">
        <v>40406.208333333336</v>
      </c>
      <c r="Y491">
        <v>8</v>
      </c>
      <c r="Z491">
        <v>16</v>
      </c>
      <c r="AA491">
        <v>2010</v>
      </c>
      <c r="AB491" s="15">
        <v>0.20833333333333334</v>
      </c>
      <c r="AC491" t="s">
        <v>2087</v>
      </c>
    </row>
    <row r="492" spans="1:29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0.52219321148825071</v>
      </c>
      <c r="P492" s="6">
        <f t="shared" si="29"/>
        <v>31.916666666666668</v>
      </c>
      <c r="Q492" s="8" t="s">
        <v>2063</v>
      </c>
      <c r="R492" t="s">
        <v>2064</v>
      </c>
      <c r="S492" s="12">
        <f t="shared" si="30"/>
        <v>43786.25</v>
      </c>
      <c r="T492" s="12">
        <f t="shared" si="31"/>
        <v>43793.25</v>
      </c>
      <c r="W492" s="12">
        <v>43786.25</v>
      </c>
      <c r="Y492">
        <v>11</v>
      </c>
      <c r="Z492">
        <v>17</v>
      </c>
      <c r="AA492">
        <v>2019</v>
      </c>
      <c r="AB492" s="15">
        <v>0.25</v>
      </c>
      <c r="AC492" t="s">
        <v>2087</v>
      </c>
    </row>
    <row r="493" spans="1:29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0.32749643962937552</v>
      </c>
      <c r="P493" s="6">
        <f t="shared" si="29"/>
        <v>70.993450675399103</v>
      </c>
      <c r="Q493" s="8" t="s">
        <v>2032</v>
      </c>
      <c r="R493" t="s">
        <v>2033</v>
      </c>
      <c r="S493" s="12">
        <f t="shared" si="30"/>
        <v>41456.208333333336</v>
      </c>
      <c r="T493" s="12">
        <f t="shared" si="31"/>
        <v>41482.208333333336</v>
      </c>
      <c r="W493" s="12">
        <v>41456.208333333336</v>
      </c>
      <c r="Y493">
        <v>7</v>
      </c>
      <c r="Z493">
        <v>1</v>
      </c>
      <c r="AA493">
        <v>2013</v>
      </c>
      <c r="AB493" s="15">
        <v>0.20833333333333334</v>
      </c>
      <c r="AC493" t="s">
        <v>2087</v>
      </c>
    </row>
    <row r="494" spans="1:29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4.1674848901398613</v>
      </c>
      <c r="P494" s="6">
        <f t="shared" si="29"/>
        <v>77.026890756302521</v>
      </c>
      <c r="Q494" s="8" t="s">
        <v>2040</v>
      </c>
      <c r="R494" t="s">
        <v>2051</v>
      </c>
      <c r="S494" s="12">
        <f t="shared" si="30"/>
        <v>40336.208333333336</v>
      </c>
      <c r="T494" s="12">
        <f t="shared" si="31"/>
        <v>40371.208333333336</v>
      </c>
      <c r="W494" s="12">
        <v>40336.208333333336</v>
      </c>
      <c r="Y494">
        <v>6</v>
      </c>
      <c r="Z494">
        <v>7</v>
      </c>
      <c r="AA494">
        <v>2010</v>
      </c>
      <c r="AB494" s="15">
        <v>0.20833333333333334</v>
      </c>
      <c r="AC494" t="s">
        <v>2087</v>
      </c>
    </row>
    <row r="495" spans="1:29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0.1381639545594105</v>
      </c>
      <c r="P495" s="6">
        <f t="shared" si="29"/>
        <v>101.78125</v>
      </c>
      <c r="Q495" s="8" t="s">
        <v>2053</v>
      </c>
      <c r="R495" t="s">
        <v>2054</v>
      </c>
      <c r="S495" s="12">
        <f t="shared" si="30"/>
        <v>43645.208333333328</v>
      </c>
      <c r="T495" s="12">
        <f t="shared" si="31"/>
        <v>43658.208333333328</v>
      </c>
      <c r="W495" s="12">
        <v>43645.208333333328</v>
      </c>
      <c r="Y495">
        <v>6</v>
      </c>
      <c r="Z495">
        <v>29</v>
      </c>
      <c r="AA495">
        <v>2019</v>
      </c>
      <c r="AB495" s="15">
        <v>0.20833333333333334</v>
      </c>
      <c r="AC495" t="s">
        <v>2087</v>
      </c>
    </row>
    <row r="496" spans="1:29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0.18269511838643671</v>
      </c>
      <c r="P496" s="6">
        <f t="shared" si="29"/>
        <v>51.059701492537314</v>
      </c>
      <c r="Q496" s="8" t="s">
        <v>2036</v>
      </c>
      <c r="R496" t="s">
        <v>2045</v>
      </c>
      <c r="S496" s="12">
        <f t="shared" si="30"/>
        <v>40990.208333333336</v>
      </c>
      <c r="T496" s="12">
        <f t="shared" si="31"/>
        <v>40991.208333333336</v>
      </c>
      <c r="W496" s="12">
        <v>40990.208333333336</v>
      </c>
      <c r="Y496">
        <v>3</v>
      </c>
      <c r="Z496">
        <v>22</v>
      </c>
      <c r="AA496">
        <v>2012</v>
      </c>
      <c r="AB496" s="15">
        <v>0.20833333333333334</v>
      </c>
      <c r="AC496" t="s">
        <v>2087</v>
      </c>
    </row>
    <row r="497" spans="1:29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0.24125452352231605</v>
      </c>
      <c r="P497" s="6">
        <f t="shared" si="29"/>
        <v>68.02051282051282</v>
      </c>
      <c r="Q497" s="8" t="s">
        <v>2038</v>
      </c>
      <c r="R497" t="s">
        <v>2039</v>
      </c>
      <c r="S497" s="12">
        <f t="shared" si="30"/>
        <v>41800.208333333336</v>
      </c>
      <c r="T497" s="12">
        <f t="shared" si="31"/>
        <v>41804.208333333336</v>
      </c>
      <c r="W497" s="12">
        <v>41800.208333333336</v>
      </c>
      <c r="Y497">
        <v>6</v>
      </c>
      <c r="Z497">
        <v>10</v>
      </c>
      <c r="AA497">
        <v>2014</v>
      </c>
      <c r="AB497" s="15">
        <v>0.20833333333333334</v>
      </c>
      <c r="AC497" t="s">
        <v>2087</v>
      </c>
    </row>
    <row r="498" spans="1:29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110.25794841031794</v>
      </c>
      <c r="P498" s="6">
        <f t="shared" si="29"/>
        <v>30.87037037037037</v>
      </c>
      <c r="Q498" s="8" t="s">
        <v>2040</v>
      </c>
      <c r="R498" t="s">
        <v>2048</v>
      </c>
      <c r="S498" s="12">
        <f t="shared" si="30"/>
        <v>42876.208333333328</v>
      </c>
      <c r="T498" s="12">
        <f t="shared" si="31"/>
        <v>42893.208333333328</v>
      </c>
      <c r="W498" s="12">
        <v>42876.208333333328</v>
      </c>
      <c r="Y498">
        <v>5</v>
      </c>
      <c r="Z498">
        <v>21</v>
      </c>
      <c r="AA498">
        <v>2017</v>
      </c>
      <c r="AB498" s="15">
        <v>0.20833333333333334</v>
      </c>
      <c r="AC498" t="s">
        <v>2087</v>
      </c>
    </row>
    <row r="499" spans="1:29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2.9262466407882952</v>
      </c>
      <c r="P499" s="6">
        <f t="shared" si="29"/>
        <v>27.908333333333335</v>
      </c>
      <c r="Q499" s="8" t="s">
        <v>2036</v>
      </c>
      <c r="R499" t="s">
        <v>2045</v>
      </c>
      <c r="S499" s="12">
        <f t="shared" si="30"/>
        <v>42724.25</v>
      </c>
      <c r="T499" s="12">
        <f t="shared" si="31"/>
        <v>42724.25</v>
      </c>
      <c r="W499" s="12">
        <v>42724.25</v>
      </c>
      <c r="Y499">
        <v>12</v>
      </c>
      <c r="Z499">
        <v>20</v>
      </c>
      <c r="AA499">
        <v>2016</v>
      </c>
      <c r="AB499" s="15">
        <v>0.25</v>
      </c>
      <c r="AC499" t="s">
        <v>2087</v>
      </c>
    </row>
    <row r="500" spans="1:29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4.1755726838957621</v>
      </c>
      <c r="P500" s="6">
        <f t="shared" si="29"/>
        <v>79.994818652849744</v>
      </c>
      <c r="Q500" s="8" t="s">
        <v>2036</v>
      </c>
      <c r="R500" t="s">
        <v>2037</v>
      </c>
      <c r="S500" s="12">
        <f t="shared" si="30"/>
        <v>42005.25</v>
      </c>
      <c r="T500" s="12">
        <f t="shared" si="31"/>
        <v>42007.25</v>
      </c>
      <c r="W500" s="12">
        <v>42005.25</v>
      </c>
      <c r="Y500">
        <v>1</v>
      </c>
      <c r="Z500">
        <v>1</v>
      </c>
      <c r="AA500">
        <v>2015</v>
      </c>
      <c r="AB500" s="15">
        <v>0.25</v>
      </c>
      <c r="AC500" t="s">
        <v>2087</v>
      </c>
    </row>
    <row r="501" spans="1:29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2.0801849053249177</v>
      </c>
      <c r="P501" s="6">
        <f t="shared" si="29"/>
        <v>38.003378378378379</v>
      </c>
      <c r="Q501" s="8" t="s">
        <v>2040</v>
      </c>
      <c r="R501" t="s">
        <v>2041</v>
      </c>
      <c r="S501" s="12">
        <f t="shared" si="30"/>
        <v>42444.208333333328</v>
      </c>
      <c r="T501" s="12">
        <f t="shared" si="31"/>
        <v>42449.208333333328</v>
      </c>
      <c r="W501" s="12">
        <v>42444.208333333328</v>
      </c>
      <c r="Y501">
        <v>3</v>
      </c>
      <c r="Z501">
        <v>15</v>
      </c>
      <c r="AA501">
        <v>2016</v>
      </c>
      <c r="AB501" s="15">
        <v>0.20833333333333334</v>
      </c>
      <c r="AC501" t="s">
        <v>2087</v>
      </c>
    </row>
    <row r="502" spans="1:29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 t="e">
        <f t="shared" si="28"/>
        <v>#DIV/0!</v>
      </c>
      <c r="P502" s="6" t="e">
        <f t="shared" si="29"/>
        <v>#DIV/0!</v>
      </c>
      <c r="Q502" s="8" t="s">
        <v>2038</v>
      </c>
      <c r="R502" t="s">
        <v>2039</v>
      </c>
      <c r="S502" s="12">
        <f t="shared" si="30"/>
        <v>41395.208333333336</v>
      </c>
      <c r="T502" s="12">
        <f t="shared" si="31"/>
        <v>41423.208333333336</v>
      </c>
      <c r="W502" s="12">
        <v>41395.208333333336</v>
      </c>
      <c r="Y502">
        <v>5</v>
      </c>
      <c r="Z502">
        <v>1</v>
      </c>
      <c r="AA502">
        <v>2013</v>
      </c>
      <c r="AB502" s="15">
        <v>0.20833333333333334</v>
      </c>
      <c r="AC502" t="s">
        <v>2087</v>
      </c>
    </row>
    <row r="503" spans="1:29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1.4256146571006933</v>
      </c>
      <c r="P503" s="6">
        <f t="shared" si="29"/>
        <v>59.990534521158132</v>
      </c>
      <c r="Q503" s="8" t="s">
        <v>2040</v>
      </c>
      <c r="R503" t="s">
        <v>2041</v>
      </c>
      <c r="S503" s="12">
        <f t="shared" si="30"/>
        <v>41345.208333333336</v>
      </c>
      <c r="T503" s="12">
        <f t="shared" si="31"/>
        <v>41347.208333333336</v>
      </c>
      <c r="W503" s="12">
        <v>41345.208333333336</v>
      </c>
      <c r="Y503">
        <v>3</v>
      </c>
      <c r="Z503">
        <v>12</v>
      </c>
      <c r="AA503">
        <v>2013</v>
      </c>
      <c r="AB503" s="15">
        <v>0.20833333333333334</v>
      </c>
      <c r="AC503" t="s">
        <v>2087</v>
      </c>
    </row>
    <row r="504" spans="1:29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0.18870663376397154</v>
      </c>
      <c r="P504" s="6">
        <f t="shared" si="29"/>
        <v>37.037634408602152</v>
      </c>
      <c r="Q504" s="8" t="s">
        <v>2049</v>
      </c>
      <c r="R504" t="s">
        <v>2050</v>
      </c>
      <c r="S504" s="12">
        <f t="shared" si="30"/>
        <v>41117.208333333336</v>
      </c>
      <c r="T504" s="12">
        <f t="shared" si="31"/>
        <v>41146.208333333336</v>
      </c>
      <c r="W504" s="12">
        <v>41117.208333333336</v>
      </c>
      <c r="Y504">
        <v>7</v>
      </c>
      <c r="Z504">
        <v>27</v>
      </c>
      <c r="AA504">
        <v>2012</v>
      </c>
      <c r="AB504" s="15">
        <v>0.20833333333333334</v>
      </c>
      <c r="AC504" t="s">
        <v>2087</v>
      </c>
    </row>
    <row r="505" spans="1:29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0.55455276950177235</v>
      </c>
      <c r="P505" s="6">
        <f t="shared" si="29"/>
        <v>99.963043478260872</v>
      </c>
      <c r="Q505" s="8" t="s">
        <v>2040</v>
      </c>
      <c r="R505" t="s">
        <v>2043</v>
      </c>
      <c r="S505" s="12">
        <f t="shared" si="30"/>
        <v>42186.208333333328</v>
      </c>
      <c r="T505" s="12">
        <f t="shared" si="31"/>
        <v>42206.208333333328</v>
      </c>
      <c r="W505" s="12">
        <v>42186.208333333328</v>
      </c>
      <c r="Y505">
        <v>7</v>
      </c>
      <c r="Z505">
        <v>1</v>
      </c>
      <c r="AA505">
        <v>2015</v>
      </c>
      <c r="AB505" s="15">
        <v>0.20833333333333334</v>
      </c>
      <c r="AC505" t="s">
        <v>2087</v>
      </c>
    </row>
    <row r="506" spans="1:29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1.0831889081455806</v>
      </c>
      <c r="P506" s="6">
        <f t="shared" si="29"/>
        <v>111.6774193548387</v>
      </c>
      <c r="Q506" s="8" t="s">
        <v>2034</v>
      </c>
      <c r="R506" t="s">
        <v>2035</v>
      </c>
      <c r="S506" s="12">
        <f t="shared" si="30"/>
        <v>42142.208333333328</v>
      </c>
      <c r="T506" s="12">
        <f t="shared" si="31"/>
        <v>42143.208333333328</v>
      </c>
      <c r="W506" s="12">
        <v>42142.208333333328</v>
      </c>
      <c r="Y506">
        <v>5</v>
      </c>
      <c r="Z506">
        <v>18</v>
      </c>
      <c r="AA506">
        <v>2015</v>
      </c>
      <c r="AB506" s="15">
        <v>0.20833333333333334</v>
      </c>
      <c r="AC506" t="s">
        <v>2087</v>
      </c>
    </row>
    <row r="507" spans="1:29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7.1937264943586463</v>
      </c>
      <c r="P507" s="6">
        <f t="shared" si="29"/>
        <v>36.014409221902014</v>
      </c>
      <c r="Q507" s="8" t="s">
        <v>2046</v>
      </c>
      <c r="R507" t="s">
        <v>2055</v>
      </c>
      <c r="S507" s="12">
        <f t="shared" si="30"/>
        <v>41341.25</v>
      </c>
      <c r="T507" s="12">
        <f t="shared" si="31"/>
        <v>41383.208333333336</v>
      </c>
      <c r="W507" s="12">
        <v>41341.25</v>
      </c>
      <c r="Y507">
        <v>3</v>
      </c>
      <c r="Z507">
        <v>8</v>
      </c>
      <c r="AA507">
        <v>2013</v>
      </c>
      <c r="AB507" s="15">
        <v>0.25</v>
      </c>
      <c r="AC507" t="s">
        <v>2087</v>
      </c>
    </row>
    <row r="508" spans="1:29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0.10786581492623176</v>
      </c>
      <c r="P508" s="6">
        <f t="shared" si="29"/>
        <v>66.010284810126578</v>
      </c>
      <c r="Q508" s="8" t="s">
        <v>2038</v>
      </c>
      <c r="R508" t="s">
        <v>2039</v>
      </c>
      <c r="S508" s="12">
        <f t="shared" si="30"/>
        <v>43062.25</v>
      </c>
      <c r="T508" s="12">
        <f t="shared" si="31"/>
        <v>43079.25</v>
      </c>
      <c r="W508" s="12">
        <v>43062.25</v>
      </c>
      <c r="Y508">
        <v>11</v>
      </c>
      <c r="Z508">
        <v>23</v>
      </c>
      <c r="AA508">
        <v>2017</v>
      </c>
      <c r="AB508" s="15">
        <v>0.25</v>
      </c>
      <c r="AC508" t="s">
        <v>2087</v>
      </c>
    </row>
    <row r="509" spans="1:29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2.5089605734767026</v>
      </c>
      <c r="P509" s="6">
        <f t="shared" si="29"/>
        <v>44.05263157894737</v>
      </c>
      <c r="Q509" s="8" t="s">
        <v>2036</v>
      </c>
      <c r="R509" t="s">
        <v>2037</v>
      </c>
      <c r="S509" s="12">
        <f t="shared" si="30"/>
        <v>41373.208333333336</v>
      </c>
      <c r="T509" s="12">
        <f t="shared" si="31"/>
        <v>41422.208333333336</v>
      </c>
      <c r="W509" s="12">
        <v>41373.208333333336</v>
      </c>
      <c r="Y509">
        <v>4</v>
      </c>
      <c r="Z509">
        <v>9</v>
      </c>
      <c r="AA509">
        <v>2013</v>
      </c>
      <c r="AB509" s="15">
        <v>0.20833333333333334</v>
      </c>
      <c r="AC509" t="s">
        <v>2087</v>
      </c>
    </row>
    <row r="510" spans="1:29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0.89103291713961408</v>
      </c>
      <c r="P510" s="6">
        <f t="shared" si="29"/>
        <v>52.999726551818434</v>
      </c>
      <c r="Q510" s="8" t="s">
        <v>2038</v>
      </c>
      <c r="R510" t="s">
        <v>2039</v>
      </c>
      <c r="S510" s="12">
        <f t="shared" si="30"/>
        <v>43310.208333333328</v>
      </c>
      <c r="T510" s="12">
        <f t="shared" si="31"/>
        <v>43331.208333333328</v>
      </c>
      <c r="W510" s="12">
        <v>43310.208333333328</v>
      </c>
      <c r="Y510">
        <v>7</v>
      </c>
      <c r="Z510">
        <v>29</v>
      </c>
      <c r="AA510">
        <v>2018</v>
      </c>
      <c r="AB510" s="15">
        <v>0.20833333333333334</v>
      </c>
      <c r="AC510" t="s">
        <v>2087</v>
      </c>
    </row>
    <row r="511" spans="1:29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1.4099238557442892</v>
      </c>
      <c r="P511" s="6">
        <f t="shared" si="29"/>
        <v>95</v>
      </c>
      <c r="Q511" s="8" t="s">
        <v>2038</v>
      </c>
      <c r="R511" t="s">
        <v>2039</v>
      </c>
      <c r="S511" s="12">
        <f t="shared" si="30"/>
        <v>41034.208333333336</v>
      </c>
      <c r="T511" s="12">
        <f t="shared" si="31"/>
        <v>41044.208333333336</v>
      </c>
      <c r="W511" s="12">
        <v>41034.208333333336</v>
      </c>
      <c r="Y511">
        <v>5</v>
      </c>
      <c r="Z511">
        <v>5</v>
      </c>
      <c r="AA511">
        <v>2012</v>
      </c>
      <c r="AB511" s="15">
        <v>0.20833333333333334</v>
      </c>
      <c r="AC511" t="s">
        <v>2087</v>
      </c>
    </row>
    <row r="512" spans="1:29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0.83970287436753144</v>
      </c>
      <c r="P512" s="6">
        <f t="shared" si="29"/>
        <v>70.908396946564892</v>
      </c>
      <c r="Q512" s="8" t="s">
        <v>2040</v>
      </c>
      <c r="R512" t="s">
        <v>2043</v>
      </c>
      <c r="S512" s="12">
        <f t="shared" si="30"/>
        <v>43251.208333333328</v>
      </c>
      <c r="T512" s="12">
        <f t="shared" si="31"/>
        <v>43275.208333333328</v>
      </c>
      <c r="W512" s="12">
        <v>43251.208333333328</v>
      </c>
      <c r="Y512">
        <v>5</v>
      </c>
      <c r="Z512">
        <v>31</v>
      </c>
      <c r="AA512">
        <v>2018</v>
      </c>
      <c r="AB512" s="15">
        <v>0.20833333333333334</v>
      </c>
      <c r="AC512" t="s">
        <v>2087</v>
      </c>
    </row>
    <row r="513" spans="1:29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4.1636148515409319</v>
      </c>
      <c r="P513" s="6">
        <f t="shared" si="29"/>
        <v>98.060773480662988</v>
      </c>
      <c r="Q513" s="8" t="s">
        <v>2038</v>
      </c>
      <c r="R513" t="s">
        <v>2039</v>
      </c>
      <c r="S513" s="12">
        <f t="shared" si="30"/>
        <v>43671.208333333328</v>
      </c>
      <c r="T513" s="12">
        <f t="shared" si="31"/>
        <v>43681.208333333328</v>
      </c>
      <c r="W513" s="12">
        <v>43671.208333333328</v>
      </c>
      <c r="Y513">
        <v>7</v>
      </c>
      <c r="Z513">
        <v>25</v>
      </c>
      <c r="AA513">
        <v>2019</v>
      </c>
      <c r="AB513" s="15">
        <v>0.20833333333333334</v>
      </c>
      <c r="AC513" t="s">
        <v>2087</v>
      </c>
    </row>
    <row r="514" spans="1:29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0.71777882946837046</v>
      </c>
      <c r="P514" s="6">
        <f t="shared" si="29"/>
        <v>53.046025104602514</v>
      </c>
      <c r="Q514" s="8" t="s">
        <v>2049</v>
      </c>
      <c r="R514" t="s">
        <v>2050</v>
      </c>
      <c r="S514" s="12">
        <f t="shared" si="30"/>
        <v>41825.208333333336</v>
      </c>
      <c r="T514" s="12">
        <f t="shared" si="31"/>
        <v>41826.208333333336</v>
      </c>
      <c r="W514" s="12">
        <v>41825.208333333336</v>
      </c>
      <c r="Y514">
        <v>7</v>
      </c>
      <c r="Z514">
        <v>5</v>
      </c>
      <c r="AA514">
        <v>2014</v>
      </c>
      <c r="AB514" s="15">
        <v>0.20833333333333334</v>
      </c>
      <c r="AC514" t="s">
        <v>2087</v>
      </c>
    </row>
    <row r="515" spans="1:29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D515/E515</f>
        <v>2.5460122699386503</v>
      </c>
      <c r="P515" s="6">
        <f t="shared" ref="P515:P578" si="33">E515/G515</f>
        <v>93.142857142857139</v>
      </c>
      <c r="Q515" s="8" t="s">
        <v>2040</v>
      </c>
      <c r="R515" t="s">
        <v>2059</v>
      </c>
      <c r="S515" s="12">
        <f t="shared" ref="S515:S578" si="34">(J515/86400)+DATE(1970, 1, 1)</f>
        <v>40430.208333333336</v>
      </c>
      <c r="T515" s="12">
        <f t="shared" ref="T515:T578" si="35">(K515/86400)+DATE(1970,1,1)</f>
        <v>40432.208333333336</v>
      </c>
      <c r="W515" s="12">
        <v>40430.208333333336</v>
      </c>
      <c r="Y515">
        <v>9</v>
      </c>
      <c r="Z515">
        <v>9</v>
      </c>
      <c r="AA515">
        <v>2010</v>
      </c>
      <c r="AB515" s="15">
        <v>0.20833333333333334</v>
      </c>
      <c r="AC515" t="s">
        <v>2087</v>
      </c>
    </row>
    <row r="516" spans="1:29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4.4565112617678242</v>
      </c>
      <c r="P516" s="6">
        <f t="shared" si="33"/>
        <v>58.945075757575758</v>
      </c>
      <c r="Q516" s="8" t="s">
        <v>2034</v>
      </c>
      <c r="R516" t="s">
        <v>2035</v>
      </c>
      <c r="S516" s="12">
        <f t="shared" si="34"/>
        <v>41614.25</v>
      </c>
      <c r="T516" s="12">
        <f t="shared" si="35"/>
        <v>41619.25</v>
      </c>
      <c r="W516" s="12">
        <v>41614.25</v>
      </c>
      <c r="Y516">
        <v>12</v>
      </c>
      <c r="Z516">
        <v>6</v>
      </c>
      <c r="AA516">
        <v>2013</v>
      </c>
      <c r="AB516" s="15">
        <v>0.25</v>
      </c>
      <c r="AC516" t="s">
        <v>2087</v>
      </c>
    </row>
    <row r="517" spans="1:29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1.7927871586408173</v>
      </c>
      <c r="P517" s="6">
        <f t="shared" si="33"/>
        <v>36.067669172932334</v>
      </c>
      <c r="Q517" s="8" t="s">
        <v>2038</v>
      </c>
      <c r="R517" t="s">
        <v>2039</v>
      </c>
      <c r="S517" s="12">
        <f t="shared" si="34"/>
        <v>40900.25</v>
      </c>
      <c r="T517" s="12">
        <f t="shared" si="35"/>
        <v>40902.25</v>
      </c>
      <c r="W517" s="12">
        <v>40900.25</v>
      </c>
      <c r="Y517">
        <v>12</v>
      </c>
      <c r="Z517">
        <v>23</v>
      </c>
      <c r="AA517">
        <v>2011</v>
      </c>
      <c r="AB517" s="15">
        <v>0.25</v>
      </c>
      <c r="AC517" t="s">
        <v>2087</v>
      </c>
    </row>
    <row r="518" spans="1:29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2.3516615407696349</v>
      </c>
      <c r="P518" s="6">
        <f t="shared" si="33"/>
        <v>63.030732860520096</v>
      </c>
      <c r="Q518" s="8" t="s">
        <v>2046</v>
      </c>
      <c r="R518" t="s">
        <v>2047</v>
      </c>
      <c r="S518" s="12">
        <f t="shared" si="34"/>
        <v>40396.208333333336</v>
      </c>
      <c r="T518" s="12">
        <f t="shared" si="35"/>
        <v>40434.208333333336</v>
      </c>
      <c r="W518" s="12">
        <v>40396.208333333336</v>
      </c>
      <c r="Y518">
        <v>8</v>
      </c>
      <c r="Z518">
        <v>6</v>
      </c>
      <c r="AA518">
        <v>2010</v>
      </c>
      <c r="AB518" s="15">
        <v>0.20833333333333334</v>
      </c>
      <c r="AC518" t="s">
        <v>2087</v>
      </c>
    </row>
    <row r="519" spans="1:29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0.8928571428571429</v>
      </c>
      <c r="P519" s="6">
        <f t="shared" si="33"/>
        <v>84.717948717948715</v>
      </c>
      <c r="Q519" s="8" t="s">
        <v>2032</v>
      </c>
      <c r="R519" t="s">
        <v>2033</v>
      </c>
      <c r="S519" s="12">
        <f t="shared" si="34"/>
        <v>42860.208333333328</v>
      </c>
      <c r="T519" s="12">
        <f t="shared" si="35"/>
        <v>42865.208333333328</v>
      </c>
      <c r="W519" s="12">
        <v>42860.208333333328</v>
      </c>
      <c r="Y519">
        <v>5</v>
      </c>
      <c r="Z519">
        <v>5</v>
      </c>
      <c r="AA519">
        <v>2017</v>
      </c>
      <c r="AB519" s="15">
        <v>0.20833333333333334</v>
      </c>
      <c r="AC519" t="s">
        <v>2087</v>
      </c>
    </row>
    <row r="520" spans="1:29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14.14790996784566</v>
      </c>
      <c r="P520" s="6">
        <f t="shared" si="33"/>
        <v>62.2</v>
      </c>
      <c r="Q520" s="8" t="s">
        <v>2040</v>
      </c>
      <c r="R520" t="s">
        <v>2048</v>
      </c>
      <c r="S520" s="12">
        <f t="shared" si="34"/>
        <v>43154.25</v>
      </c>
      <c r="T520" s="12">
        <f t="shared" si="35"/>
        <v>43156.25</v>
      </c>
      <c r="W520" s="12">
        <v>43154.25</v>
      </c>
      <c r="Y520">
        <v>2</v>
      </c>
      <c r="Z520">
        <v>23</v>
      </c>
      <c r="AA520">
        <v>2018</v>
      </c>
      <c r="AB520" s="15">
        <v>0.25</v>
      </c>
      <c r="AC520" t="s">
        <v>2087</v>
      </c>
    </row>
    <row r="521" spans="1:29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0.98284311014258696</v>
      </c>
      <c r="P521" s="6">
        <f t="shared" si="33"/>
        <v>101.97518330513255</v>
      </c>
      <c r="Q521" s="8" t="s">
        <v>2034</v>
      </c>
      <c r="R521" t="s">
        <v>2035</v>
      </c>
      <c r="S521" s="12">
        <f t="shared" si="34"/>
        <v>42012.25</v>
      </c>
      <c r="T521" s="12">
        <f t="shared" si="35"/>
        <v>42026.25</v>
      </c>
      <c r="W521" s="12">
        <v>42012.25</v>
      </c>
      <c r="Y521">
        <v>1</v>
      </c>
      <c r="Z521">
        <v>8</v>
      </c>
      <c r="AA521">
        <v>2015</v>
      </c>
      <c r="AB521" s="15">
        <v>0.25</v>
      </c>
      <c r="AC521" t="s">
        <v>2087</v>
      </c>
    </row>
    <row r="522" spans="1:29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0.23487962419260131</v>
      </c>
      <c r="P522" s="6">
        <f t="shared" si="33"/>
        <v>106.4375</v>
      </c>
      <c r="Q522" s="8" t="s">
        <v>2038</v>
      </c>
      <c r="R522" t="s">
        <v>2039</v>
      </c>
      <c r="S522" s="12">
        <f t="shared" si="34"/>
        <v>43574.208333333328</v>
      </c>
      <c r="T522" s="12">
        <f t="shared" si="35"/>
        <v>43577.208333333328</v>
      </c>
      <c r="W522" s="12">
        <v>43574.208333333328</v>
      </c>
      <c r="Y522">
        <v>4</v>
      </c>
      <c r="Z522">
        <v>19</v>
      </c>
      <c r="AA522">
        <v>2019</v>
      </c>
      <c r="AB522" s="15">
        <v>0.20833333333333334</v>
      </c>
      <c r="AC522" t="s">
        <v>2087</v>
      </c>
    </row>
    <row r="523" spans="1:29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0.68709881565862041</v>
      </c>
      <c r="P523" s="6">
        <f t="shared" si="33"/>
        <v>29.975609756097562</v>
      </c>
      <c r="Q523" s="8" t="s">
        <v>2040</v>
      </c>
      <c r="R523" t="s">
        <v>2043</v>
      </c>
      <c r="S523" s="12">
        <f t="shared" si="34"/>
        <v>42605.208333333328</v>
      </c>
      <c r="T523" s="12">
        <f t="shared" si="35"/>
        <v>42611.208333333328</v>
      </c>
      <c r="W523" s="12">
        <v>42605.208333333328</v>
      </c>
      <c r="Y523">
        <v>8</v>
      </c>
      <c r="Z523">
        <v>23</v>
      </c>
      <c r="AA523">
        <v>2016</v>
      </c>
      <c r="AB523" s="15">
        <v>0.20833333333333334</v>
      </c>
      <c r="AC523" t="s">
        <v>2087</v>
      </c>
    </row>
    <row r="524" spans="1:29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3.081335041796327</v>
      </c>
      <c r="P524" s="6">
        <f t="shared" si="33"/>
        <v>85.806282722513089</v>
      </c>
      <c r="Q524" s="8" t="s">
        <v>2040</v>
      </c>
      <c r="R524" t="s">
        <v>2051</v>
      </c>
      <c r="S524" s="12">
        <f t="shared" si="34"/>
        <v>41093.208333333336</v>
      </c>
      <c r="T524" s="12">
        <f t="shared" si="35"/>
        <v>41105.208333333336</v>
      </c>
      <c r="W524" s="12">
        <v>41093.208333333336</v>
      </c>
      <c r="Y524">
        <v>7</v>
      </c>
      <c r="Z524">
        <v>3</v>
      </c>
      <c r="AA524">
        <v>2012</v>
      </c>
      <c r="AB524" s="15">
        <v>0.20833333333333334</v>
      </c>
      <c r="AC524" t="s">
        <v>2087</v>
      </c>
    </row>
    <row r="525" spans="1:29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0.14278914802475012</v>
      </c>
      <c r="P525" s="6">
        <f t="shared" si="33"/>
        <v>70.82022471910112</v>
      </c>
      <c r="Q525" s="8" t="s">
        <v>2040</v>
      </c>
      <c r="R525" t="s">
        <v>2051</v>
      </c>
      <c r="S525" s="12">
        <f t="shared" si="34"/>
        <v>40241.25</v>
      </c>
      <c r="T525" s="12">
        <f t="shared" si="35"/>
        <v>40246.25</v>
      </c>
      <c r="W525" s="12">
        <v>40241.25</v>
      </c>
      <c r="Y525">
        <v>3</v>
      </c>
      <c r="Z525">
        <v>4</v>
      </c>
      <c r="AA525">
        <v>2010</v>
      </c>
      <c r="AB525" s="15">
        <v>0.25</v>
      </c>
      <c r="AC525" t="s">
        <v>2087</v>
      </c>
    </row>
    <row r="526" spans="1:29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1.1918260698087162</v>
      </c>
      <c r="P526" s="6">
        <f t="shared" si="33"/>
        <v>40.998484082870135</v>
      </c>
      <c r="Q526" s="8" t="s">
        <v>2038</v>
      </c>
      <c r="R526" t="s">
        <v>2039</v>
      </c>
      <c r="S526" s="12">
        <f t="shared" si="34"/>
        <v>40294.208333333336</v>
      </c>
      <c r="T526" s="12">
        <f t="shared" si="35"/>
        <v>40307.208333333336</v>
      </c>
      <c r="W526" s="12">
        <v>40294.208333333336</v>
      </c>
      <c r="Y526">
        <v>4</v>
      </c>
      <c r="Z526">
        <v>26</v>
      </c>
      <c r="AA526">
        <v>2010</v>
      </c>
      <c r="AB526" s="15">
        <v>0.20833333333333334</v>
      </c>
      <c r="AC526" t="s">
        <v>2087</v>
      </c>
    </row>
    <row r="527" spans="1:29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1.1877828054298643</v>
      </c>
      <c r="P527" s="6">
        <f t="shared" si="33"/>
        <v>28.063492063492063</v>
      </c>
      <c r="Q527" s="8" t="s">
        <v>2036</v>
      </c>
      <c r="R527" t="s">
        <v>2045</v>
      </c>
      <c r="S527" s="12">
        <f t="shared" si="34"/>
        <v>40505.25</v>
      </c>
      <c r="T527" s="12">
        <f t="shared" si="35"/>
        <v>40509.25</v>
      </c>
      <c r="W527" s="12">
        <v>40505.25</v>
      </c>
      <c r="Y527">
        <v>11</v>
      </c>
      <c r="Z527">
        <v>23</v>
      </c>
      <c r="AA527">
        <v>2010</v>
      </c>
      <c r="AB527" s="15">
        <v>0.25</v>
      </c>
      <c r="AC527" t="s">
        <v>2087</v>
      </c>
    </row>
    <row r="528" spans="1:29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0.64122373300370827</v>
      </c>
      <c r="P528" s="6">
        <f t="shared" si="33"/>
        <v>88.054421768707485</v>
      </c>
      <c r="Q528" s="8" t="s">
        <v>2038</v>
      </c>
      <c r="R528" t="s">
        <v>2039</v>
      </c>
      <c r="S528" s="12">
        <f t="shared" si="34"/>
        <v>42364.25</v>
      </c>
      <c r="T528" s="12">
        <f t="shared" si="35"/>
        <v>42401.25</v>
      </c>
      <c r="W528" s="12">
        <v>42364.25</v>
      </c>
      <c r="Y528">
        <v>12</v>
      </c>
      <c r="Z528">
        <v>26</v>
      </c>
      <c r="AA528">
        <v>2015</v>
      </c>
      <c r="AB528" s="15">
        <v>0.25</v>
      </c>
      <c r="AC528" t="s">
        <v>2087</v>
      </c>
    </row>
    <row r="529" spans="1:29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1.0038200339558574</v>
      </c>
      <c r="P529" s="6">
        <f t="shared" si="33"/>
        <v>31</v>
      </c>
      <c r="Q529" s="8" t="s">
        <v>2040</v>
      </c>
      <c r="R529" t="s">
        <v>2048</v>
      </c>
      <c r="S529" s="12">
        <f t="shared" si="34"/>
        <v>42405.25</v>
      </c>
      <c r="T529" s="12">
        <f t="shared" si="35"/>
        <v>42441.25</v>
      </c>
      <c r="W529" s="12">
        <v>42405.25</v>
      </c>
      <c r="Y529">
        <v>2</v>
      </c>
      <c r="Z529">
        <v>5</v>
      </c>
      <c r="AA529">
        <v>2016</v>
      </c>
      <c r="AB529" s="15">
        <v>0.25</v>
      </c>
      <c r="AC529" t="s">
        <v>2087</v>
      </c>
    </row>
    <row r="530" spans="1:29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1.2453300124533002</v>
      </c>
      <c r="P530" s="6">
        <f t="shared" si="33"/>
        <v>90.337500000000006</v>
      </c>
      <c r="Q530" s="8" t="s">
        <v>2034</v>
      </c>
      <c r="R530" t="s">
        <v>2044</v>
      </c>
      <c r="S530" s="12">
        <f t="shared" si="34"/>
        <v>41601.25</v>
      </c>
      <c r="T530" s="12">
        <f t="shared" si="35"/>
        <v>41646.25</v>
      </c>
      <c r="W530" s="12">
        <v>41601.25</v>
      </c>
      <c r="Y530">
        <v>11</v>
      </c>
      <c r="Z530">
        <v>23</v>
      </c>
      <c r="AA530">
        <v>2013</v>
      </c>
      <c r="AB530" s="15">
        <v>0.25</v>
      </c>
      <c r="AC530" t="s">
        <v>2087</v>
      </c>
    </row>
    <row r="531" spans="1:29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8.8850174216027877</v>
      </c>
      <c r="P531" s="6">
        <f t="shared" si="33"/>
        <v>63.777777777777779</v>
      </c>
      <c r="Q531" s="8" t="s">
        <v>2049</v>
      </c>
      <c r="R531" t="s">
        <v>2050</v>
      </c>
      <c r="S531" s="12">
        <f t="shared" si="34"/>
        <v>41769.208333333336</v>
      </c>
      <c r="T531" s="12">
        <f t="shared" si="35"/>
        <v>41797.208333333336</v>
      </c>
      <c r="W531" s="12">
        <v>41769.208333333336</v>
      </c>
      <c r="Y531">
        <v>5</v>
      </c>
      <c r="Z531">
        <v>10</v>
      </c>
      <c r="AA531">
        <v>2014</v>
      </c>
      <c r="AB531" s="15">
        <v>0.20833333333333334</v>
      </c>
      <c r="AC531" t="s">
        <v>2087</v>
      </c>
    </row>
    <row r="532" spans="1:29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1.090025745369986</v>
      </c>
      <c r="P532" s="6">
        <f t="shared" si="33"/>
        <v>53.995515695067262</v>
      </c>
      <c r="Q532" s="8" t="s">
        <v>2046</v>
      </c>
      <c r="R532" t="s">
        <v>2052</v>
      </c>
      <c r="S532" s="12">
        <f t="shared" si="34"/>
        <v>40421.208333333336</v>
      </c>
      <c r="T532" s="12">
        <f t="shared" si="35"/>
        <v>40435.208333333336</v>
      </c>
      <c r="W532" s="12">
        <v>40421.208333333336</v>
      </c>
      <c r="Y532">
        <v>8</v>
      </c>
      <c r="Z532">
        <v>31</v>
      </c>
      <c r="AA532">
        <v>2010</v>
      </c>
      <c r="AB532" s="15">
        <v>0.20833333333333334</v>
      </c>
      <c r="AC532" t="s">
        <v>2087</v>
      </c>
    </row>
    <row r="533" spans="1:29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1.0468884926375759</v>
      </c>
      <c r="P533" s="6">
        <f t="shared" si="33"/>
        <v>48.993956043956047</v>
      </c>
      <c r="Q533" s="8" t="s">
        <v>2049</v>
      </c>
      <c r="R533" t="s">
        <v>2050</v>
      </c>
      <c r="S533" s="12">
        <f t="shared" si="34"/>
        <v>41589.25</v>
      </c>
      <c r="T533" s="12">
        <f t="shared" si="35"/>
        <v>41645.25</v>
      </c>
      <c r="W533" s="12">
        <v>41589.25</v>
      </c>
      <c r="Y533">
        <v>11</v>
      </c>
      <c r="Z533">
        <v>11</v>
      </c>
      <c r="AA533">
        <v>2013</v>
      </c>
      <c r="AB533" s="15">
        <v>0.25</v>
      </c>
      <c r="AC533" t="s">
        <v>2087</v>
      </c>
    </row>
    <row r="534" spans="1:29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0.19885657469550086</v>
      </c>
      <c r="P534" s="6">
        <f t="shared" si="33"/>
        <v>63.857142857142854</v>
      </c>
      <c r="Q534" s="8" t="s">
        <v>2038</v>
      </c>
      <c r="R534" t="s">
        <v>2039</v>
      </c>
      <c r="S534" s="12">
        <f t="shared" si="34"/>
        <v>43125.25</v>
      </c>
      <c r="T534" s="12">
        <f t="shared" si="35"/>
        <v>43126.25</v>
      </c>
      <c r="W534" s="12">
        <v>43125.25</v>
      </c>
      <c r="Y534">
        <v>1</v>
      </c>
      <c r="Z534">
        <v>25</v>
      </c>
      <c r="AA534">
        <v>2018</v>
      </c>
      <c r="AB534" s="15">
        <v>0.25</v>
      </c>
      <c r="AC534" t="s">
        <v>2087</v>
      </c>
    </row>
    <row r="535" spans="1:29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0.62796736308029943</v>
      </c>
      <c r="P535" s="6">
        <f t="shared" si="33"/>
        <v>82.996393146979258</v>
      </c>
      <c r="Q535" s="8" t="s">
        <v>2034</v>
      </c>
      <c r="R535" t="s">
        <v>2044</v>
      </c>
      <c r="S535" s="12">
        <f t="shared" si="34"/>
        <v>41479.208333333336</v>
      </c>
      <c r="T535" s="12">
        <f t="shared" si="35"/>
        <v>41515.208333333336</v>
      </c>
      <c r="W535" s="12">
        <v>41479.208333333336</v>
      </c>
      <c r="Y535">
        <v>7</v>
      </c>
      <c r="Z535">
        <v>24</v>
      </c>
      <c r="AA535">
        <v>2013</v>
      </c>
      <c r="AB535" s="15">
        <v>0.20833333333333334</v>
      </c>
      <c r="AC535" t="s">
        <v>2087</v>
      </c>
    </row>
    <row r="536" spans="1:29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6.6567052670900262</v>
      </c>
      <c r="P536" s="6">
        <f t="shared" si="33"/>
        <v>55.08230452674897</v>
      </c>
      <c r="Q536" s="8" t="s">
        <v>2040</v>
      </c>
      <c r="R536" t="s">
        <v>2043</v>
      </c>
      <c r="S536" s="12">
        <f t="shared" si="34"/>
        <v>43329.208333333328</v>
      </c>
      <c r="T536" s="12">
        <f t="shared" si="35"/>
        <v>43330.208333333328</v>
      </c>
      <c r="W536" s="12">
        <v>43329.208333333328</v>
      </c>
      <c r="Y536">
        <v>8</v>
      </c>
      <c r="Z536">
        <v>17</v>
      </c>
      <c r="AA536">
        <v>2018</v>
      </c>
      <c r="AB536" s="15">
        <v>0.20833333333333334</v>
      </c>
      <c r="AC536" t="s">
        <v>2087</v>
      </c>
    </row>
    <row r="537" spans="1:29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0.20745232585973031</v>
      </c>
      <c r="P537" s="6">
        <f t="shared" si="33"/>
        <v>62.044554455445542</v>
      </c>
      <c r="Q537" s="8" t="s">
        <v>2038</v>
      </c>
      <c r="R537" t="s">
        <v>2039</v>
      </c>
      <c r="S537" s="12">
        <f t="shared" si="34"/>
        <v>43259.208333333328</v>
      </c>
      <c r="T537" s="12">
        <f t="shared" si="35"/>
        <v>43261.208333333328</v>
      </c>
      <c r="W537" s="12">
        <v>43259.208333333328</v>
      </c>
      <c r="Y537">
        <v>6</v>
      </c>
      <c r="Z537">
        <v>8</v>
      </c>
      <c r="AA537">
        <v>2018</v>
      </c>
      <c r="AB537" s="15">
        <v>0.20833333333333334</v>
      </c>
      <c r="AC537" t="s">
        <v>2087</v>
      </c>
    </row>
    <row r="538" spans="1:29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0.66680274886031166</v>
      </c>
      <c r="P538" s="6">
        <f t="shared" si="33"/>
        <v>104.97857142857143</v>
      </c>
      <c r="Q538" s="8" t="s">
        <v>2046</v>
      </c>
      <c r="R538" t="s">
        <v>2052</v>
      </c>
      <c r="S538" s="12">
        <f t="shared" si="34"/>
        <v>40414.208333333336</v>
      </c>
      <c r="T538" s="12">
        <f t="shared" si="35"/>
        <v>40440.208333333336</v>
      </c>
      <c r="W538" s="12">
        <v>40414.208333333336</v>
      </c>
      <c r="Y538">
        <v>8</v>
      </c>
      <c r="Z538">
        <v>24</v>
      </c>
      <c r="AA538">
        <v>2010</v>
      </c>
      <c r="AB538" s="15">
        <v>0.20833333333333334</v>
      </c>
      <c r="AC538" t="s">
        <v>2087</v>
      </c>
    </row>
    <row r="539" spans="1:29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0.85308535907413963</v>
      </c>
      <c r="P539" s="6">
        <f t="shared" si="33"/>
        <v>94.044676806083643</v>
      </c>
      <c r="Q539" s="8" t="s">
        <v>2040</v>
      </c>
      <c r="R539" t="s">
        <v>2041</v>
      </c>
      <c r="S539" s="12">
        <f t="shared" si="34"/>
        <v>43342.208333333328</v>
      </c>
      <c r="T539" s="12">
        <f t="shared" si="35"/>
        <v>43365.208333333328</v>
      </c>
      <c r="W539" s="12">
        <v>43342.208333333328</v>
      </c>
      <c r="Y539">
        <v>8</v>
      </c>
      <c r="Z539">
        <v>30</v>
      </c>
      <c r="AA539">
        <v>2018</v>
      </c>
      <c r="AB539" s="15">
        <v>0.20833333333333334</v>
      </c>
      <c r="AC539" t="s">
        <v>2087</v>
      </c>
    </row>
    <row r="540" spans="1:29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2.6528035908405512</v>
      </c>
      <c r="P540" s="6">
        <f t="shared" si="33"/>
        <v>44.007716049382715</v>
      </c>
      <c r="Q540" s="8" t="s">
        <v>2049</v>
      </c>
      <c r="R540" t="s">
        <v>2060</v>
      </c>
      <c r="S540" s="12">
        <f t="shared" si="34"/>
        <v>41539.208333333336</v>
      </c>
      <c r="T540" s="12">
        <f t="shared" si="35"/>
        <v>41555.208333333336</v>
      </c>
      <c r="W540" s="12">
        <v>41539.208333333336</v>
      </c>
      <c r="Y540">
        <v>9</v>
      </c>
      <c r="Z540">
        <v>22</v>
      </c>
      <c r="AA540">
        <v>2013</v>
      </c>
      <c r="AB540" s="15">
        <v>0.20833333333333334</v>
      </c>
      <c r="AC540" t="s">
        <v>2087</v>
      </c>
    </row>
    <row r="541" spans="1:29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1.3764044943820224</v>
      </c>
      <c r="P541" s="6">
        <f t="shared" si="33"/>
        <v>92.467532467532465</v>
      </c>
      <c r="Q541" s="8" t="s">
        <v>2032</v>
      </c>
      <c r="R541" t="s">
        <v>2033</v>
      </c>
      <c r="S541" s="12">
        <f t="shared" si="34"/>
        <v>43647.208333333328</v>
      </c>
      <c r="T541" s="12">
        <f t="shared" si="35"/>
        <v>43653.208333333328</v>
      </c>
      <c r="W541" s="12">
        <v>43647.208333333328</v>
      </c>
      <c r="Y541">
        <v>7</v>
      </c>
      <c r="Z541">
        <v>1</v>
      </c>
      <c r="AA541">
        <v>2019</v>
      </c>
      <c r="AB541" s="15">
        <v>0.20833333333333334</v>
      </c>
      <c r="AC541" t="s">
        <v>2087</v>
      </c>
    </row>
    <row r="542" spans="1:29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0.37596651769880118</v>
      </c>
      <c r="P542" s="6">
        <f t="shared" si="33"/>
        <v>57.072874493927124</v>
      </c>
      <c r="Q542" s="8" t="s">
        <v>2053</v>
      </c>
      <c r="R542" t="s">
        <v>2054</v>
      </c>
      <c r="S542" s="12">
        <f t="shared" si="34"/>
        <v>43225.208333333328</v>
      </c>
      <c r="T542" s="12">
        <f t="shared" si="35"/>
        <v>43247.208333333328</v>
      </c>
      <c r="W542" s="12">
        <v>43225.208333333328</v>
      </c>
      <c r="Y542">
        <v>5</v>
      </c>
      <c r="Z542">
        <v>5</v>
      </c>
      <c r="AA542">
        <v>2018</v>
      </c>
      <c r="AB542" s="15">
        <v>0.20833333333333334</v>
      </c>
      <c r="AC542" t="s">
        <v>2087</v>
      </c>
    </row>
    <row r="543" spans="1:29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4.1312723390428445</v>
      </c>
      <c r="P543" s="6">
        <f t="shared" si="33"/>
        <v>109.07848101265823</v>
      </c>
      <c r="Q543" s="8" t="s">
        <v>2049</v>
      </c>
      <c r="R543" t="s">
        <v>2060</v>
      </c>
      <c r="S543" s="12">
        <f t="shared" si="34"/>
        <v>42165.208333333328</v>
      </c>
      <c r="T543" s="12">
        <f t="shared" si="35"/>
        <v>42191.208333333328</v>
      </c>
      <c r="W543" s="12">
        <v>42165.208333333328</v>
      </c>
      <c r="Y543">
        <v>6</v>
      </c>
      <c r="Z543">
        <v>10</v>
      </c>
      <c r="AA543">
        <v>2015</v>
      </c>
      <c r="AB543" s="15">
        <v>0.20833333333333334</v>
      </c>
      <c r="AC543" t="s">
        <v>2087</v>
      </c>
    </row>
    <row r="544" spans="1:29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39.896373056994818</v>
      </c>
      <c r="P544" s="6">
        <f t="shared" si="33"/>
        <v>39.387755102040813</v>
      </c>
      <c r="Q544" s="8" t="s">
        <v>2034</v>
      </c>
      <c r="R544" t="s">
        <v>2044</v>
      </c>
      <c r="S544" s="12">
        <f t="shared" si="34"/>
        <v>42391.25</v>
      </c>
      <c r="T544" s="12">
        <f t="shared" si="35"/>
        <v>42421.25</v>
      </c>
      <c r="W544" s="12">
        <v>42391.25</v>
      </c>
      <c r="Y544">
        <v>1</v>
      </c>
      <c r="Z544">
        <v>22</v>
      </c>
      <c r="AA544">
        <v>2016</v>
      </c>
      <c r="AB544" s="15">
        <v>0.25</v>
      </c>
      <c r="AC544" t="s">
        <v>2087</v>
      </c>
    </row>
    <row r="545" spans="1:29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6.1237738026543562</v>
      </c>
      <c r="P545" s="6">
        <f t="shared" si="33"/>
        <v>77.022222222222226</v>
      </c>
      <c r="Q545" s="8" t="s">
        <v>2049</v>
      </c>
      <c r="R545" t="s">
        <v>2050</v>
      </c>
      <c r="S545" s="12">
        <f t="shared" si="34"/>
        <v>41528.208333333336</v>
      </c>
      <c r="T545" s="12">
        <f t="shared" si="35"/>
        <v>41543.208333333336</v>
      </c>
      <c r="W545" s="12">
        <v>41528.208333333336</v>
      </c>
      <c r="Y545">
        <v>9</v>
      </c>
      <c r="Z545">
        <v>11</v>
      </c>
      <c r="AA545">
        <v>2013</v>
      </c>
      <c r="AB545" s="15">
        <v>0.20833333333333334</v>
      </c>
      <c r="AC545" t="s">
        <v>2087</v>
      </c>
    </row>
    <row r="546" spans="1:29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0.36166365280289331</v>
      </c>
      <c r="P546" s="6">
        <f t="shared" si="33"/>
        <v>92.166666666666671</v>
      </c>
      <c r="Q546" s="8" t="s">
        <v>2034</v>
      </c>
      <c r="R546" t="s">
        <v>2035</v>
      </c>
      <c r="S546" s="12">
        <f t="shared" si="34"/>
        <v>42377.25</v>
      </c>
      <c r="T546" s="12">
        <f t="shared" si="35"/>
        <v>42390.25</v>
      </c>
      <c r="W546" s="12">
        <v>42377.25</v>
      </c>
      <c r="Y546">
        <v>1</v>
      </c>
      <c r="Z546">
        <v>8</v>
      </c>
      <c r="AA546">
        <v>2016</v>
      </c>
      <c r="AB546" s="15">
        <v>0.25</v>
      </c>
      <c r="AC546" t="s">
        <v>2087</v>
      </c>
    </row>
    <row r="547" spans="1:29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1.1260808365171928</v>
      </c>
      <c r="P547" s="6">
        <f t="shared" si="33"/>
        <v>61.007063197026021</v>
      </c>
      <c r="Q547" s="8" t="s">
        <v>2038</v>
      </c>
      <c r="R547" t="s">
        <v>2039</v>
      </c>
      <c r="S547" s="12">
        <f t="shared" si="34"/>
        <v>43824.25</v>
      </c>
      <c r="T547" s="12">
        <f t="shared" si="35"/>
        <v>43844.25</v>
      </c>
      <c r="W547" s="12">
        <v>43824.25</v>
      </c>
      <c r="Y547">
        <v>12</v>
      </c>
      <c r="Z547">
        <v>25</v>
      </c>
      <c r="AA547">
        <v>2019</v>
      </c>
      <c r="AB547" s="15">
        <v>0.25</v>
      </c>
      <c r="AC547" t="s">
        <v>2087</v>
      </c>
    </row>
    <row r="548" spans="1:29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0.611353711790393</v>
      </c>
      <c r="P548" s="6">
        <f t="shared" si="33"/>
        <v>78.068181818181813</v>
      </c>
      <c r="Q548" s="8" t="s">
        <v>2038</v>
      </c>
      <c r="R548" t="s">
        <v>2039</v>
      </c>
      <c r="S548" s="12">
        <f t="shared" si="34"/>
        <v>43360.208333333328</v>
      </c>
      <c r="T548" s="12">
        <f t="shared" si="35"/>
        <v>43363.208333333328</v>
      </c>
      <c r="W548" s="12">
        <v>43360.208333333328</v>
      </c>
      <c r="Y548">
        <v>9</v>
      </c>
      <c r="Z548">
        <v>17</v>
      </c>
      <c r="AA548">
        <v>2018</v>
      </c>
      <c r="AB548" s="15">
        <v>0.20833333333333334</v>
      </c>
      <c r="AC548" t="s">
        <v>2087</v>
      </c>
    </row>
    <row r="549" spans="1:29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0.10319917440660474</v>
      </c>
      <c r="P549" s="6">
        <f t="shared" si="33"/>
        <v>80.75</v>
      </c>
      <c r="Q549" s="8" t="s">
        <v>2040</v>
      </c>
      <c r="R549" t="s">
        <v>2043</v>
      </c>
      <c r="S549" s="12">
        <f t="shared" si="34"/>
        <v>42029.25</v>
      </c>
      <c r="T549" s="12">
        <f t="shared" si="35"/>
        <v>42041.25</v>
      </c>
      <c r="W549" s="12">
        <v>42029.25</v>
      </c>
      <c r="Y549">
        <v>1</v>
      </c>
      <c r="Z549">
        <v>25</v>
      </c>
      <c r="AA549">
        <v>2015</v>
      </c>
      <c r="AB549" s="15">
        <v>0.25</v>
      </c>
      <c r="AC549" t="s">
        <v>2087</v>
      </c>
    </row>
    <row r="550" spans="1:29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0.36912114544825042</v>
      </c>
      <c r="P550" s="6">
        <f t="shared" si="33"/>
        <v>59.991289782244557</v>
      </c>
      <c r="Q550" s="8" t="s">
        <v>2038</v>
      </c>
      <c r="R550" t="s">
        <v>2039</v>
      </c>
      <c r="S550" s="12">
        <f t="shared" si="34"/>
        <v>42461.208333333328</v>
      </c>
      <c r="T550" s="12">
        <f t="shared" si="35"/>
        <v>42474.208333333328</v>
      </c>
      <c r="W550" s="12">
        <v>42461.208333333328</v>
      </c>
      <c r="Y550">
        <v>4</v>
      </c>
      <c r="Z550">
        <v>1</v>
      </c>
      <c r="AA550">
        <v>2016</v>
      </c>
      <c r="AB550" s="15">
        <v>0.20833333333333334</v>
      </c>
      <c r="AC550" t="s">
        <v>2087</v>
      </c>
    </row>
    <row r="551" spans="1:29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0.35184809703851244</v>
      </c>
      <c r="P551" s="6">
        <f t="shared" si="33"/>
        <v>110.03018372703411</v>
      </c>
      <c r="Q551" s="8" t="s">
        <v>2036</v>
      </c>
      <c r="R551" t="s">
        <v>2045</v>
      </c>
      <c r="S551" s="12">
        <f t="shared" si="34"/>
        <v>41422.208333333336</v>
      </c>
      <c r="T551" s="12">
        <f t="shared" si="35"/>
        <v>41431.208333333336</v>
      </c>
      <c r="W551" s="12">
        <v>41422.208333333336</v>
      </c>
      <c r="Y551">
        <v>5</v>
      </c>
      <c r="Z551">
        <v>28</v>
      </c>
      <c r="AA551">
        <v>2013</v>
      </c>
      <c r="AB551" s="15">
        <v>0.20833333333333334</v>
      </c>
      <c r="AC551" t="s">
        <v>2087</v>
      </c>
    </row>
    <row r="552" spans="1:29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25</v>
      </c>
      <c r="P552" s="6">
        <f t="shared" si="33"/>
        <v>4</v>
      </c>
      <c r="Q552" s="8" t="s">
        <v>2034</v>
      </c>
      <c r="R552" t="s">
        <v>2044</v>
      </c>
      <c r="S552" s="12">
        <f t="shared" si="34"/>
        <v>40968.25</v>
      </c>
      <c r="T552" s="12">
        <f t="shared" si="35"/>
        <v>40989.208333333336</v>
      </c>
      <c r="W552" s="12">
        <v>40968.25</v>
      </c>
      <c r="Y552">
        <v>2</v>
      </c>
      <c r="Z552">
        <v>29</v>
      </c>
      <c r="AA552">
        <v>2012</v>
      </c>
      <c r="AB552" s="15">
        <v>0.25</v>
      </c>
      <c r="AC552" t="s">
        <v>2087</v>
      </c>
    </row>
    <row r="553" spans="1:29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1.7055247258470805</v>
      </c>
      <c r="P553" s="6">
        <f t="shared" si="33"/>
        <v>37.99856063332134</v>
      </c>
      <c r="Q553" s="8" t="s">
        <v>2036</v>
      </c>
      <c r="R553" t="s">
        <v>2037</v>
      </c>
      <c r="S553" s="12">
        <f t="shared" si="34"/>
        <v>41993.25</v>
      </c>
      <c r="T553" s="12">
        <f t="shared" si="35"/>
        <v>42033.25</v>
      </c>
      <c r="W553" s="12">
        <v>41993.25</v>
      </c>
      <c r="Y553">
        <v>12</v>
      </c>
      <c r="Z553">
        <v>20</v>
      </c>
      <c r="AA553">
        <v>2014</v>
      </c>
      <c r="AB553" s="15">
        <v>0.25</v>
      </c>
      <c r="AC553" t="s">
        <v>2087</v>
      </c>
    </row>
    <row r="554" spans="1:29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1.0151139183397249</v>
      </c>
      <c r="P554" s="6">
        <f t="shared" si="33"/>
        <v>96.369565217391298</v>
      </c>
      <c r="Q554" s="8" t="s">
        <v>2038</v>
      </c>
      <c r="R554" t="s">
        <v>2039</v>
      </c>
      <c r="S554" s="12">
        <f t="shared" si="34"/>
        <v>42700.25</v>
      </c>
      <c r="T554" s="12">
        <f t="shared" si="35"/>
        <v>42702.25</v>
      </c>
      <c r="W554" s="12">
        <v>42700.25</v>
      </c>
      <c r="Y554">
        <v>11</v>
      </c>
      <c r="Z554">
        <v>26</v>
      </c>
      <c r="AA554">
        <v>2016</v>
      </c>
      <c r="AB554" s="15">
        <v>0.25</v>
      </c>
      <c r="AC554" t="s">
        <v>2087</v>
      </c>
    </row>
    <row r="555" spans="1:29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2.2739996267761455</v>
      </c>
      <c r="P555" s="6">
        <f t="shared" si="33"/>
        <v>72.978599221789878</v>
      </c>
      <c r="Q555" s="8" t="s">
        <v>2034</v>
      </c>
      <c r="R555" t="s">
        <v>2035</v>
      </c>
      <c r="S555" s="12">
        <f t="shared" si="34"/>
        <v>40545.25</v>
      </c>
      <c r="T555" s="12">
        <f t="shared" si="35"/>
        <v>40546.25</v>
      </c>
      <c r="W555" s="12">
        <v>40545.25</v>
      </c>
      <c r="Y555">
        <v>1</v>
      </c>
      <c r="Z555">
        <v>2</v>
      </c>
      <c r="AA555">
        <v>2011</v>
      </c>
      <c r="AB555" s="15">
        <v>0.25</v>
      </c>
      <c r="AC555" t="s">
        <v>2087</v>
      </c>
    </row>
    <row r="556" spans="1:29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0.65935591338145472</v>
      </c>
      <c r="P556" s="6">
        <f t="shared" si="33"/>
        <v>26.007220216606498</v>
      </c>
      <c r="Q556" s="8" t="s">
        <v>2034</v>
      </c>
      <c r="R556" t="s">
        <v>2044</v>
      </c>
      <c r="S556" s="12">
        <f t="shared" si="34"/>
        <v>42723.25</v>
      </c>
      <c r="T556" s="12">
        <f t="shared" si="35"/>
        <v>42729.25</v>
      </c>
      <c r="W556" s="12">
        <v>42723.25</v>
      </c>
      <c r="Y556">
        <v>12</v>
      </c>
      <c r="Z556">
        <v>19</v>
      </c>
      <c r="AA556">
        <v>2016</v>
      </c>
      <c r="AB556" s="15">
        <v>0.25</v>
      </c>
      <c r="AC556" t="s">
        <v>2087</v>
      </c>
    </row>
    <row r="557" spans="1:29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0.44715735680317981</v>
      </c>
      <c r="P557" s="6">
        <f t="shared" si="33"/>
        <v>104.36296296296297</v>
      </c>
      <c r="Q557" s="8" t="s">
        <v>2034</v>
      </c>
      <c r="R557" t="s">
        <v>2035</v>
      </c>
      <c r="S557" s="12">
        <f t="shared" si="34"/>
        <v>41731.208333333336</v>
      </c>
      <c r="T557" s="12">
        <f t="shared" si="35"/>
        <v>41762.208333333336</v>
      </c>
      <c r="W557" s="12">
        <v>41731.208333333336</v>
      </c>
      <c r="Y557">
        <v>4</v>
      </c>
      <c r="Z557">
        <v>2</v>
      </c>
      <c r="AA557">
        <v>2014</v>
      </c>
      <c r="AB557" s="15">
        <v>0.20833333333333334</v>
      </c>
      <c r="AC557" t="s">
        <v>2087</v>
      </c>
    </row>
    <row r="558" spans="1:29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0.41710114702815432</v>
      </c>
      <c r="P558" s="6">
        <f t="shared" si="33"/>
        <v>102.18852459016394</v>
      </c>
      <c r="Q558" s="8" t="s">
        <v>2046</v>
      </c>
      <c r="R558" t="s">
        <v>2058</v>
      </c>
      <c r="S558" s="12">
        <f t="shared" si="34"/>
        <v>40792.208333333336</v>
      </c>
      <c r="T558" s="12">
        <f t="shared" si="35"/>
        <v>40799.208333333336</v>
      </c>
      <c r="W558" s="12">
        <v>40792.208333333336</v>
      </c>
      <c r="Y558">
        <v>9</v>
      </c>
      <c r="Z558">
        <v>6</v>
      </c>
      <c r="AA558">
        <v>2011</v>
      </c>
      <c r="AB558" s="15">
        <v>0.20833333333333334</v>
      </c>
      <c r="AC558" t="s">
        <v>2087</v>
      </c>
    </row>
    <row r="559" spans="1:29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0.50167224080267558</v>
      </c>
      <c r="P559" s="6">
        <f t="shared" si="33"/>
        <v>54.117647058823529</v>
      </c>
      <c r="Q559" s="8" t="s">
        <v>2040</v>
      </c>
      <c r="R559" t="s">
        <v>2062</v>
      </c>
      <c r="S559" s="12">
        <f t="shared" si="34"/>
        <v>42279.208333333328</v>
      </c>
      <c r="T559" s="12">
        <f t="shared" si="35"/>
        <v>42282.208333333328</v>
      </c>
      <c r="W559" s="12">
        <v>42279.208333333328</v>
      </c>
      <c r="Y559">
        <v>10</v>
      </c>
      <c r="Z559">
        <v>2</v>
      </c>
      <c r="AA559">
        <v>2015</v>
      </c>
      <c r="AB559" s="15">
        <v>0.20833333333333334</v>
      </c>
      <c r="AC559" t="s">
        <v>2087</v>
      </c>
    </row>
    <row r="560" spans="1:29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0.72809440120512181</v>
      </c>
      <c r="P560" s="6">
        <f t="shared" si="33"/>
        <v>63.222222222222221</v>
      </c>
      <c r="Q560" s="8" t="s">
        <v>2038</v>
      </c>
      <c r="R560" t="s">
        <v>2039</v>
      </c>
      <c r="S560" s="12">
        <f t="shared" si="34"/>
        <v>42424.25</v>
      </c>
      <c r="T560" s="12">
        <f t="shared" si="35"/>
        <v>42467.208333333328</v>
      </c>
      <c r="W560" s="12">
        <v>42424.25</v>
      </c>
      <c r="Y560">
        <v>2</v>
      </c>
      <c r="Z560">
        <v>24</v>
      </c>
      <c r="AA560">
        <v>2016</v>
      </c>
      <c r="AB560" s="15">
        <v>0.25</v>
      </c>
      <c r="AC560" t="s">
        <v>2087</v>
      </c>
    </row>
    <row r="561" spans="1:29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0.99039700529528507</v>
      </c>
      <c r="P561" s="6">
        <f t="shared" si="33"/>
        <v>104.03228962818004</v>
      </c>
      <c r="Q561" s="8" t="s">
        <v>2038</v>
      </c>
      <c r="R561" t="s">
        <v>2039</v>
      </c>
      <c r="S561" s="12">
        <f t="shared" si="34"/>
        <v>42584.208333333328</v>
      </c>
      <c r="T561" s="12">
        <f t="shared" si="35"/>
        <v>42591.208333333328</v>
      </c>
      <c r="W561" s="12">
        <v>42584.208333333328</v>
      </c>
      <c r="Y561">
        <v>8</v>
      </c>
      <c r="Z561">
        <v>2</v>
      </c>
      <c r="AA561">
        <v>2016</v>
      </c>
      <c r="AB561" s="15">
        <v>0.20833333333333334</v>
      </c>
      <c r="AC561" t="s">
        <v>2087</v>
      </c>
    </row>
    <row r="562" spans="1:29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0.12591921023471342</v>
      </c>
      <c r="P562" s="6">
        <f t="shared" si="33"/>
        <v>49.994334277620396</v>
      </c>
      <c r="Q562" s="8" t="s">
        <v>2040</v>
      </c>
      <c r="R562" t="s">
        <v>2048</v>
      </c>
      <c r="S562" s="12">
        <f t="shared" si="34"/>
        <v>40865.25</v>
      </c>
      <c r="T562" s="12">
        <f t="shared" si="35"/>
        <v>40905.25</v>
      </c>
      <c r="W562" s="12">
        <v>40865.25</v>
      </c>
      <c r="Y562">
        <v>11</v>
      </c>
      <c r="Z562">
        <v>18</v>
      </c>
      <c r="AA562">
        <v>2011</v>
      </c>
      <c r="AB562" s="15">
        <v>0.25</v>
      </c>
      <c r="AC562" t="s">
        <v>2087</v>
      </c>
    </row>
    <row r="563" spans="1:29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0.27048958615093321</v>
      </c>
      <c r="P563" s="6">
        <f t="shared" si="33"/>
        <v>56.015151515151516</v>
      </c>
      <c r="Q563" s="8" t="s">
        <v>2038</v>
      </c>
      <c r="R563" t="s">
        <v>2039</v>
      </c>
      <c r="S563" s="12">
        <f t="shared" si="34"/>
        <v>40833.208333333336</v>
      </c>
      <c r="T563" s="12">
        <f t="shared" si="35"/>
        <v>40835.208333333336</v>
      </c>
      <c r="W563" s="12">
        <v>40833.208333333336</v>
      </c>
      <c r="Y563">
        <v>10</v>
      </c>
      <c r="Z563">
        <v>17</v>
      </c>
      <c r="AA563">
        <v>2011</v>
      </c>
      <c r="AB563" s="15">
        <v>0.20833333333333334</v>
      </c>
      <c r="AC563" t="s">
        <v>2087</v>
      </c>
    </row>
    <row r="564" spans="1:29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7.8014184397163122</v>
      </c>
      <c r="P564" s="6">
        <f t="shared" si="33"/>
        <v>48.807692307692307</v>
      </c>
      <c r="Q564" s="8" t="s">
        <v>2034</v>
      </c>
      <c r="R564" t="s">
        <v>2035</v>
      </c>
      <c r="S564" s="12">
        <f t="shared" si="34"/>
        <v>43536.208333333328</v>
      </c>
      <c r="T564" s="12">
        <f t="shared" si="35"/>
        <v>43538.208333333328</v>
      </c>
      <c r="W564" s="12">
        <v>43536.208333333328</v>
      </c>
      <c r="Y564">
        <v>3</v>
      </c>
      <c r="Z564">
        <v>12</v>
      </c>
      <c r="AA564">
        <v>2019</v>
      </c>
      <c r="AB564" s="15">
        <v>0.20833333333333334</v>
      </c>
      <c r="AC564" t="s">
        <v>2087</v>
      </c>
    </row>
    <row r="565" spans="1:29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0.72449579009203058</v>
      </c>
      <c r="P565" s="6">
        <f t="shared" si="33"/>
        <v>60.082352941176474</v>
      </c>
      <c r="Q565" s="8" t="s">
        <v>2040</v>
      </c>
      <c r="R565" t="s">
        <v>2041</v>
      </c>
      <c r="S565" s="12">
        <f t="shared" si="34"/>
        <v>43417.25</v>
      </c>
      <c r="T565" s="12">
        <f t="shared" si="35"/>
        <v>43437.25</v>
      </c>
      <c r="W565" s="12">
        <v>43417.25</v>
      </c>
      <c r="Y565">
        <v>11</v>
      </c>
      <c r="Z565">
        <v>13</v>
      </c>
      <c r="AA565">
        <v>2018</v>
      </c>
      <c r="AB565" s="15">
        <v>0.25</v>
      </c>
      <c r="AC565" t="s">
        <v>2087</v>
      </c>
    </row>
    <row r="566" spans="1:29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1.1931283726917175</v>
      </c>
      <c r="P566" s="6">
        <f t="shared" si="33"/>
        <v>78.990502793296088</v>
      </c>
      <c r="Q566" s="8" t="s">
        <v>2038</v>
      </c>
      <c r="R566" t="s">
        <v>2039</v>
      </c>
      <c r="S566" s="12">
        <f t="shared" si="34"/>
        <v>42078.208333333328</v>
      </c>
      <c r="T566" s="12">
        <f t="shared" si="35"/>
        <v>42086.208333333328</v>
      </c>
      <c r="W566" s="12">
        <v>42078.208333333328</v>
      </c>
      <c r="Y566">
        <v>3</v>
      </c>
      <c r="Z566">
        <v>15</v>
      </c>
      <c r="AA566">
        <v>2015</v>
      </c>
      <c r="AB566" s="15">
        <v>0.20833333333333334</v>
      </c>
      <c r="AC566" t="s">
        <v>2087</v>
      </c>
    </row>
    <row r="567" spans="1:29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0.48875704294263672</v>
      </c>
      <c r="P567" s="6">
        <f t="shared" si="33"/>
        <v>53.99499443826474</v>
      </c>
      <c r="Q567" s="8" t="s">
        <v>2038</v>
      </c>
      <c r="R567" t="s">
        <v>2039</v>
      </c>
      <c r="S567" s="12">
        <f t="shared" si="34"/>
        <v>40862.25</v>
      </c>
      <c r="T567" s="12">
        <f t="shared" si="35"/>
        <v>40882.25</v>
      </c>
      <c r="W567" s="12">
        <v>40862.25</v>
      </c>
      <c r="Y567">
        <v>11</v>
      </c>
      <c r="Z567">
        <v>15</v>
      </c>
      <c r="AA567">
        <v>2011</v>
      </c>
      <c r="AB567" s="15">
        <v>0.25</v>
      </c>
      <c r="AC567" t="s">
        <v>2087</v>
      </c>
    </row>
    <row r="568" spans="1:29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2.2550921435499514</v>
      </c>
      <c r="P568" s="6">
        <f t="shared" si="33"/>
        <v>111.45945945945945</v>
      </c>
      <c r="Q568" s="8" t="s">
        <v>2034</v>
      </c>
      <c r="R568" t="s">
        <v>2042</v>
      </c>
      <c r="S568" s="12">
        <f t="shared" si="34"/>
        <v>42424.25</v>
      </c>
      <c r="T568" s="12">
        <f t="shared" si="35"/>
        <v>42447.208333333328</v>
      </c>
      <c r="W568" s="12">
        <v>42424.25</v>
      </c>
      <c r="Y568">
        <v>2</v>
      </c>
      <c r="Z568">
        <v>24</v>
      </c>
      <c r="AA568">
        <v>2016</v>
      </c>
      <c r="AB568" s="15">
        <v>0.25</v>
      </c>
      <c r="AC568" t="s">
        <v>2087</v>
      </c>
    </row>
    <row r="569" spans="1:29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0.45745038681466532</v>
      </c>
      <c r="P569" s="6">
        <f t="shared" si="33"/>
        <v>60.922131147540981</v>
      </c>
      <c r="Q569" s="8" t="s">
        <v>2034</v>
      </c>
      <c r="R569" t="s">
        <v>2035</v>
      </c>
      <c r="S569" s="12">
        <f t="shared" si="34"/>
        <v>41830.208333333336</v>
      </c>
      <c r="T569" s="12">
        <f t="shared" si="35"/>
        <v>41832.208333333336</v>
      </c>
      <c r="W569" s="12">
        <v>41830.208333333336</v>
      </c>
      <c r="Y569">
        <v>7</v>
      </c>
      <c r="Z569">
        <v>10</v>
      </c>
      <c r="AA569">
        <v>2014</v>
      </c>
      <c r="AB569" s="15">
        <v>0.20833333333333334</v>
      </c>
      <c r="AC569" t="s">
        <v>2087</v>
      </c>
    </row>
    <row r="570" spans="1:29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0.53753860774530771</v>
      </c>
      <c r="P570" s="6">
        <f t="shared" si="33"/>
        <v>26.0015444015444</v>
      </c>
      <c r="Q570" s="8" t="s">
        <v>2038</v>
      </c>
      <c r="R570" t="s">
        <v>2039</v>
      </c>
      <c r="S570" s="12">
        <f t="shared" si="34"/>
        <v>40374.208333333336</v>
      </c>
      <c r="T570" s="12">
        <f t="shared" si="35"/>
        <v>40419.208333333336</v>
      </c>
      <c r="W570" s="12">
        <v>40374.208333333336</v>
      </c>
      <c r="Y570">
        <v>7</v>
      </c>
      <c r="Z570">
        <v>15</v>
      </c>
      <c r="AA570">
        <v>2010</v>
      </c>
      <c r="AB570" s="15">
        <v>0.20833333333333334</v>
      </c>
      <c r="AC570" t="s">
        <v>2087</v>
      </c>
    </row>
    <row r="571" spans="1:29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0.42133948223456663</v>
      </c>
      <c r="P571" s="6">
        <f t="shared" si="33"/>
        <v>80.993208828522924</v>
      </c>
      <c r="Q571" s="8" t="s">
        <v>2040</v>
      </c>
      <c r="R571" t="s">
        <v>2048</v>
      </c>
      <c r="S571" s="12">
        <f t="shared" si="34"/>
        <v>40554.25</v>
      </c>
      <c r="T571" s="12">
        <f t="shared" si="35"/>
        <v>40566.25</v>
      </c>
      <c r="W571" s="12">
        <v>40554.25</v>
      </c>
      <c r="Y571">
        <v>1</v>
      </c>
      <c r="Z571">
        <v>11</v>
      </c>
      <c r="AA571">
        <v>2011</v>
      </c>
      <c r="AB571" s="15">
        <v>0.25</v>
      </c>
      <c r="AC571" t="s">
        <v>2087</v>
      </c>
    </row>
    <row r="572" spans="1:29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0.32716748458537814</v>
      </c>
      <c r="P572" s="6">
        <f t="shared" si="33"/>
        <v>34.995963302752294</v>
      </c>
      <c r="Q572" s="8" t="s">
        <v>2034</v>
      </c>
      <c r="R572" t="s">
        <v>2035</v>
      </c>
      <c r="S572" s="12">
        <f t="shared" si="34"/>
        <v>41993.25</v>
      </c>
      <c r="T572" s="12">
        <f t="shared" si="35"/>
        <v>41999.25</v>
      </c>
      <c r="W572" s="12">
        <v>41993.25</v>
      </c>
      <c r="Y572">
        <v>12</v>
      </c>
      <c r="Z572">
        <v>20</v>
      </c>
      <c r="AA572">
        <v>2014</v>
      </c>
      <c r="AB572" s="15">
        <v>0.25</v>
      </c>
      <c r="AC572" t="s">
        <v>2087</v>
      </c>
    </row>
    <row r="573" spans="1:29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1.062215477996965</v>
      </c>
      <c r="P573" s="6">
        <f t="shared" si="33"/>
        <v>94.142857142857139</v>
      </c>
      <c r="Q573" s="8" t="s">
        <v>2040</v>
      </c>
      <c r="R573" t="s">
        <v>2051</v>
      </c>
      <c r="S573" s="12">
        <f t="shared" si="34"/>
        <v>42174.208333333328</v>
      </c>
      <c r="T573" s="12">
        <f t="shared" si="35"/>
        <v>42221.208333333328</v>
      </c>
      <c r="W573" s="12">
        <v>42174.208333333328</v>
      </c>
      <c r="Y573">
        <v>6</v>
      </c>
      <c r="Z573">
        <v>19</v>
      </c>
      <c r="AA573">
        <v>2015</v>
      </c>
      <c r="AB573" s="15">
        <v>0.20833333333333334</v>
      </c>
      <c r="AC573" t="s">
        <v>2087</v>
      </c>
    </row>
    <row r="574" spans="1:29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1.838235294117647</v>
      </c>
      <c r="P574" s="6">
        <f t="shared" si="33"/>
        <v>52.085106382978722</v>
      </c>
      <c r="Q574" s="8" t="s">
        <v>2034</v>
      </c>
      <c r="R574" t="s">
        <v>2035</v>
      </c>
      <c r="S574" s="12">
        <f t="shared" si="34"/>
        <v>42275.208333333328</v>
      </c>
      <c r="T574" s="12">
        <f t="shared" si="35"/>
        <v>42291.208333333328</v>
      </c>
      <c r="W574" s="12">
        <v>42275.208333333328</v>
      </c>
      <c r="Y574">
        <v>9</v>
      </c>
      <c r="Z574">
        <v>28</v>
      </c>
      <c r="AA574">
        <v>2015</v>
      </c>
      <c r="AB574" s="15">
        <v>0.20833333333333334</v>
      </c>
      <c r="AC574" t="s">
        <v>2087</v>
      </c>
    </row>
    <row r="575" spans="1:29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0.89381003201707576</v>
      </c>
      <c r="P575" s="6">
        <f t="shared" si="33"/>
        <v>24.986666666666668</v>
      </c>
      <c r="Q575" s="8" t="s">
        <v>2063</v>
      </c>
      <c r="R575" t="s">
        <v>2064</v>
      </c>
      <c r="S575" s="12">
        <f t="shared" si="34"/>
        <v>41761.208333333336</v>
      </c>
      <c r="T575" s="12">
        <f t="shared" si="35"/>
        <v>41763.208333333336</v>
      </c>
      <c r="W575" s="12">
        <v>41761.208333333336</v>
      </c>
      <c r="Y575">
        <v>5</v>
      </c>
      <c r="Z575">
        <v>2</v>
      </c>
      <c r="AA575">
        <v>2014</v>
      </c>
      <c r="AB575" s="15">
        <v>0.20833333333333334</v>
      </c>
      <c r="AC575" t="s">
        <v>2087</v>
      </c>
    </row>
    <row r="576" spans="1:29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0.2708939500351159</v>
      </c>
      <c r="P576" s="6">
        <f t="shared" si="33"/>
        <v>69.215277777777771</v>
      </c>
      <c r="Q576" s="8" t="s">
        <v>2032</v>
      </c>
      <c r="R576" t="s">
        <v>2033</v>
      </c>
      <c r="S576" s="12">
        <f t="shared" si="34"/>
        <v>43806.25</v>
      </c>
      <c r="T576" s="12">
        <f t="shared" si="35"/>
        <v>43816.25</v>
      </c>
      <c r="W576" s="12">
        <v>43806.25</v>
      </c>
      <c r="Y576">
        <v>12</v>
      </c>
      <c r="Z576">
        <v>7</v>
      </c>
      <c r="AA576">
        <v>2019</v>
      </c>
      <c r="AB576" s="15">
        <v>0.25</v>
      </c>
      <c r="AC576" t="s">
        <v>2087</v>
      </c>
    </row>
    <row r="577" spans="1:29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1.589057820339177</v>
      </c>
      <c r="P577" s="6">
        <f t="shared" si="33"/>
        <v>93.944444444444443</v>
      </c>
      <c r="Q577" s="8" t="s">
        <v>2038</v>
      </c>
      <c r="R577" t="s">
        <v>2039</v>
      </c>
      <c r="S577" s="12">
        <f t="shared" si="34"/>
        <v>41779.208333333336</v>
      </c>
      <c r="T577" s="12">
        <f t="shared" si="35"/>
        <v>41782.208333333336</v>
      </c>
      <c r="W577" s="12">
        <v>41779.208333333336</v>
      </c>
      <c r="Y577">
        <v>5</v>
      </c>
      <c r="Z577">
        <v>20</v>
      </c>
      <c r="AA577">
        <v>2014</v>
      </c>
      <c r="AB577" s="15">
        <v>0.20833333333333334</v>
      </c>
      <c r="AC577" t="s">
        <v>2087</v>
      </c>
    </row>
    <row r="578" spans="1:29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1.5401714830104796</v>
      </c>
      <c r="P578" s="6">
        <f t="shared" si="33"/>
        <v>98.40625</v>
      </c>
      <c r="Q578" s="8" t="s">
        <v>2038</v>
      </c>
      <c r="R578" t="s">
        <v>2039</v>
      </c>
      <c r="S578" s="12">
        <f t="shared" si="34"/>
        <v>43040.208333333328</v>
      </c>
      <c r="T578" s="12">
        <f t="shared" si="35"/>
        <v>43057.25</v>
      </c>
      <c r="W578" s="12">
        <v>43040.208333333328</v>
      </c>
      <c r="Y578">
        <v>11</v>
      </c>
      <c r="Z578">
        <v>1</v>
      </c>
      <c r="AA578">
        <v>2017</v>
      </c>
      <c r="AB578" s="15">
        <v>0.20833333333333334</v>
      </c>
      <c r="AC578" t="s">
        <v>2087</v>
      </c>
    </row>
    <row r="579" spans="1:29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D579/E579</f>
        <v>5.304010349288486</v>
      </c>
      <c r="P579" s="6">
        <f t="shared" ref="P579:P642" si="37">E579/G579</f>
        <v>41.783783783783782</v>
      </c>
      <c r="Q579" s="8" t="s">
        <v>2034</v>
      </c>
      <c r="R579" t="s">
        <v>2057</v>
      </c>
      <c r="S579" s="12">
        <f t="shared" ref="S579:S642" si="38">(J579/86400)+DATE(1970, 1, 1)</f>
        <v>40613.25</v>
      </c>
      <c r="T579" s="12">
        <f t="shared" ref="T579:T642" si="39">(K579/86400)+DATE(1970,1,1)</f>
        <v>40639.208333333336</v>
      </c>
      <c r="W579" s="12">
        <v>40613.25</v>
      </c>
      <c r="Y579">
        <v>3</v>
      </c>
      <c r="Z579">
        <v>11</v>
      </c>
      <c r="AA579">
        <v>2011</v>
      </c>
      <c r="AB579" s="15">
        <v>0.25</v>
      </c>
      <c r="AC579" t="s">
        <v>2087</v>
      </c>
    </row>
    <row r="580" spans="1:29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5.9685799109351807</v>
      </c>
      <c r="P580" s="6">
        <f t="shared" si="37"/>
        <v>65.991836734693877</v>
      </c>
      <c r="Q580" s="8" t="s">
        <v>2040</v>
      </c>
      <c r="R580" t="s">
        <v>2062</v>
      </c>
      <c r="S580" s="12">
        <f t="shared" si="38"/>
        <v>40878.25</v>
      </c>
      <c r="T580" s="12">
        <f t="shared" si="39"/>
        <v>40881.25</v>
      </c>
      <c r="W580" s="12">
        <v>40878.25</v>
      </c>
      <c r="Y580">
        <v>12</v>
      </c>
      <c r="Z580">
        <v>1</v>
      </c>
      <c r="AA580">
        <v>2011</v>
      </c>
      <c r="AB580" s="15">
        <v>0.25</v>
      </c>
      <c r="AC580" t="s">
        <v>2087</v>
      </c>
    </row>
    <row r="581" spans="1:29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0.98899345988195886</v>
      </c>
      <c r="P581" s="6">
        <f t="shared" si="37"/>
        <v>72.05747126436782</v>
      </c>
      <c r="Q581" s="8" t="s">
        <v>2034</v>
      </c>
      <c r="R581" t="s">
        <v>2057</v>
      </c>
      <c r="S581" s="12">
        <f t="shared" si="38"/>
        <v>40762.208333333336</v>
      </c>
      <c r="T581" s="12">
        <f t="shared" si="39"/>
        <v>40774.208333333336</v>
      </c>
      <c r="W581" s="12">
        <v>40762.208333333336</v>
      </c>
      <c r="Y581">
        <v>8</v>
      </c>
      <c r="Z581">
        <v>7</v>
      </c>
      <c r="AA581">
        <v>2011</v>
      </c>
      <c r="AB581" s="15">
        <v>0.20833333333333334</v>
      </c>
      <c r="AC581" t="s">
        <v>2087</v>
      </c>
    </row>
    <row r="582" spans="1:29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0.29282381098824695</v>
      </c>
      <c r="P582" s="6">
        <f t="shared" si="37"/>
        <v>48.003209242618745</v>
      </c>
      <c r="Q582" s="8" t="s">
        <v>2038</v>
      </c>
      <c r="R582" t="s">
        <v>2039</v>
      </c>
      <c r="S582" s="12">
        <f t="shared" si="38"/>
        <v>41696.25</v>
      </c>
      <c r="T582" s="12">
        <f t="shared" si="39"/>
        <v>41704.25</v>
      </c>
      <c r="W582" s="12">
        <v>41696.25</v>
      </c>
      <c r="Y582">
        <v>2</v>
      </c>
      <c r="Z582">
        <v>26</v>
      </c>
      <c r="AA582">
        <v>2014</v>
      </c>
      <c r="AB582" s="15">
        <v>0.25</v>
      </c>
      <c r="AC582" t="s">
        <v>2087</v>
      </c>
    </row>
    <row r="583" spans="1:29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1.5620932048945586</v>
      </c>
      <c r="P583" s="6">
        <f t="shared" si="37"/>
        <v>54.098591549295776</v>
      </c>
      <c r="Q583" s="8" t="s">
        <v>2036</v>
      </c>
      <c r="R583" t="s">
        <v>2037</v>
      </c>
      <c r="S583" s="12">
        <f t="shared" si="38"/>
        <v>40662.208333333336</v>
      </c>
      <c r="T583" s="12">
        <f t="shared" si="39"/>
        <v>40677.208333333336</v>
      </c>
      <c r="W583" s="12">
        <v>40662.208333333336</v>
      </c>
      <c r="Y583">
        <v>4</v>
      </c>
      <c r="Z583">
        <v>29</v>
      </c>
      <c r="AA583">
        <v>2011</v>
      </c>
      <c r="AB583" s="15">
        <v>0.20833333333333334</v>
      </c>
      <c r="AC583" t="s">
        <v>2087</v>
      </c>
    </row>
    <row r="584" spans="1:29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1.9201059368792761</v>
      </c>
      <c r="P584" s="6">
        <f t="shared" si="37"/>
        <v>107.88095238095238</v>
      </c>
      <c r="Q584" s="8" t="s">
        <v>2049</v>
      </c>
      <c r="R584" t="s">
        <v>2050</v>
      </c>
      <c r="S584" s="12">
        <f t="shared" si="38"/>
        <v>42165.208333333328</v>
      </c>
      <c r="T584" s="12">
        <f t="shared" si="39"/>
        <v>42170.208333333328</v>
      </c>
      <c r="W584" s="12">
        <v>42165.208333333328</v>
      </c>
      <c r="Y584">
        <v>6</v>
      </c>
      <c r="Z584">
        <v>10</v>
      </c>
      <c r="AA584">
        <v>2015</v>
      </c>
      <c r="AB584" s="15">
        <v>0.20833333333333334</v>
      </c>
      <c r="AC584" t="s">
        <v>2087</v>
      </c>
    </row>
    <row r="585" spans="1:29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0.31017166114156303</v>
      </c>
      <c r="P585" s="6">
        <f t="shared" si="37"/>
        <v>67.034103410341032</v>
      </c>
      <c r="Q585" s="8" t="s">
        <v>2040</v>
      </c>
      <c r="R585" t="s">
        <v>2041</v>
      </c>
      <c r="S585" s="12">
        <f t="shared" si="38"/>
        <v>40959.25</v>
      </c>
      <c r="T585" s="12">
        <f t="shared" si="39"/>
        <v>40976.25</v>
      </c>
      <c r="W585" s="12">
        <v>40959.25</v>
      </c>
      <c r="Y585">
        <v>2</v>
      </c>
      <c r="Z585">
        <v>20</v>
      </c>
      <c r="AA585">
        <v>2012</v>
      </c>
      <c r="AB585" s="15">
        <v>0.25</v>
      </c>
      <c r="AC585" t="s">
        <v>2087</v>
      </c>
    </row>
    <row r="586" spans="1:29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0.83676335286426806</v>
      </c>
      <c r="P586" s="6">
        <f t="shared" si="37"/>
        <v>64.01425914445133</v>
      </c>
      <c r="Q586" s="8" t="s">
        <v>2036</v>
      </c>
      <c r="R586" t="s">
        <v>2037</v>
      </c>
      <c r="S586" s="12">
        <f t="shared" si="38"/>
        <v>41024.208333333336</v>
      </c>
      <c r="T586" s="12">
        <f t="shared" si="39"/>
        <v>41038.208333333336</v>
      </c>
      <c r="W586" s="12">
        <v>41024.208333333336</v>
      </c>
      <c r="Y586">
        <v>4</v>
      </c>
      <c r="Z586">
        <v>25</v>
      </c>
      <c r="AA586">
        <v>2012</v>
      </c>
      <c r="AB586" s="15">
        <v>0.20833333333333334</v>
      </c>
      <c r="AC586" t="s">
        <v>2087</v>
      </c>
    </row>
    <row r="587" spans="1:29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0.68120933792575589</v>
      </c>
      <c r="P587" s="6">
        <f t="shared" si="37"/>
        <v>96.066176470588232</v>
      </c>
      <c r="Q587" s="8" t="s">
        <v>2046</v>
      </c>
      <c r="R587" t="s">
        <v>2058</v>
      </c>
      <c r="S587" s="12">
        <f t="shared" si="38"/>
        <v>40255.208333333336</v>
      </c>
      <c r="T587" s="12">
        <f t="shared" si="39"/>
        <v>40265.208333333336</v>
      </c>
      <c r="W587" s="12">
        <v>40255.208333333336</v>
      </c>
      <c r="Y587">
        <v>3</v>
      </c>
      <c r="Z587">
        <v>18</v>
      </c>
      <c r="AA587">
        <v>2010</v>
      </c>
      <c r="AB587" s="15">
        <v>0.20833333333333334</v>
      </c>
      <c r="AC587" t="s">
        <v>2087</v>
      </c>
    </row>
    <row r="588" spans="1:29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0.10519987977156597</v>
      </c>
      <c r="P588" s="6">
        <f t="shared" si="37"/>
        <v>51.184615384615384</v>
      </c>
      <c r="Q588" s="8" t="s">
        <v>2034</v>
      </c>
      <c r="R588" t="s">
        <v>2035</v>
      </c>
      <c r="S588" s="12">
        <f t="shared" si="38"/>
        <v>40499.25</v>
      </c>
      <c r="T588" s="12">
        <f t="shared" si="39"/>
        <v>40518.25</v>
      </c>
      <c r="W588" s="12">
        <v>40499.25</v>
      </c>
      <c r="Y588">
        <v>11</v>
      </c>
      <c r="Z588">
        <v>17</v>
      </c>
      <c r="AA588">
        <v>2010</v>
      </c>
      <c r="AB588" s="15">
        <v>0.25</v>
      </c>
      <c r="AC588" t="s">
        <v>2087</v>
      </c>
    </row>
    <row r="589" spans="1:29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1.3718622300058376</v>
      </c>
      <c r="P589" s="6">
        <f t="shared" si="37"/>
        <v>43.92307692307692</v>
      </c>
      <c r="Q589" s="8" t="s">
        <v>2032</v>
      </c>
      <c r="R589" t="s">
        <v>2033</v>
      </c>
      <c r="S589" s="12">
        <f t="shared" si="38"/>
        <v>43484.25</v>
      </c>
      <c r="T589" s="12">
        <f t="shared" si="39"/>
        <v>43536.208333333328</v>
      </c>
      <c r="W589" s="12">
        <v>43484.25</v>
      </c>
      <c r="Y589">
        <v>1</v>
      </c>
      <c r="Z589">
        <v>19</v>
      </c>
      <c r="AA589">
        <v>2019</v>
      </c>
      <c r="AB589" s="15">
        <v>0.25</v>
      </c>
      <c r="AC589" t="s">
        <v>2087</v>
      </c>
    </row>
    <row r="590" spans="1:29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1.2656906285888674</v>
      </c>
      <c r="P590" s="6">
        <f t="shared" si="37"/>
        <v>91.021198830409361</v>
      </c>
      <c r="Q590" s="8" t="s">
        <v>2038</v>
      </c>
      <c r="R590" t="s">
        <v>2039</v>
      </c>
      <c r="S590" s="12">
        <f t="shared" si="38"/>
        <v>40262.208333333336</v>
      </c>
      <c r="T590" s="12">
        <f t="shared" si="39"/>
        <v>40293.208333333336</v>
      </c>
      <c r="W590" s="12">
        <v>40262.208333333336</v>
      </c>
      <c r="Y590">
        <v>3</v>
      </c>
      <c r="Z590">
        <v>25</v>
      </c>
      <c r="AA590">
        <v>2010</v>
      </c>
      <c r="AB590" s="15">
        <v>0.20833333333333334</v>
      </c>
      <c r="AC590" t="s">
        <v>2087</v>
      </c>
    </row>
    <row r="591" spans="1:29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1.5450811656561705</v>
      </c>
      <c r="P591" s="6">
        <f t="shared" si="37"/>
        <v>50.127450980392155</v>
      </c>
      <c r="Q591" s="8" t="s">
        <v>2040</v>
      </c>
      <c r="R591" t="s">
        <v>2041</v>
      </c>
      <c r="S591" s="12">
        <f t="shared" si="38"/>
        <v>42190.208333333328</v>
      </c>
      <c r="T591" s="12">
        <f t="shared" si="39"/>
        <v>42197.208333333328</v>
      </c>
      <c r="W591" s="12">
        <v>42190.208333333328</v>
      </c>
      <c r="Y591">
        <v>7</v>
      </c>
      <c r="Z591">
        <v>5</v>
      </c>
      <c r="AA591">
        <v>2015</v>
      </c>
      <c r="AB591" s="15">
        <v>0.20833333333333334</v>
      </c>
      <c r="AC591" t="s">
        <v>2087</v>
      </c>
    </row>
    <row r="592" spans="1:29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1.2190934065934067</v>
      </c>
      <c r="P592" s="6">
        <f t="shared" si="37"/>
        <v>67.720930232558146</v>
      </c>
      <c r="Q592" s="8" t="s">
        <v>2046</v>
      </c>
      <c r="R592" t="s">
        <v>2055</v>
      </c>
      <c r="S592" s="12">
        <f t="shared" si="38"/>
        <v>41994.25</v>
      </c>
      <c r="T592" s="12">
        <f t="shared" si="39"/>
        <v>42005.25</v>
      </c>
      <c r="W592" s="12">
        <v>41994.25</v>
      </c>
      <c r="Y592">
        <v>12</v>
      </c>
      <c r="Z592">
        <v>21</v>
      </c>
      <c r="AA592">
        <v>2014</v>
      </c>
      <c r="AB592" s="15">
        <v>0.25</v>
      </c>
      <c r="AC592" t="s">
        <v>2087</v>
      </c>
    </row>
    <row r="593" spans="1:29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9.6370061034371984E-2</v>
      </c>
      <c r="P593" s="6">
        <f t="shared" si="37"/>
        <v>61.03921568627451</v>
      </c>
      <c r="Q593" s="8" t="s">
        <v>2049</v>
      </c>
      <c r="R593" t="s">
        <v>2050</v>
      </c>
      <c r="S593" s="12">
        <f t="shared" si="38"/>
        <v>40373.208333333336</v>
      </c>
      <c r="T593" s="12">
        <f t="shared" si="39"/>
        <v>40383.208333333336</v>
      </c>
      <c r="W593" s="12">
        <v>40373.208333333336</v>
      </c>
      <c r="Y593">
        <v>7</v>
      </c>
      <c r="Z593">
        <v>14</v>
      </c>
      <c r="AA593">
        <v>2010</v>
      </c>
      <c r="AB593" s="15">
        <v>0.20833333333333334</v>
      </c>
      <c r="AC593" t="s">
        <v>2087</v>
      </c>
    </row>
    <row r="594" spans="1:29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7.7458874672726372</v>
      </c>
      <c r="P594" s="6">
        <f t="shared" si="37"/>
        <v>80.011857707509876</v>
      </c>
      <c r="Q594" s="8" t="s">
        <v>2038</v>
      </c>
      <c r="R594" t="s">
        <v>2039</v>
      </c>
      <c r="S594" s="12">
        <f t="shared" si="38"/>
        <v>41789.208333333336</v>
      </c>
      <c r="T594" s="12">
        <f t="shared" si="39"/>
        <v>41798.208333333336</v>
      </c>
      <c r="W594" s="12">
        <v>41789.208333333336</v>
      </c>
      <c r="Y594">
        <v>5</v>
      </c>
      <c r="Z594">
        <v>30</v>
      </c>
      <c r="AA594">
        <v>2014</v>
      </c>
      <c r="AB594" s="15">
        <v>0.20833333333333334</v>
      </c>
      <c r="AC594" t="s">
        <v>2087</v>
      </c>
    </row>
    <row r="595" spans="1:29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0.64581917063222294</v>
      </c>
      <c r="P595" s="6">
        <f t="shared" si="37"/>
        <v>47.001497753369947</v>
      </c>
      <c r="Q595" s="8" t="s">
        <v>2040</v>
      </c>
      <c r="R595" t="s">
        <v>2048</v>
      </c>
      <c r="S595" s="12">
        <f t="shared" si="38"/>
        <v>41724.208333333336</v>
      </c>
      <c r="T595" s="12">
        <f t="shared" si="39"/>
        <v>41737.208333333336</v>
      </c>
      <c r="W595" s="12">
        <v>41724.208333333336</v>
      </c>
      <c r="Y595">
        <v>3</v>
      </c>
      <c r="Z595">
        <v>26</v>
      </c>
      <c r="AA595">
        <v>2014</v>
      </c>
      <c r="AB595" s="15">
        <v>0.20833333333333334</v>
      </c>
      <c r="AC595" t="s">
        <v>2087</v>
      </c>
    </row>
    <row r="596" spans="1:29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14.086146682188591</v>
      </c>
      <c r="P596" s="6">
        <f t="shared" si="37"/>
        <v>71.127388535031841</v>
      </c>
      <c r="Q596" s="8" t="s">
        <v>2038</v>
      </c>
      <c r="R596" t="s">
        <v>2039</v>
      </c>
      <c r="S596" s="12">
        <f t="shared" si="38"/>
        <v>42548.208333333328</v>
      </c>
      <c r="T596" s="12">
        <f t="shared" si="39"/>
        <v>42551.208333333328</v>
      </c>
      <c r="W596" s="12">
        <v>42548.208333333328</v>
      </c>
      <c r="Y596">
        <v>6</v>
      </c>
      <c r="Z596">
        <v>27</v>
      </c>
      <c r="AA596">
        <v>2016</v>
      </c>
      <c r="AB596" s="15">
        <v>0.20833333333333334</v>
      </c>
      <c r="AC596" t="s">
        <v>2087</v>
      </c>
    </row>
    <row r="597" spans="1:29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0.47955250861216275</v>
      </c>
      <c r="P597" s="6">
        <f t="shared" si="37"/>
        <v>89.99079189686924</v>
      </c>
      <c r="Q597" s="8" t="s">
        <v>2038</v>
      </c>
      <c r="R597" t="s">
        <v>2039</v>
      </c>
      <c r="S597" s="12">
        <f t="shared" si="38"/>
        <v>40253.208333333336</v>
      </c>
      <c r="T597" s="12">
        <f t="shared" si="39"/>
        <v>40274.208333333336</v>
      </c>
      <c r="W597" s="12">
        <v>40253.208333333336</v>
      </c>
      <c r="Y597">
        <v>3</v>
      </c>
      <c r="Z597">
        <v>16</v>
      </c>
      <c r="AA597">
        <v>2010</v>
      </c>
      <c r="AB597" s="15">
        <v>0.20833333333333334</v>
      </c>
      <c r="AC597" t="s">
        <v>2087</v>
      </c>
    </row>
    <row r="598" spans="1:29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1.0031746031746032</v>
      </c>
      <c r="P598" s="6">
        <f t="shared" si="37"/>
        <v>43.032786885245905</v>
      </c>
      <c r="Q598" s="8" t="s">
        <v>2040</v>
      </c>
      <c r="R598" t="s">
        <v>2043</v>
      </c>
      <c r="S598" s="12">
        <f t="shared" si="38"/>
        <v>42434.25</v>
      </c>
      <c r="T598" s="12">
        <f t="shared" si="39"/>
        <v>42441.25</v>
      </c>
      <c r="W598" s="12">
        <v>42434.25</v>
      </c>
      <c r="Y598">
        <v>3</v>
      </c>
      <c r="Z598">
        <v>5</v>
      </c>
      <c r="AA598">
        <v>2016</v>
      </c>
      <c r="AB598" s="15">
        <v>0.25</v>
      </c>
      <c r="AC598" t="s">
        <v>2087</v>
      </c>
    </row>
    <row r="599" spans="1:29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0.49603774726271854</v>
      </c>
      <c r="P599" s="6">
        <f t="shared" si="37"/>
        <v>67.997714808043881</v>
      </c>
      <c r="Q599" s="8" t="s">
        <v>2038</v>
      </c>
      <c r="R599" t="s">
        <v>2039</v>
      </c>
      <c r="S599" s="12">
        <f t="shared" si="38"/>
        <v>43786.25</v>
      </c>
      <c r="T599" s="12">
        <f t="shared" si="39"/>
        <v>43804.25</v>
      </c>
      <c r="W599" s="12">
        <v>43786.25</v>
      </c>
      <c r="Y599">
        <v>11</v>
      </c>
      <c r="Z599">
        <v>17</v>
      </c>
      <c r="AA599">
        <v>2019</v>
      </c>
      <c r="AB599" s="15">
        <v>0.25</v>
      </c>
      <c r="AC599" t="s">
        <v>2087</v>
      </c>
    </row>
    <row r="600" spans="1:29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0.61693997771055564</v>
      </c>
      <c r="P600" s="6">
        <f t="shared" si="37"/>
        <v>73.004566210045667</v>
      </c>
      <c r="Q600" s="8" t="s">
        <v>2034</v>
      </c>
      <c r="R600" t="s">
        <v>2035</v>
      </c>
      <c r="S600" s="12">
        <f t="shared" si="38"/>
        <v>40344.208333333336</v>
      </c>
      <c r="T600" s="12">
        <f t="shared" si="39"/>
        <v>40373.208333333336</v>
      </c>
      <c r="W600" s="12">
        <v>40344.208333333336</v>
      </c>
      <c r="Y600">
        <v>6</v>
      </c>
      <c r="Z600">
        <v>15</v>
      </c>
      <c r="AA600">
        <v>2010</v>
      </c>
      <c r="AB600" s="15">
        <v>0.20833333333333334</v>
      </c>
      <c r="AC600" t="s">
        <v>2087</v>
      </c>
    </row>
    <row r="601" spans="1:29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27.445226917057902</v>
      </c>
      <c r="P601" s="6">
        <f t="shared" si="37"/>
        <v>62.341463414634148</v>
      </c>
      <c r="Q601" s="8" t="s">
        <v>2040</v>
      </c>
      <c r="R601" t="s">
        <v>2041</v>
      </c>
      <c r="S601" s="12">
        <f t="shared" si="38"/>
        <v>42047.25</v>
      </c>
      <c r="T601" s="12">
        <f t="shared" si="39"/>
        <v>42055.25</v>
      </c>
      <c r="W601" s="12">
        <v>42047.25</v>
      </c>
      <c r="Y601">
        <v>2</v>
      </c>
      <c r="Z601">
        <v>12</v>
      </c>
      <c r="AA601">
        <v>2015</v>
      </c>
      <c r="AB601" s="15">
        <v>0.25</v>
      </c>
      <c r="AC601" t="s">
        <v>2087</v>
      </c>
    </row>
    <row r="602" spans="1:29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20</v>
      </c>
      <c r="P602" s="6">
        <f t="shared" si="37"/>
        <v>5</v>
      </c>
      <c r="Q602" s="8" t="s">
        <v>2032</v>
      </c>
      <c r="R602" t="s">
        <v>2033</v>
      </c>
      <c r="S602" s="12">
        <f t="shared" si="38"/>
        <v>41485.208333333336</v>
      </c>
      <c r="T602" s="12">
        <f t="shared" si="39"/>
        <v>41497.208333333336</v>
      </c>
      <c r="W602" s="12">
        <v>41485.208333333336</v>
      </c>
      <c r="Y602">
        <v>7</v>
      </c>
      <c r="Z602">
        <v>30</v>
      </c>
      <c r="AA602">
        <v>2013</v>
      </c>
      <c r="AB602" s="15">
        <v>0.20833333333333334</v>
      </c>
      <c r="AC602" t="s">
        <v>2087</v>
      </c>
    </row>
    <row r="603" spans="1:29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0.48394530649869411</v>
      </c>
      <c r="P603" s="6">
        <f t="shared" si="37"/>
        <v>67.103092783505161</v>
      </c>
      <c r="Q603" s="8" t="s">
        <v>2036</v>
      </c>
      <c r="R603" t="s">
        <v>2045</v>
      </c>
      <c r="S603" s="12">
        <f t="shared" si="38"/>
        <v>41789.208333333336</v>
      </c>
      <c r="T603" s="12">
        <f t="shared" si="39"/>
        <v>41806.208333333336</v>
      </c>
      <c r="W603" s="12">
        <v>41789.208333333336</v>
      </c>
      <c r="Y603">
        <v>5</v>
      </c>
      <c r="Z603">
        <v>30</v>
      </c>
      <c r="AA603">
        <v>2014</v>
      </c>
      <c r="AB603" s="15">
        <v>0.20833333333333334</v>
      </c>
      <c r="AC603" t="s">
        <v>2087</v>
      </c>
    </row>
    <row r="604" spans="1:29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0.77981047644116874</v>
      </c>
      <c r="P604" s="6">
        <f t="shared" si="37"/>
        <v>79.978947368421046</v>
      </c>
      <c r="Q604" s="8" t="s">
        <v>2038</v>
      </c>
      <c r="R604" t="s">
        <v>2039</v>
      </c>
      <c r="S604" s="12">
        <f t="shared" si="38"/>
        <v>42160.208333333328</v>
      </c>
      <c r="T604" s="12">
        <f t="shared" si="39"/>
        <v>42171.208333333328</v>
      </c>
      <c r="W604" s="12">
        <v>42160.208333333328</v>
      </c>
      <c r="Y604">
        <v>6</v>
      </c>
      <c r="Z604">
        <v>5</v>
      </c>
      <c r="AA604">
        <v>2015</v>
      </c>
      <c r="AB604" s="15">
        <v>0.20833333333333334</v>
      </c>
      <c r="AC604" t="s">
        <v>2087</v>
      </c>
    </row>
    <row r="605" spans="1:29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0.83569851781772309</v>
      </c>
      <c r="P605" s="6">
        <f t="shared" si="37"/>
        <v>62.176470588235297</v>
      </c>
      <c r="Q605" s="8" t="s">
        <v>2038</v>
      </c>
      <c r="R605" t="s">
        <v>2039</v>
      </c>
      <c r="S605" s="12">
        <f t="shared" si="38"/>
        <v>43573.208333333328</v>
      </c>
      <c r="T605" s="12">
        <f t="shared" si="39"/>
        <v>43600.208333333328</v>
      </c>
      <c r="W605" s="12">
        <v>43573.208333333328</v>
      </c>
      <c r="Y605">
        <v>4</v>
      </c>
      <c r="Z605">
        <v>18</v>
      </c>
      <c r="AA605">
        <v>2019</v>
      </c>
      <c r="AB605" s="15">
        <v>0.20833333333333334</v>
      </c>
      <c r="AC605" t="s">
        <v>2087</v>
      </c>
    </row>
    <row r="606" spans="1:29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0.58571824773174497</v>
      </c>
      <c r="P606" s="6">
        <f t="shared" si="37"/>
        <v>53.005950297514879</v>
      </c>
      <c r="Q606" s="8" t="s">
        <v>2038</v>
      </c>
      <c r="R606" t="s">
        <v>2039</v>
      </c>
      <c r="S606" s="12">
        <f t="shared" si="38"/>
        <v>40565.25</v>
      </c>
      <c r="T606" s="12">
        <f t="shared" si="39"/>
        <v>40586.25</v>
      </c>
      <c r="W606" s="12">
        <v>40565.25</v>
      </c>
      <c r="Y606">
        <v>1</v>
      </c>
      <c r="Z606">
        <v>22</v>
      </c>
      <c r="AA606">
        <v>2011</v>
      </c>
      <c r="AB606" s="15">
        <v>0.25</v>
      </c>
      <c r="AC606" t="s">
        <v>2087</v>
      </c>
    </row>
    <row r="607" spans="1:29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0.53415344771770801</v>
      </c>
      <c r="P607" s="6">
        <f t="shared" si="37"/>
        <v>57.738317757009348</v>
      </c>
      <c r="Q607" s="8" t="s">
        <v>2046</v>
      </c>
      <c r="R607" t="s">
        <v>2047</v>
      </c>
      <c r="S607" s="12">
        <f t="shared" si="38"/>
        <v>42280.208333333328</v>
      </c>
      <c r="T607" s="12">
        <f t="shared" si="39"/>
        <v>42321.25</v>
      </c>
      <c r="W607" s="12">
        <v>42280.208333333328</v>
      </c>
      <c r="Y607">
        <v>10</v>
      </c>
      <c r="Z607">
        <v>3</v>
      </c>
      <c r="AA607">
        <v>2015</v>
      </c>
      <c r="AB607" s="15">
        <v>0.20833333333333334</v>
      </c>
      <c r="AC607" t="s">
        <v>2087</v>
      </c>
    </row>
    <row r="608" spans="1:29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0.53083528493364562</v>
      </c>
      <c r="P608" s="6">
        <f t="shared" si="37"/>
        <v>40.03125</v>
      </c>
      <c r="Q608" s="8" t="s">
        <v>2034</v>
      </c>
      <c r="R608" t="s">
        <v>2035</v>
      </c>
      <c r="S608" s="12">
        <f t="shared" si="38"/>
        <v>42436.25</v>
      </c>
      <c r="T608" s="12">
        <f t="shared" si="39"/>
        <v>42447.208333333328</v>
      </c>
      <c r="W608" s="12">
        <v>42436.25</v>
      </c>
      <c r="Y608">
        <v>3</v>
      </c>
      <c r="Z608">
        <v>7</v>
      </c>
      <c r="AA608">
        <v>2016</v>
      </c>
      <c r="AB608" s="15">
        <v>0.25</v>
      </c>
      <c r="AC608" t="s">
        <v>2087</v>
      </c>
    </row>
    <row r="609" spans="1:29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0.76162221102913097</v>
      </c>
      <c r="P609" s="6">
        <f t="shared" si="37"/>
        <v>81.016591928251117</v>
      </c>
      <c r="Q609" s="8" t="s">
        <v>2032</v>
      </c>
      <c r="R609" t="s">
        <v>2033</v>
      </c>
      <c r="S609" s="12">
        <f t="shared" si="38"/>
        <v>41721.208333333336</v>
      </c>
      <c r="T609" s="12">
        <f t="shared" si="39"/>
        <v>41723.208333333336</v>
      </c>
      <c r="W609" s="12">
        <v>41721.208333333336</v>
      </c>
      <c r="Y609">
        <v>3</v>
      </c>
      <c r="Z609">
        <v>23</v>
      </c>
      <c r="AA609">
        <v>2014</v>
      </c>
      <c r="AB609" s="15">
        <v>0.20833333333333334</v>
      </c>
      <c r="AC609" t="s">
        <v>2087</v>
      </c>
    </row>
    <row r="610" spans="1:29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0.35214446952595935</v>
      </c>
      <c r="P610" s="6">
        <f t="shared" si="37"/>
        <v>35.047468354430379</v>
      </c>
      <c r="Q610" s="8" t="s">
        <v>2034</v>
      </c>
      <c r="R610" t="s">
        <v>2057</v>
      </c>
      <c r="S610" s="12">
        <f t="shared" si="38"/>
        <v>43530.25</v>
      </c>
      <c r="T610" s="12">
        <f t="shared" si="39"/>
        <v>43534.25</v>
      </c>
      <c r="W610" s="12">
        <v>43530.25</v>
      </c>
      <c r="Y610">
        <v>3</v>
      </c>
      <c r="Z610">
        <v>6</v>
      </c>
      <c r="AA610">
        <v>2019</v>
      </c>
      <c r="AB610" s="15">
        <v>0.25</v>
      </c>
      <c r="AC610" t="s">
        <v>2087</v>
      </c>
    </row>
    <row r="611" spans="1:29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0.83042683939544926</v>
      </c>
      <c r="P611" s="6">
        <f t="shared" si="37"/>
        <v>102.92307692307692</v>
      </c>
      <c r="Q611" s="8" t="s">
        <v>2040</v>
      </c>
      <c r="R611" t="s">
        <v>2062</v>
      </c>
      <c r="S611" s="12">
        <f t="shared" si="38"/>
        <v>43481.25</v>
      </c>
      <c r="T611" s="12">
        <f t="shared" si="39"/>
        <v>43498.25</v>
      </c>
      <c r="W611" s="12">
        <v>43481.25</v>
      </c>
      <c r="Y611">
        <v>1</v>
      </c>
      <c r="Z611">
        <v>16</v>
      </c>
      <c r="AA611">
        <v>2019</v>
      </c>
      <c r="AB611" s="15">
        <v>0.25</v>
      </c>
      <c r="AC611" t="s">
        <v>2087</v>
      </c>
    </row>
    <row r="612" spans="1:29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0.23863154842882311</v>
      </c>
      <c r="P612" s="6">
        <f t="shared" si="37"/>
        <v>27.998126756166094</v>
      </c>
      <c r="Q612" s="8" t="s">
        <v>2038</v>
      </c>
      <c r="R612" t="s">
        <v>2039</v>
      </c>
      <c r="S612" s="12">
        <f t="shared" si="38"/>
        <v>41259.25</v>
      </c>
      <c r="T612" s="12">
        <f t="shared" si="39"/>
        <v>41273.25</v>
      </c>
      <c r="W612" s="12">
        <v>41259.25</v>
      </c>
      <c r="Y612">
        <v>12</v>
      </c>
      <c r="Z612">
        <v>16</v>
      </c>
      <c r="AA612">
        <v>2012</v>
      </c>
      <c r="AB612" s="15">
        <v>0.25</v>
      </c>
      <c r="AC612" t="s">
        <v>2087</v>
      </c>
    </row>
    <row r="613" spans="1:29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7.21830985915493</v>
      </c>
      <c r="P613" s="6">
        <f t="shared" si="37"/>
        <v>75.733333333333334</v>
      </c>
      <c r="Q613" s="8" t="s">
        <v>2038</v>
      </c>
      <c r="R613" t="s">
        <v>2039</v>
      </c>
      <c r="S613" s="12">
        <f t="shared" si="38"/>
        <v>41480.208333333336</v>
      </c>
      <c r="T613" s="12">
        <f t="shared" si="39"/>
        <v>41492.208333333336</v>
      </c>
      <c r="W613" s="12">
        <v>41480.208333333336</v>
      </c>
      <c r="Y613">
        <v>7</v>
      </c>
      <c r="Z613">
        <v>25</v>
      </c>
      <c r="AA613">
        <v>2013</v>
      </c>
      <c r="AB613" s="15">
        <v>0.20833333333333334</v>
      </c>
      <c r="AC613" t="s">
        <v>2087</v>
      </c>
    </row>
    <row r="614" spans="1:29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0.71717755928282245</v>
      </c>
      <c r="P614" s="6">
        <f t="shared" si="37"/>
        <v>45.026041666666664</v>
      </c>
      <c r="Q614" s="8" t="s">
        <v>2034</v>
      </c>
      <c r="R614" t="s">
        <v>2042</v>
      </c>
      <c r="S614" s="12">
        <f t="shared" si="38"/>
        <v>40474.208333333336</v>
      </c>
      <c r="T614" s="12">
        <f t="shared" si="39"/>
        <v>40497.25</v>
      </c>
      <c r="W614" s="12">
        <v>40474.208333333336</v>
      </c>
      <c r="Y614">
        <v>10</v>
      </c>
      <c r="Z614">
        <v>23</v>
      </c>
      <c r="AA614">
        <v>2010</v>
      </c>
      <c r="AB614" s="15">
        <v>0.20833333333333334</v>
      </c>
      <c r="AC614" t="s">
        <v>2087</v>
      </c>
    </row>
    <row r="615" spans="1:29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0.57471264367816088</v>
      </c>
      <c r="P615" s="6">
        <f t="shared" si="37"/>
        <v>73.615384615384613</v>
      </c>
      <c r="Q615" s="8" t="s">
        <v>2038</v>
      </c>
      <c r="R615" t="s">
        <v>2039</v>
      </c>
      <c r="S615" s="12">
        <f t="shared" si="38"/>
        <v>42973.208333333328</v>
      </c>
      <c r="T615" s="12">
        <f t="shared" si="39"/>
        <v>42982.208333333328</v>
      </c>
      <c r="W615" s="12">
        <v>42973.208333333328</v>
      </c>
      <c r="Y615">
        <v>8</v>
      </c>
      <c r="Z615">
        <v>26</v>
      </c>
      <c r="AA615">
        <v>2017</v>
      </c>
      <c r="AB615" s="15">
        <v>0.20833333333333334</v>
      </c>
      <c r="AC615" t="s">
        <v>2087</v>
      </c>
    </row>
    <row r="616" spans="1:29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0.64312583424341707</v>
      </c>
      <c r="P616" s="6">
        <f t="shared" si="37"/>
        <v>56.991701244813278</v>
      </c>
      <c r="Q616" s="8" t="s">
        <v>2038</v>
      </c>
      <c r="R616" t="s">
        <v>2039</v>
      </c>
      <c r="S616" s="12">
        <f t="shared" si="38"/>
        <v>42746.25</v>
      </c>
      <c r="T616" s="12">
        <f t="shared" si="39"/>
        <v>42764.25</v>
      </c>
      <c r="W616" s="12">
        <v>42746.25</v>
      </c>
      <c r="Y616">
        <v>1</v>
      </c>
      <c r="Z616">
        <v>11</v>
      </c>
      <c r="AA616">
        <v>2017</v>
      </c>
      <c r="AB616" s="15">
        <v>0.25</v>
      </c>
      <c r="AC616" t="s">
        <v>2087</v>
      </c>
    </row>
    <row r="617" spans="1:29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0.58669243511871894</v>
      </c>
      <c r="P617" s="6">
        <f t="shared" si="37"/>
        <v>85.223529411764702</v>
      </c>
      <c r="Q617" s="8" t="s">
        <v>2038</v>
      </c>
      <c r="R617" t="s">
        <v>2039</v>
      </c>
      <c r="S617" s="12">
        <f t="shared" si="38"/>
        <v>42489.208333333328</v>
      </c>
      <c r="T617" s="12">
        <f t="shared" si="39"/>
        <v>42499.208333333328</v>
      </c>
      <c r="W617" s="12">
        <v>42489.208333333328</v>
      </c>
      <c r="Y617">
        <v>4</v>
      </c>
      <c r="Z617">
        <v>29</v>
      </c>
      <c r="AA617">
        <v>2016</v>
      </c>
      <c r="AB617" s="15">
        <v>0.20833333333333334</v>
      </c>
      <c r="AC617" t="s">
        <v>2087</v>
      </c>
    </row>
    <row r="618" spans="1:29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0.52766097782174948</v>
      </c>
      <c r="P618" s="6">
        <f t="shared" si="37"/>
        <v>50.962184873949582</v>
      </c>
      <c r="Q618" s="8" t="s">
        <v>2034</v>
      </c>
      <c r="R618" t="s">
        <v>2044</v>
      </c>
      <c r="S618" s="12">
        <f t="shared" si="38"/>
        <v>41537.208333333336</v>
      </c>
      <c r="T618" s="12">
        <f t="shared" si="39"/>
        <v>41538.208333333336</v>
      </c>
      <c r="W618" s="12">
        <v>41537.208333333336</v>
      </c>
      <c r="Y618">
        <v>9</v>
      </c>
      <c r="Z618">
        <v>20</v>
      </c>
      <c r="AA618">
        <v>2013</v>
      </c>
      <c r="AB618" s="15">
        <v>0.20833333333333334</v>
      </c>
      <c r="AC618" t="s">
        <v>2087</v>
      </c>
    </row>
    <row r="619" spans="1:29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0.40045766590389015</v>
      </c>
      <c r="P619" s="6">
        <f t="shared" si="37"/>
        <v>63.563636363636363</v>
      </c>
      <c r="Q619" s="8" t="s">
        <v>2038</v>
      </c>
      <c r="R619" t="s">
        <v>2039</v>
      </c>
      <c r="S619" s="12">
        <f t="shared" si="38"/>
        <v>41794.208333333336</v>
      </c>
      <c r="T619" s="12">
        <f t="shared" si="39"/>
        <v>41804.208333333336</v>
      </c>
      <c r="W619" s="12">
        <v>41794.208333333336</v>
      </c>
      <c r="Y619">
        <v>6</v>
      </c>
      <c r="Z619">
        <v>4</v>
      </c>
      <c r="AA619">
        <v>2014</v>
      </c>
      <c r="AB619" s="15">
        <v>0.20833333333333334</v>
      </c>
      <c r="AC619" t="s">
        <v>2087</v>
      </c>
    </row>
    <row r="620" spans="1:29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2.0466420025351155</v>
      </c>
      <c r="P620" s="6">
        <f t="shared" si="37"/>
        <v>80.999165275459092</v>
      </c>
      <c r="Q620" s="8" t="s">
        <v>2046</v>
      </c>
      <c r="R620" t="s">
        <v>2047</v>
      </c>
      <c r="S620" s="12">
        <f t="shared" si="38"/>
        <v>41396.208333333336</v>
      </c>
      <c r="T620" s="12">
        <f t="shared" si="39"/>
        <v>41417.208333333336</v>
      </c>
      <c r="W620" s="12">
        <v>41396.208333333336</v>
      </c>
      <c r="Y620">
        <v>5</v>
      </c>
      <c r="Z620">
        <v>2</v>
      </c>
      <c r="AA620">
        <v>2013</v>
      </c>
      <c r="AB620" s="15">
        <v>0.20833333333333334</v>
      </c>
      <c r="AC620" t="s">
        <v>2087</v>
      </c>
    </row>
    <row r="621" spans="1:29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3.5134601933389531</v>
      </c>
      <c r="P621" s="6">
        <f t="shared" si="37"/>
        <v>86.044753086419746</v>
      </c>
      <c r="Q621" s="8" t="s">
        <v>2038</v>
      </c>
      <c r="R621" t="s">
        <v>2039</v>
      </c>
      <c r="S621" s="12">
        <f t="shared" si="38"/>
        <v>40669.208333333336</v>
      </c>
      <c r="T621" s="12">
        <f t="shared" si="39"/>
        <v>40670.208333333336</v>
      </c>
      <c r="W621" s="12">
        <v>40669.208333333336</v>
      </c>
      <c r="Y621">
        <v>5</v>
      </c>
      <c r="Z621">
        <v>6</v>
      </c>
      <c r="AA621">
        <v>2011</v>
      </c>
      <c r="AB621" s="15">
        <v>0.20833333333333334</v>
      </c>
      <c r="AC621" t="s">
        <v>2087</v>
      </c>
    </row>
    <row r="622" spans="1:29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0.37310195227765725</v>
      </c>
      <c r="P622" s="6">
        <f t="shared" si="37"/>
        <v>90.0390625</v>
      </c>
      <c r="Q622" s="8" t="s">
        <v>2053</v>
      </c>
      <c r="R622" t="s">
        <v>2054</v>
      </c>
      <c r="S622" s="12">
        <f t="shared" si="38"/>
        <v>42559.208333333328</v>
      </c>
      <c r="T622" s="12">
        <f t="shared" si="39"/>
        <v>42563.208333333328</v>
      </c>
      <c r="W622" s="12">
        <v>42559.208333333328</v>
      </c>
      <c r="Y622">
        <v>7</v>
      </c>
      <c r="Z622">
        <v>8</v>
      </c>
      <c r="AA622">
        <v>2016</v>
      </c>
      <c r="AB622" s="15">
        <v>0.20833333333333334</v>
      </c>
      <c r="AC622" t="s">
        <v>2087</v>
      </c>
    </row>
    <row r="623" spans="1:29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0.16134216513622698</v>
      </c>
      <c r="P623" s="6">
        <f t="shared" si="37"/>
        <v>74.006063432835816</v>
      </c>
      <c r="Q623" s="8" t="s">
        <v>2038</v>
      </c>
      <c r="R623" t="s">
        <v>2039</v>
      </c>
      <c r="S623" s="12">
        <f t="shared" si="38"/>
        <v>42626.208333333328</v>
      </c>
      <c r="T623" s="12">
        <f t="shared" si="39"/>
        <v>42631.208333333328</v>
      </c>
      <c r="W623" s="12">
        <v>42626.208333333328</v>
      </c>
      <c r="Y623">
        <v>9</v>
      </c>
      <c r="Z623">
        <v>13</v>
      </c>
      <c r="AA623">
        <v>2016</v>
      </c>
      <c r="AB623" s="15">
        <v>0.20833333333333334</v>
      </c>
      <c r="AC623" t="s">
        <v>2087</v>
      </c>
    </row>
    <row r="624" spans="1:29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31.947261663286003</v>
      </c>
      <c r="P624" s="6">
        <f t="shared" si="37"/>
        <v>92.4375</v>
      </c>
      <c r="Q624" s="8" t="s">
        <v>2034</v>
      </c>
      <c r="R624" t="s">
        <v>2044</v>
      </c>
      <c r="S624" s="12">
        <f t="shared" si="38"/>
        <v>43205.208333333328</v>
      </c>
      <c r="T624" s="12">
        <f t="shared" si="39"/>
        <v>43231.208333333328</v>
      </c>
      <c r="W624" s="12">
        <v>43205.208333333328</v>
      </c>
      <c r="Y624">
        <v>4</v>
      </c>
      <c r="Z624">
        <v>15</v>
      </c>
      <c r="AA624">
        <v>2018</v>
      </c>
      <c r="AB624" s="15">
        <v>0.20833333333333334</v>
      </c>
      <c r="AC624" t="s">
        <v>2087</v>
      </c>
    </row>
    <row r="625" spans="1:29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0.6253066854103948</v>
      </c>
      <c r="P625" s="6">
        <f t="shared" si="37"/>
        <v>55.999257333828446</v>
      </c>
      <c r="Q625" s="8" t="s">
        <v>2038</v>
      </c>
      <c r="R625" t="s">
        <v>2039</v>
      </c>
      <c r="S625" s="12">
        <f t="shared" si="38"/>
        <v>42201.208333333328</v>
      </c>
      <c r="T625" s="12">
        <f t="shared" si="39"/>
        <v>42206.208333333328</v>
      </c>
      <c r="W625" s="12">
        <v>42201.208333333328</v>
      </c>
      <c r="Y625">
        <v>7</v>
      </c>
      <c r="Z625">
        <v>16</v>
      </c>
      <c r="AA625">
        <v>2015</v>
      </c>
      <c r="AB625" s="15">
        <v>0.20833333333333334</v>
      </c>
      <c r="AC625" t="s">
        <v>2087</v>
      </c>
    </row>
    <row r="626" spans="1:29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0.35791985402484383</v>
      </c>
      <c r="P626" s="6">
        <f t="shared" si="37"/>
        <v>32.983796296296298</v>
      </c>
      <c r="Q626" s="8" t="s">
        <v>2053</v>
      </c>
      <c r="R626" t="s">
        <v>2054</v>
      </c>
      <c r="S626" s="12">
        <f t="shared" si="38"/>
        <v>42029.25</v>
      </c>
      <c r="T626" s="12">
        <f t="shared" si="39"/>
        <v>42035.25</v>
      </c>
      <c r="W626" s="12">
        <v>42029.25</v>
      </c>
      <c r="Y626">
        <v>1</v>
      </c>
      <c r="Z626">
        <v>25</v>
      </c>
      <c r="AA626">
        <v>2015</v>
      </c>
      <c r="AB626" s="15">
        <v>0.25</v>
      </c>
      <c r="AC626" t="s">
        <v>2087</v>
      </c>
    </row>
    <row r="627" spans="1:29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1.2924349474409789</v>
      </c>
      <c r="P627" s="6">
        <f t="shared" si="37"/>
        <v>93.596774193548384</v>
      </c>
      <c r="Q627" s="8" t="s">
        <v>2038</v>
      </c>
      <c r="R627" t="s">
        <v>2039</v>
      </c>
      <c r="S627" s="12">
        <f t="shared" si="38"/>
        <v>43857.25</v>
      </c>
      <c r="T627" s="12">
        <f t="shared" si="39"/>
        <v>43871.25</v>
      </c>
      <c r="W627" s="12">
        <v>43857.25</v>
      </c>
      <c r="Y627">
        <v>1</v>
      </c>
      <c r="Z627">
        <v>27</v>
      </c>
      <c r="AA627">
        <v>2020</v>
      </c>
      <c r="AB627" s="15">
        <v>0.25</v>
      </c>
      <c r="AC627" t="s">
        <v>2087</v>
      </c>
    </row>
    <row r="628" spans="1:29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0.48466489965921999</v>
      </c>
      <c r="P628" s="6">
        <f t="shared" si="37"/>
        <v>69.867724867724874</v>
      </c>
      <c r="Q628" s="8" t="s">
        <v>2038</v>
      </c>
      <c r="R628" t="s">
        <v>2039</v>
      </c>
      <c r="S628" s="12">
        <f t="shared" si="38"/>
        <v>40449.208333333336</v>
      </c>
      <c r="T628" s="12">
        <f t="shared" si="39"/>
        <v>40458.208333333336</v>
      </c>
      <c r="W628" s="12">
        <v>40449.208333333336</v>
      </c>
      <c r="Y628">
        <v>9</v>
      </c>
      <c r="Z628">
        <v>28</v>
      </c>
      <c r="AA628">
        <v>2010</v>
      </c>
      <c r="AB628" s="15">
        <v>0.20833333333333334</v>
      </c>
      <c r="AC628" t="s">
        <v>2087</v>
      </c>
    </row>
    <row r="629" spans="1:29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0.14404033129276198</v>
      </c>
      <c r="P629" s="6">
        <f t="shared" si="37"/>
        <v>72.129870129870127</v>
      </c>
      <c r="Q629" s="8" t="s">
        <v>2032</v>
      </c>
      <c r="R629" t="s">
        <v>2033</v>
      </c>
      <c r="S629" s="12">
        <f t="shared" si="38"/>
        <v>40345.208333333336</v>
      </c>
      <c r="T629" s="12">
        <f t="shared" si="39"/>
        <v>40369.208333333336</v>
      </c>
      <c r="W629" s="12">
        <v>40345.208333333336</v>
      </c>
      <c r="Y629">
        <v>6</v>
      </c>
      <c r="Z629">
        <v>16</v>
      </c>
      <c r="AA629">
        <v>2010</v>
      </c>
      <c r="AB629" s="15">
        <v>0.20833333333333334</v>
      </c>
      <c r="AC629" t="s">
        <v>2087</v>
      </c>
    </row>
    <row r="630" spans="1:29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0.6588072122052705</v>
      </c>
      <c r="P630" s="6">
        <f t="shared" si="37"/>
        <v>30.041666666666668</v>
      </c>
      <c r="Q630" s="8" t="s">
        <v>2034</v>
      </c>
      <c r="R630" t="s">
        <v>2044</v>
      </c>
      <c r="S630" s="12">
        <f t="shared" si="38"/>
        <v>40455.208333333336</v>
      </c>
      <c r="T630" s="12">
        <f t="shared" si="39"/>
        <v>40458.208333333336</v>
      </c>
      <c r="W630" s="12">
        <v>40455.208333333336</v>
      </c>
      <c r="Y630">
        <v>10</v>
      </c>
      <c r="Z630">
        <v>4</v>
      </c>
      <c r="AA630">
        <v>2010</v>
      </c>
      <c r="AB630" s="15">
        <v>0.20833333333333334</v>
      </c>
      <c r="AC630" t="s">
        <v>2087</v>
      </c>
    </row>
    <row r="631" spans="1:29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1.5484173336217464</v>
      </c>
      <c r="P631" s="6">
        <f t="shared" si="37"/>
        <v>73.968000000000004</v>
      </c>
      <c r="Q631" s="8" t="s">
        <v>2038</v>
      </c>
      <c r="R631" t="s">
        <v>2039</v>
      </c>
      <c r="S631" s="12">
        <f t="shared" si="38"/>
        <v>42557.208333333328</v>
      </c>
      <c r="T631" s="12">
        <f t="shared" si="39"/>
        <v>42559.208333333328</v>
      </c>
      <c r="W631" s="12">
        <v>42557.208333333328</v>
      </c>
      <c r="Y631">
        <v>7</v>
      </c>
      <c r="Z631">
        <v>6</v>
      </c>
      <c r="AA631">
        <v>2016</v>
      </c>
      <c r="AB631" s="15">
        <v>0.20833333333333334</v>
      </c>
      <c r="AC631" t="s">
        <v>2087</v>
      </c>
    </row>
    <row r="632" spans="1:29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1.5904905407667838</v>
      </c>
      <c r="P632" s="6">
        <f t="shared" si="37"/>
        <v>68.65517241379311</v>
      </c>
      <c r="Q632" s="8" t="s">
        <v>2038</v>
      </c>
      <c r="R632" t="s">
        <v>2039</v>
      </c>
      <c r="S632" s="12">
        <f t="shared" si="38"/>
        <v>43586.208333333328</v>
      </c>
      <c r="T632" s="12">
        <f t="shared" si="39"/>
        <v>43597.208333333328</v>
      </c>
      <c r="W632" s="12">
        <v>43586.208333333328</v>
      </c>
      <c r="Y632">
        <v>5</v>
      </c>
      <c r="Z632">
        <v>1</v>
      </c>
      <c r="AA632">
        <v>2019</v>
      </c>
      <c r="AB632" s="15">
        <v>0.20833333333333334</v>
      </c>
      <c r="AC632" t="s">
        <v>2087</v>
      </c>
    </row>
    <row r="633" spans="1:29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0.32216635103071467</v>
      </c>
      <c r="P633" s="6">
        <f t="shared" si="37"/>
        <v>59.992164544564154</v>
      </c>
      <c r="Q633" s="8" t="s">
        <v>2038</v>
      </c>
      <c r="R633" t="s">
        <v>2039</v>
      </c>
      <c r="S633" s="12">
        <f t="shared" si="38"/>
        <v>43550.208333333328</v>
      </c>
      <c r="T633" s="12">
        <f t="shared" si="39"/>
        <v>43554.208333333328</v>
      </c>
      <c r="W633" s="12">
        <v>43550.208333333328</v>
      </c>
      <c r="Y633">
        <v>3</v>
      </c>
      <c r="Z633">
        <v>26</v>
      </c>
      <c r="AA633">
        <v>2019</v>
      </c>
      <c r="AB633" s="15">
        <v>0.20833333333333334</v>
      </c>
      <c r="AC633" t="s">
        <v>2087</v>
      </c>
    </row>
    <row r="634" spans="1:29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2.3331823182965503</v>
      </c>
      <c r="P634" s="6">
        <f t="shared" si="37"/>
        <v>111.15827338129496</v>
      </c>
      <c r="Q634" s="8" t="s">
        <v>2038</v>
      </c>
      <c r="R634" t="s">
        <v>2039</v>
      </c>
      <c r="S634" s="12">
        <f t="shared" si="38"/>
        <v>41945.208333333336</v>
      </c>
      <c r="T634" s="12">
        <f t="shared" si="39"/>
        <v>41963.25</v>
      </c>
      <c r="W634" s="12">
        <v>41945.208333333336</v>
      </c>
      <c r="Y634">
        <v>11</v>
      </c>
      <c r="Z634">
        <v>2</v>
      </c>
      <c r="AA634">
        <v>2014</v>
      </c>
      <c r="AB634" s="15">
        <v>0.20833333333333334</v>
      </c>
      <c r="AC634" t="s">
        <v>2087</v>
      </c>
    </row>
    <row r="635" spans="1:29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1.2030885257676422</v>
      </c>
      <c r="P635" s="6">
        <f t="shared" si="37"/>
        <v>53.038095238095238</v>
      </c>
      <c r="Q635" s="8" t="s">
        <v>2040</v>
      </c>
      <c r="R635" t="s">
        <v>2048</v>
      </c>
      <c r="S635" s="12">
        <f t="shared" si="38"/>
        <v>42315.25</v>
      </c>
      <c r="T635" s="12">
        <f t="shared" si="39"/>
        <v>42319.25</v>
      </c>
      <c r="W635" s="12">
        <v>42315.25</v>
      </c>
      <c r="Y635">
        <v>11</v>
      </c>
      <c r="Z635">
        <v>7</v>
      </c>
      <c r="AA635">
        <v>2015</v>
      </c>
      <c r="AB635" s="15">
        <v>0.25</v>
      </c>
      <c r="AC635" t="s">
        <v>2087</v>
      </c>
    </row>
    <row r="636" spans="1:29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1.273377574765147</v>
      </c>
      <c r="P636" s="6">
        <f t="shared" si="37"/>
        <v>55.985524728588658</v>
      </c>
      <c r="Q636" s="8" t="s">
        <v>2040</v>
      </c>
      <c r="R636" t="s">
        <v>2059</v>
      </c>
      <c r="S636" s="12">
        <f t="shared" si="38"/>
        <v>42819.208333333328</v>
      </c>
      <c r="T636" s="12">
        <f t="shared" si="39"/>
        <v>42833.208333333328</v>
      </c>
      <c r="W636" s="12">
        <v>42819.208333333328</v>
      </c>
      <c r="Y636">
        <v>3</v>
      </c>
      <c r="Z636">
        <v>25</v>
      </c>
      <c r="AA636">
        <v>2017</v>
      </c>
      <c r="AB636" s="15">
        <v>0.20833333333333334</v>
      </c>
      <c r="AC636" t="s">
        <v>2087</v>
      </c>
    </row>
    <row r="637" spans="1:29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0.87647392647707922</v>
      </c>
      <c r="P637" s="6">
        <f t="shared" si="37"/>
        <v>69.986760812003524</v>
      </c>
      <c r="Q637" s="8" t="s">
        <v>2040</v>
      </c>
      <c r="R637" t="s">
        <v>2059</v>
      </c>
      <c r="S637" s="12">
        <f t="shared" si="38"/>
        <v>41314.25</v>
      </c>
      <c r="T637" s="12">
        <f t="shared" si="39"/>
        <v>41346.208333333336</v>
      </c>
      <c r="W637" s="12">
        <v>41314.25</v>
      </c>
      <c r="Y637">
        <v>2</v>
      </c>
      <c r="Z637">
        <v>9</v>
      </c>
      <c r="AA637">
        <v>2013</v>
      </c>
      <c r="AB637" s="15">
        <v>0.25</v>
      </c>
      <c r="AC637" t="s">
        <v>2087</v>
      </c>
    </row>
    <row r="638" spans="1:29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1.5494823302584038</v>
      </c>
      <c r="P638" s="6">
        <f t="shared" si="37"/>
        <v>48.998079877112133</v>
      </c>
      <c r="Q638" s="8" t="s">
        <v>2040</v>
      </c>
      <c r="R638" t="s">
        <v>2048</v>
      </c>
      <c r="S638" s="12">
        <f t="shared" si="38"/>
        <v>40926.25</v>
      </c>
      <c r="T638" s="12">
        <f t="shared" si="39"/>
        <v>40971.25</v>
      </c>
      <c r="W638" s="12">
        <v>40926.25</v>
      </c>
      <c r="Y638">
        <v>1</v>
      </c>
      <c r="Z638">
        <v>18</v>
      </c>
      <c r="AA638">
        <v>2012</v>
      </c>
      <c r="AB638" s="15">
        <v>0.25</v>
      </c>
      <c r="AC638" t="s">
        <v>2087</v>
      </c>
    </row>
    <row r="639" spans="1:29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1.2592592592592593</v>
      </c>
      <c r="P639" s="6">
        <f t="shared" si="37"/>
        <v>103.84615384615384</v>
      </c>
      <c r="Q639" s="8" t="s">
        <v>2038</v>
      </c>
      <c r="R639" t="s">
        <v>2039</v>
      </c>
      <c r="S639" s="12">
        <f t="shared" si="38"/>
        <v>42688.25</v>
      </c>
      <c r="T639" s="12">
        <f t="shared" si="39"/>
        <v>42696.25</v>
      </c>
      <c r="W639" s="12">
        <v>42688.25</v>
      </c>
      <c r="Y639">
        <v>11</v>
      </c>
      <c r="Z639">
        <v>14</v>
      </c>
      <c r="AA639">
        <v>2016</v>
      </c>
      <c r="AB639" s="15">
        <v>0.25</v>
      </c>
      <c r="AC639" t="s">
        <v>2087</v>
      </c>
    </row>
    <row r="640" spans="1:29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8.7572440437862209</v>
      </c>
      <c r="P640" s="6">
        <f t="shared" si="37"/>
        <v>99.127659574468083</v>
      </c>
      <c r="Q640" s="8" t="s">
        <v>2038</v>
      </c>
      <c r="R640" t="s">
        <v>2039</v>
      </c>
      <c r="S640" s="12">
        <f t="shared" si="38"/>
        <v>40386.208333333336</v>
      </c>
      <c r="T640" s="12">
        <f t="shared" si="39"/>
        <v>40398.208333333336</v>
      </c>
      <c r="W640" s="12">
        <v>40386.208333333336</v>
      </c>
      <c r="Y640">
        <v>7</v>
      </c>
      <c r="Z640">
        <v>27</v>
      </c>
      <c r="AA640">
        <v>2010</v>
      </c>
      <c r="AB640" s="15">
        <v>0.20833333333333334</v>
      </c>
      <c r="AC640" t="s">
        <v>2087</v>
      </c>
    </row>
    <row r="641" spans="1:29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1.7798013245033113</v>
      </c>
      <c r="P641" s="6">
        <f t="shared" si="37"/>
        <v>107.37777777777778</v>
      </c>
      <c r="Q641" s="8" t="s">
        <v>2040</v>
      </c>
      <c r="R641" t="s">
        <v>2043</v>
      </c>
      <c r="S641" s="12">
        <f t="shared" si="38"/>
        <v>43309.208333333328</v>
      </c>
      <c r="T641" s="12">
        <f t="shared" si="39"/>
        <v>43309.208333333328</v>
      </c>
      <c r="W641" s="12">
        <v>43309.208333333328</v>
      </c>
      <c r="Y641">
        <v>7</v>
      </c>
      <c r="Z641">
        <v>28</v>
      </c>
      <c r="AA641">
        <v>2018</v>
      </c>
      <c r="AB641" s="15">
        <v>0.20833333333333334</v>
      </c>
      <c r="AC641" t="s">
        <v>2087</v>
      </c>
    </row>
    <row r="642" spans="1:29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6.0599929182052712</v>
      </c>
      <c r="P642" s="6">
        <f t="shared" si="37"/>
        <v>76.922178988326849</v>
      </c>
      <c r="Q642" s="8" t="s">
        <v>2038</v>
      </c>
      <c r="R642" t="s">
        <v>2039</v>
      </c>
      <c r="S642" s="12">
        <f t="shared" si="38"/>
        <v>42387.25</v>
      </c>
      <c r="T642" s="12">
        <f t="shared" si="39"/>
        <v>42390.25</v>
      </c>
      <c r="W642" s="12">
        <v>42387.25</v>
      </c>
      <c r="Y642">
        <v>1</v>
      </c>
      <c r="Z642">
        <v>18</v>
      </c>
      <c r="AA642">
        <v>2016</v>
      </c>
      <c r="AB642" s="15">
        <v>0.25</v>
      </c>
      <c r="AC642" t="s">
        <v>2087</v>
      </c>
    </row>
    <row r="643" spans="1:29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D643/E643</f>
        <v>0.83355502349915755</v>
      </c>
      <c r="P643" s="6">
        <f t="shared" ref="P643:P706" si="41">E643/G643</f>
        <v>58.128865979381445</v>
      </c>
      <c r="Q643" s="8" t="s">
        <v>2038</v>
      </c>
      <c r="R643" t="s">
        <v>2039</v>
      </c>
      <c r="S643" s="12">
        <f t="shared" ref="S643:S706" si="42">(J643/86400)+DATE(1970, 1, 1)</f>
        <v>42786.25</v>
      </c>
      <c r="T643" s="12">
        <f t="shared" ref="T643:T706" si="43">(K643/86400)+DATE(1970,1,1)</f>
        <v>42814.208333333328</v>
      </c>
      <c r="W643" s="12">
        <v>42786.25</v>
      </c>
      <c r="Y643">
        <v>2</v>
      </c>
      <c r="Z643">
        <v>20</v>
      </c>
      <c r="AA643">
        <v>2017</v>
      </c>
      <c r="AB643" s="15">
        <v>0.25</v>
      </c>
      <c r="AC643" t="s">
        <v>2087</v>
      </c>
    </row>
    <row r="644" spans="1:29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0.68749065909430573</v>
      </c>
      <c r="P644" s="6">
        <f t="shared" si="41"/>
        <v>103.73643410852713</v>
      </c>
      <c r="Q644" s="8" t="s">
        <v>2036</v>
      </c>
      <c r="R644" t="s">
        <v>2045</v>
      </c>
      <c r="S644" s="12">
        <f t="shared" si="42"/>
        <v>43451.25</v>
      </c>
      <c r="T644" s="12">
        <f t="shared" si="43"/>
        <v>43460.25</v>
      </c>
      <c r="W644" s="12">
        <v>43451.25</v>
      </c>
      <c r="Y644">
        <v>12</v>
      </c>
      <c r="Z644">
        <v>17</v>
      </c>
      <c r="AA644">
        <v>2018</v>
      </c>
      <c r="AB644" s="15">
        <v>0.25</v>
      </c>
      <c r="AC644" t="s">
        <v>2087</v>
      </c>
    </row>
    <row r="645" spans="1:29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0.45170678469653791</v>
      </c>
      <c r="P645" s="6">
        <f t="shared" si="41"/>
        <v>87.962666666666664</v>
      </c>
      <c r="Q645" s="8" t="s">
        <v>2038</v>
      </c>
      <c r="R645" t="s">
        <v>2039</v>
      </c>
      <c r="S645" s="12">
        <f t="shared" si="42"/>
        <v>42795.25</v>
      </c>
      <c r="T645" s="12">
        <f t="shared" si="43"/>
        <v>42813.208333333328</v>
      </c>
      <c r="W645" s="12">
        <v>42795.25</v>
      </c>
      <c r="Y645">
        <v>3</v>
      </c>
      <c r="Z645">
        <v>1</v>
      </c>
      <c r="AA645">
        <v>2017</v>
      </c>
      <c r="AB645" s="15">
        <v>0.25</v>
      </c>
      <c r="AC645" t="s">
        <v>2087</v>
      </c>
    </row>
    <row r="646" spans="1:29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2.0662568306010929</v>
      </c>
      <c r="P646" s="6">
        <f t="shared" si="41"/>
        <v>28</v>
      </c>
      <c r="Q646" s="8" t="s">
        <v>2038</v>
      </c>
      <c r="R646" t="s">
        <v>2039</v>
      </c>
      <c r="S646" s="12">
        <f t="shared" si="42"/>
        <v>43452.25</v>
      </c>
      <c r="T646" s="12">
        <f t="shared" si="43"/>
        <v>43468.25</v>
      </c>
      <c r="W646" s="12">
        <v>43452.25</v>
      </c>
      <c r="Y646">
        <v>12</v>
      </c>
      <c r="Z646">
        <v>18</v>
      </c>
      <c r="AA646">
        <v>2018</v>
      </c>
      <c r="AB646" s="15">
        <v>0.25</v>
      </c>
      <c r="AC646" t="s">
        <v>2087</v>
      </c>
    </row>
    <row r="647" spans="1:29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1.0762929802838366</v>
      </c>
      <c r="P647" s="6">
        <f t="shared" si="41"/>
        <v>37.999361294443261</v>
      </c>
      <c r="Q647" s="8" t="s">
        <v>2034</v>
      </c>
      <c r="R647" t="s">
        <v>2035</v>
      </c>
      <c r="S647" s="12">
        <f t="shared" si="42"/>
        <v>43369.208333333328</v>
      </c>
      <c r="T647" s="12">
        <f t="shared" si="43"/>
        <v>43390.208333333328</v>
      </c>
      <c r="W647" s="12">
        <v>43369.208333333328</v>
      </c>
      <c r="Y647">
        <v>9</v>
      </c>
      <c r="Z647">
        <v>26</v>
      </c>
      <c r="AA647">
        <v>2018</v>
      </c>
      <c r="AB647" s="15">
        <v>0.20833333333333334</v>
      </c>
      <c r="AC647" t="s">
        <v>2087</v>
      </c>
    </row>
    <row r="648" spans="1:29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1.1286707529045832</v>
      </c>
      <c r="P648" s="6">
        <f t="shared" si="41"/>
        <v>29.999313893653515</v>
      </c>
      <c r="Q648" s="8" t="s">
        <v>2049</v>
      </c>
      <c r="R648" t="s">
        <v>2050</v>
      </c>
      <c r="S648" s="12">
        <f t="shared" si="42"/>
        <v>41346.208333333336</v>
      </c>
      <c r="T648" s="12">
        <f t="shared" si="43"/>
        <v>41357.208333333336</v>
      </c>
      <c r="W648" s="12">
        <v>41346.208333333336</v>
      </c>
      <c r="Y648">
        <v>3</v>
      </c>
      <c r="Z648">
        <v>13</v>
      </c>
      <c r="AA648">
        <v>2013</v>
      </c>
      <c r="AB648" s="15">
        <v>0.20833333333333334</v>
      </c>
      <c r="AC648" t="s">
        <v>2087</v>
      </c>
    </row>
    <row r="649" spans="1:29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2.4154589371980677</v>
      </c>
      <c r="P649" s="6">
        <f t="shared" si="41"/>
        <v>103.5</v>
      </c>
      <c r="Q649" s="8" t="s">
        <v>2046</v>
      </c>
      <c r="R649" t="s">
        <v>2058</v>
      </c>
      <c r="S649" s="12">
        <f t="shared" si="42"/>
        <v>43199.208333333328</v>
      </c>
      <c r="T649" s="12">
        <f t="shared" si="43"/>
        <v>43223.208333333328</v>
      </c>
      <c r="W649" s="12">
        <v>43199.208333333328</v>
      </c>
      <c r="Y649">
        <v>4</v>
      </c>
      <c r="Z649">
        <v>9</v>
      </c>
      <c r="AA649">
        <v>2018</v>
      </c>
      <c r="AB649" s="15">
        <v>0.20833333333333334</v>
      </c>
      <c r="AC649" t="s">
        <v>2087</v>
      </c>
    </row>
    <row r="650" spans="1:29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1.5858719078714576</v>
      </c>
      <c r="P650" s="6">
        <f t="shared" si="41"/>
        <v>85.994467496542185</v>
      </c>
      <c r="Q650" s="8" t="s">
        <v>2032</v>
      </c>
      <c r="R650" t="s">
        <v>2033</v>
      </c>
      <c r="S650" s="12">
        <f t="shared" si="42"/>
        <v>42922.208333333328</v>
      </c>
      <c r="T650" s="12">
        <f t="shared" si="43"/>
        <v>42940.208333333328</v>
      </c>
      <c r="W650" s="12">
        <v>42922.208333333328</v>
      </c>
      <c r="Y650">
        <v>7</v>
      </c>
      <c r="Z650">
        <v>6</v>
      </c>
      <c r="AA650">
        <v>2017</v>
      </c>
      <c r="AB650" s="15">
        <v>0.20833333333333334</v>
      </c>
      <c r="AC650" t="s">
        <v>2087</v>
      </c>
    </row>
    <row r="651" spans="1:29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2.0626069860854535</v>
      </c>
      <c r="P651" s="6">
        <f t="shared" si="41"/>
        <v>98.011627906976742</v>
      </c>
      <c r="Q651" s="8" t="s">
        <v>2038</v>
      </c>
      <c r="R651" t="s">
        <v>2039</v>
      </c>
      <c r="S651" s="12">
        <f t="shared" si="42"/>
        <v>40471.208333333336</v>
      </c>
      <c r="T651" s="12">
        <f t="shared" si="43"/>
        <v>40482.208333333336</v>
      </c>
      <c r="W651" s="12">
        <v>40471.208333333336</v>
      </c>
      <c r="Y651">
        <v>10</v>
      </c>
      <c r="Z651">
        <v>20</v>
      </c>
      <c r="AA651">
        <v>2010</v>
      </c>
      <c r="AB651" s="15">
        <v>0.20833333333333334</v>
      </c>
      <c r="AC651" t="s">
        <v>2087</v>
      </c>
    </row>
    <row r="652" spans="1:29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50</v>
      </c>
      <c r="P652" s="6">
        <f t="shared" si="41"/>
        <v>2</v>
      </c>
      <c r="Q652" s="8" t="s">
        <v>2034</v>
      </c>
      <c r="R652" t="s">
        <v>2057</v>
      </c>
      <c r="S652" s="12">
        <f t="shared" si="42"/>
        <v>41828.208333333336</v>
      </c>
      <c r="T652" s="12">
        <f t="shared" si="43"/>
        <v>41855.208333333336</v>
      </c>
      <c r="W652" s="12">
        <v>41828.208333333336</v>
      </c>
      <c r="Y652">
        <v>7</v>
      </c>
      <c r="Z652">
        <v>8</v>
      </c>
      <c r="AA652">
        <v>2014</v>
      </c>
      <c r="AB652" s="15">
        <v>0.20833333333333334</v>
      </c>
      <c r="AC652" t="s">
        <v>2087</v>
      </c>
    </row>
    <row r="653" spans="1:29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1.1302064479800504</v>
      </c>
      <c r="P653" s="6">
        <f t="shared" si="41"/>
        <v>44.994570837642193</v>
      </c>
      <c r="Q653" s="8" t="s">
        <v>2040</v>
      </c>
      <c r="R653" t="s">
        <v>2051</v>
      </c>
      <c r="S653" s="12">
        <f t="shared" si="42"/>
        <v>41692.25</v>
      </c>
      <c r="T653" s="12">
        <f t="shared" si="43"/>
        <v>41707.25</v>
      </c>
      <c r="W653" s="12">
        <v>41692.25</v>
      </c>
      <c r="Y653">
        <v>2</v>
      </c>
      <c r="Z653">
        <v>22</v>
      </c>
      <c r="AA653">
        <v>2014</v>
      </c>
      <c r="AB653" s="15">
        <v>0.25</v>
      </c>
      <c r="AC653" t="s">
        <v>2087</v>
      </c>
    </row>
    <row r="654" spans="1:29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0.78839482812992745</v>
      </c>
      <c r="P654" s="6">
        <f t="shared" si="41"/>
        <v>31.012224938875306</v>
      </c>
      <c r="Q654" s="8" t="s">
        <v>2036</v>
      </c>
      <c r="R654" t="s">
        <v>2037</v>
      </c>
      <c r="S654" s="12">
        <f t="shared" si="42"/>
        <v>42587.208333333328</v>
      </c>
      <c r="T654" s="12">
        <f t="shared" si="43"/>
        <v>42630.208333333328</v>
      </c>
      <c r="W654" s="12">
        <v>42587.208333333328</v>
      </c>
      <c r="Y654">
        <v>8</v>
      </c>
      <c r="Z654">
        <v>5</v>
      </c>
      <c r="AA654">
        <v>2016</v>
      </c>
      <c r="AB654" s="15">
        <v>0.20833333333333334</v>
      </c>
      <c r="AC654" t="s">
        <v>2087</v>
      </c>
    </row>
    <row r="655" spans="1:29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4.2756360008551271E-2</v>
      </c>
      <c r="P655" s="6">
        <f t="shared" si="41"/>
        <v>59.970085470085472</v>
      </c>
      <c r="Q655" s="8" t="s">
        <v>2036</v>
      </c>
      <c r="R655" t="s">
        <v>2037</v>
      </c>
      <c r="S655" s="12">
        <f t="shared" si="42"/>
        <v>42468.208333333328</v>
      </c>
      <c r="T655" s="12">
        <f t="shared" si="43"/>
        <v>42470.208333333328</v>
      </c>
      <c r="W655" s="12">
        <v>42468.208333333328</v>
      </c>
      <c r="Y655">
        <v>4</v>
      </c>
      <c r="Z655">
        <v>8</v>
      </c>
      <c r="AA655">
        <v>2016</v>
      </c>
      <c r="AB655" s="15">
        <v>0.20833333333333334</v>
      </c>
      <c r="AC655" t="s">
        <v>2087</v>
      </c>
    </row>
    <row r="656" spans="1:29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0.19669993705602015</v>
      </c>
      <c r="P656" s="6">
        <f t="shared" si="41"/>
        <v>58.9973474801061</v>
      </c>
      <c r="Q656" s="8" t="s">
        <v>2034</v>
      </c>
      <c r="R656" t="s">
        <v>2056</v>
      </c>
      <c r="S656" s="12">
        <f t="shared" si="42"/>
        <v>42240.208333333328</v>
      </c>
      <c r="T656" s="12">
        <f t="shared" si="43"/>
        <v>42245.208333333328</v>
      </c>
      <c r="W656" s="12">
        <v>42240.208333333328</v>
      </c>
      <c r="Y656">
        <v>8</v>
      </c>
      <c r="Z656">
        <v>24</v>
      </c>
      <c r="AA656">
        <v>2015</v>
      </c>
      <c r="AB656" s="15">
        <v>0.20833333333333334</v>
      </c>
      <c r="AC656" t="s">
        <v>2087</v>
      </c>
    </row>
    <row r="657" spans="1:29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0.52225249772933702</v>
      </c>
      <c r="P657" s="6">
        <f t="shared" si="41"/>
        <v>50.045454545454547</v>
      </c>
      <c r="Q657" s="8" t="s">
        <v>2053</v>
      </c>
      <c r="R657" t="s">
        <v>2054</v>
      </c>
      <c r="S657" s="12">
        <f t="shared" si="42"/>
        <v>42796.25</v>
      </c>
      <c r="T657" s="12">
        <f t="shared" si="43"/>
        <v>42809.208333333328</v>
      </c>
      <c r="W657" s="12">
        <v>42796.25</v>
      </c>
      <c r="Y657">
        <v>3</v>
      </c>
      <c r="Z657">
        <v>2</v>
      </c>
      <c r="AA657">
        <v>2017</v>
      </c>
      <c r="AB657" s="15">
        <v>0.25</v>
      </c>
      <c r="AC657" t="s">
        <v>2087</v>
      </c>
    </row>
    <row r="658" spans="1:29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2.3737444615970649</v>
      </c>
      <c r="P658" s="6">
        <f t="shared" si="41"/>
        <v>98.966269841269835</v>
      </c>
      <c r="Q658" s="8" t="s">
        <v>2032</v>
      </c>
      <c r="R658" t="s">
        <v>2033</v>
      </c>
      <c r="S658" s="12">
        <f t="shared" si="42"/>
        <v>43097.25</v>
      </c>
      <c r="T658" s="12">
        <f t="shared" si="43"/>
        <v>43102.25</v>
      </c>
      <c r="W658" s="12">
        <v>43097.25</v>
      </c>
      <c r="Y658">
        <v>12</v>
      </c>
      <c r="Z658">
        <v>28</v>
      </c>
      <c r="AA658">
        <v>2017</v>
      </c>
      <c r="AB658" s="15">
        <v>0.25</v>
      </c>
      <c r="AC658" t="s">
        <v>2087</v>
      </c>
    </row>
    <row r="659" spans="1:29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12.135922330097088</v>
      </c>
      <c r="P659" s="6">
        <f t="shared" si="41"/>
        <v>58.857142857142854</v>
      </c>
      <c r="Q659" s="8" t="s">
        <v>2040</v>
      </c>
      <c r="R659" t="s">
        <v>2062</v>
      </c>
      <c r="S659" s="12">
        <f t="shared" si="42"/>
        <v>43096.25</v>
      </c>
      <c r="T659" s="12">
        <f t="shared" si="43"/>
        <v>43112.25</v>
      </c>
      <c r="W659" s="12">
        <v>43096.25</v>
      </c>
      <c r="Y659">
        <v>12</v>
      </c>
      <c r="Z659">
        <v>27</v>
      </c>
      <c r="AA659">
        <v>2017</v>
      </c>
      <c r="AB659" s="15">
        <v>0.25</v>
      </c>
      <c r="AC659" t="s">
        <v>2087</v>
      </c>
    </row>
    <row r="660" spans="1:29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1.6648730771665505</v>
      </c>
      <c r="P660" s="6">
        <f t="shared" si="41"/>
        <v>81.010256410256417</v>
      </c>
      <c r="Q660" s="8" t="s">
        <v>2034</v>
      </c>
      <c r="R660" t="s">
        <v>2035</v>
      </c>
      <c r="S660" s="12">
        <f t="shared" si="42"/>
        <v>42246.208333333328</v>
      </c>
      <c r="T660" s="12">
        <f t="shared" si="43"/>
        <v>42269.208333333328</v>
      </c>
      <c r="W660" s="12">
        <v>42246.208333333328</v>
      </c>
      <c r="Y660">
        <v>8</v>
      </c>
      <c r="Z660">
        <v>30</v>
      </c>
      <c r="AA660">
        <v>2015</v>
      </c>
      <c r="AB660" s="15">
        <v>0.20833333333333334</v>
      </c>
      <c r="AC660" t="s">
        <v>2087</v>
      </c>
    </row>
    <row r="661" spans="1:29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2.1171724258901947</v>
      </c>
      <c r="P661" s="6">
        <f t="shared" si="41"/>
        <v>76.013333333333335</v>
      </c>
      <c r="Q661" s="8" t="s">
        <v>2040</v>
      </c>
      <c r="R661" t="s">
        <v>2041</v>
      </c>
      <c r="S661" s="12">
        <f t="shared" si="42"/>
        <v>40570.25</v>
      </c>
      <c r="T661" s="12">
        <f t="shared" si="43"/>
        <v>40571.25</v>
      </c>
      <c r="W661" s="12">
        <v>40570.25</v>
      </c>
      <c r="Y661">
        <v>1</v>
      </c>
      <c r="Z661">
        <v>27</v>
      </c>
      <c r="AA661">
        <v>2011</v>
      </c>
      <c r="AB661" s="15">
        <v>0.25</v>
      </c>
      <c r="AC661" t="s">
        <v>2087</v>
      </c>
    </row>
    <row r="662" spans="1:29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1.2234471632159183</v>
      </c>
      <c r="P662" s="6">
        <f t="shared" si="41"/>
        <v>96.597402597402592</v>
      </c>
      <c r="Q662" s="8" t="s">
        <v>2038</v>
      </c>
      <c r="R662" t="s">
        <v>2039</v>
      </c>
      <c r="S662" s="12">
        <f t="shared" si="42"/>
        <v>42237.208333333328</v>
      </c>
      <c r="T662" s="12">
        <f t="shared" si="43"/>
        <v>42246.208333333328</v>
      </c>
      <c r="W662" s="12">
        <v>42237.208333333328</v>
      </c>
      <c r="Y662">
        <v>8</v>
      </c>
      <c r="Z662">
        <v>21</v>
      </c>
      <c r="AA662">
        <v>2015</v>
      </c>
      <c r="AB662" s="15">
        <v>0.20833333333333334</v>
      </c>
      <c r="AC662" t="s">
        <v>2087</v>
      </c>
    </row>
    <row r="663" spans="1:29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1.8454520320707768</v>
      </c>
      <c r="P663" s="6">
        <f t="shared" si="41"/>
        <v>76.957446808510639</v>
      </c>
      <c r="Q663" s="8" t="s">
        <v>2034</v>
      </c>
      <c r="R663" t="s">
        <v>2057</v>
      </c>
      <c r="S663" s="12">
        <f t="shared" si="42"/>
        <v>40996.208333333336</v>
      </c>
      <c r="T663" s="12">
        <f t="shared" si="43"/>
        <v>41026.208333333336</v>
      </c>
      <c r="W663" s="12">
        <v>40996.208333333336</v>
      </c>
      <c r="Y663">
        <v>3</v>
      </c>
      <c r="Z663">
        <v>28</v>
      </c>
      <c r="AA663">
        <v>2012</v>
      </c>
      <c r="AB663" s="15">
        <v>0.20833333333333334</v>
      </c>
      <c r="AC663" t="s">
        <v>2087</v>
      </c>
    </row>
    <row r="664" spans="1:29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1.0217830675948798</v>
      </c>
      <c r="P664" s="6">
        <f t="shared" si="41"/>
        <v>67.984732824427482</v>
      </c>
      <c r="Q664" s="8" t="s">
        <v>2038</v>
      </c>
      <c r="R664" t="s">
        <v>2039</v>
      </c>
      <c r="S664" s="12">
        <f t="shared" si="42"/>
        <v>43443.25</v>
      </c>
      <c r="T664" s="12">
        <f t="shared" si="43"/>
        <v>43447.25</v>
      </c>
      <c r="W664" s="12">
        <v>43443.25</v>
      </c>
      <c r="Y664">
        <v>12</v>
      </c>
      <c r="Z664">
        <v>9</v>
      </c>
      <c r="AA664">
        <v>2018</v>
      </c>
      <c r="AB664" s="15">
        <v>0.25</v>
      </c>
      <c r="AC664" t="s">
        <v>2087</v>
      </c>
    </row>
    <row r="665" spans="1:29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1.294665976178146</v>
      </c>
      <c r="P665" s="6">
        <f t="shared" si="41"/>
        <v>88.781609195402297</v>
      </c>
      <c r="Q665" s="8" t="s">
        <v>2038</v>
      </c>
      <c r="R665" t="s">
        <v>2039</v>
      </c>
      <c r="S665" s="12">
        <f t="shared" si="42"/>
        <v>40458.208333333336</v>
      </c>
      <c r="T665" s="12">
        <f t="shared" si="43"/>
        <v>40481.208333333336</v>
      </c>
      <c r="W665" s="12">
        <v>40458.208333333336</v>
      </c>
      <c r="Y665">
        <v>10</v>
      </c>
      <c r="Z665">
        <v>7</v>
      </c>
      <c r="AA665">
        <v>2010</v>
      </c>
      <c r="AB665" s="15">
        <v>0.20833333333333334</v>
      </c>
      <c r="AC665" t="s">
        <v>2087</v>
      </c>
    </row>
    <row r="666" spans="1:29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2.9882202401113998</v>
      </c>
      <c r="P666" s="6">
        <f t="shared" si="41"/>
        <v>24.99623706491063</v>
      </c>
      <c r="Q666" s="8" t="s">
        <v>2034</v>
      </c>
      <c r="R666" t="s">
        <v>2057</v>
      </c>
      <c r="S666" s="12">
        <f t="shared" si="42"/>
        <v>40959.25</v>
      </c>
      <c r="T666" s="12">
        <f t="shared" si="43"/>
        <v>40969.25</v>
      </c>
      <c r="W666" s="12">
        <v>40959.25</v>
      </c>
      <c r="Y666">
        <v>2</v>
      </c>
      <c r="Z666">
        <v>20</v>
      </c>
      <c r="AA666">
        <v>2012</v>
      </c>
      <c r="AB666" s="15">
        <v>0.25</v>
      </c>
      <c r="AC666" t="s">
        <v>2087</v>
      </c>
    </row>
    <row r="667" spans="1:29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0.41738276454701695</v>
      </c>
      <c r="P667" s="6">
        <f t="shared" si="41"/>
        <v>44.922794117647058</v>
      </c>
      <c r="Q667" s="8" t="s">
        <v>2040</v>
      </c>
      <c r="R667" t="s">
        <v>2041</v>
      </c>
      <c r="S667" s="12">
        <f t="shared" si="42"/>
        <v>40733.208333333336</v>
      </c>
      <c r="T667" s="12">
        <f t="shared" si="43"/>
        <v>40747.208333333336</v>
      </c>
      <c r="W667" s="12">
        <v>40733.208333333336</v>
      </c>
      <c r="Y667">
        <v>7</v>
      </c>
      <c r="Z667">
        <v>9</v>
      </c>
      <c r="AA667">
        <v>2011</v>
      </c>
      <c r="AB667" s="15">
        <v>0.20833333333333334</v>
      </c>
      <c r="AC667" t="s">
        <v>2087</v>
      </c>
    </row>
    <row r="668" spans="1:29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1.5617128463476071</v>
      </c>
      <c r="P668" s="6">
        <f t="shared" si="41"/>
        <v>79.400000000000006</v>
      </c>
      <c r="Q668" s="8" t="s">
        <v>2038</v>
      </c>
      <c r="R668" t="s">
        <v>2039</v>
      </c>
      <c r="S668" s="12">
        <f t="shared" si="42"/>
        <v>41516.208333333336</v>
      </c>
      <c r="T668" s="12">
        <f t="shared" si="43"/>
        <v>41522.208333333336</v>
      </c>
      <c r="W668" s="12">
        <v>41516.208333333336</v>
      </c>
      <c r="Y668">
        <v>8</v>
      </c>
      <c r="Z668">
        <v>30</v>
      </c>
      <c r="AA668">
        <v>2013</v>
      </c>
      <c r="AB668" s="15">
        <v>0.20833333333333334</v>
      </c>
      <c r="AC668" t="s">
        <v>2087</v>
      </c>
    </row>
    <row r="669" spans="1:29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0.56766762649115587</v>
      </c>
      <c r="P669" s="6">
        <f t="shared" si="41"/>
        <v>29.009546539379475</v>
      </c>
      <c r="Q669" s="8" t="s">
        <v>2063</v>
      </c>
      <c r="R669" t="s">
        <v>2064</v>
      </c>
      <c r="S669" s="12">
        <f t="shared" si="42"/>
        <v>41892.208333333336</v>
      </c>
      <c r="T669" s="12">
        <f t="shared" si="43"/>
        <v>41901.208333333336</v>
      </c>
      <c r="W669" s="12">
        <v>41892.208333333336</v>
      </c>
      <c r="Y669">
        <v>9</v>
      </c>
      <c r="Z669">
        <v>10</v>
      </c>
      <c r="AA669">
        <v>2014</v>
      </c>
      <c r="AB669" s="15">
        <v>0.20833333333333334</v>
      </c>
      <c r="AC669" t="s">
        <v>2087</v>
      </c>
    </row>
    <row r="670" spans="1:29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4.9168603611657433</v>
      </c>
      <c r="P670" s="6">
        <f t="shared" si="41"/>
        <v>73.59210526315789</v>
      </c>
      <c r="Q670" s="8" t="s">
        <v>2038</v>
      </c>
      <c r="R670" t="s">
        <v>2039</v>
      </c>
      <c r="S670" s="12">
        <f t="shared" si="42"/>
        <v>41122.208333333336</v>
      </c>
      <c r="T670" s="12">
        <f t="shared" si="43"/>
        <v>41134.208333333336</v>
      </c>
      <c r="W670" s="12">
        <v>41122.208333333336</v>
      </c>
      <c r="Y670">
        <v>8</v>
      </c>
      <c r="Z670">
        <v>1</v>
      </c>
      <c r="AA670">
        <v>2012</v>
      </c>
      <c r="AB670" s="15">
        <v>0.20833333333333334</v>
      </c>
      <c r="AC670" t="s">
        <v>2087</v>
      </c>
    </row>
    <row r="671" spans="1:29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0.27882527711118732</v>
      </c>
      <c r="P671" s="6">
        <f t="shared" si="41"/>
        <v>107.97038864898211</v>
      </c>
      <c r="Q671" s="8" t="s">
        <v>2038</v>
      </c>
      <c r="R671" t="s">
        <v>2039</v>
      </c>
      <c r="S671" s="12">
        <f t="shared" si="42"/>
        <v>42912.208333333328</v>
      </c>
      <c r="T671" s="12">
        <f t="shared" si="43"/>
        <v>42921.208333333328</v>
      </c>
      <c r="W671" s="12">
        <v>42912.208333333328</v>
      </c>
      <c r="Y671">
        <v>6</v>
      </c>
      <c r="Z671">
        <v>26</v>
      </c>
      <c r="AA671">
        <v>2017</v>
      </c>
      <c r="AB671" s="15">
        <v>0.20833333333333334</v>
      </c>
      <c r="AC671" t="s">
        <v>2087</v>
      </c>
    </row>
    <row r="672" spans="1:29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0.21328418142321112</v>
      </c>
      <c r="P672" s="6">
        <f t="shared" si="41"/>
        <v>68.987284287011803</v>
      </c>
      <c r="Q672" s="8" t="s">
        <v>2034</v>
      </c>
      <c r="R672" t="s">
        <v>2044</v>
      </c>
      <c r="S672" s="12">
        <f t="shared" si="42"/>
        <v>42425.25</v>
      </c>
      <c r="T672" s="12">
        <f t="shared" si="43"/>
        <v>42437.25</v>
      </c>
      <c r="W672" s="12">
        <v>42425.25</v>
      </c>
      <c r="Y672">
        <v>2</v>
      </c>
      <c r="Z672">
        <v>25</v>
      </c>
      <c r="AA672">
        <v>2016</v>
      </c>
      <c r="AB672" s="15">
        <v>0.25</v>
      </c>
      <c r="AC672" t="s">
        <v>2087</v>
      </c>
    </row>
    <row r="673" spans="1:29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0.8192936949641979</v>
      </c>
      <c r="P673" s="6">
        <f t="shared" si="41"/>
        <v>111.02236719478098</v>
      </c>
      <c r="Q673" s="8" t="s">
        <v>2038</v>
      </c>
      <c r="R673" t="s">
        <v>2039</v>
      </c>
      <c r="S673" s="12">
        <f t="shared" si="42"/>
        <v>40390.208333333336</v>
      </c>
      <c r="T673" s="12">
        <f t="shared" si="43"/>
        <v>40394.208333333336</v>
      </c>
      <c r="W673" s="12">
        <v>40390.208333333336</v>
      </c>
      <c r="Y673">
        <v>7</v>
      </c>
      <c r="Z673">
        <v>31</v>
      </c>
      <c r="AA673">
        <v>2010</v>
      </c>
      <c r="AB673" s="15">
        <v>0.20833333333333334</v>
      </c>
      <c r="AC673" t="s">
        <v>2087</v>
      </c>
    </row>
    <row r="674" spans="1:29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1.787892202477211</v>
      </c>
      <c r="P674" s="6">
        <f t="shared" si="41"/>
        <v>24.997515808491418</v>
      </c>
      <c r="Q674" s="8" t="s">
        <v>2038</v>
      </c>
      <c r="R674" t="s">
        <v>2039</v>
      </c>
      <c r="S674" s="12">
        <f t="shared" si="42"/>
        <v>43180.208333333328</v>
      </c>
      <c r="T674" s="12">
        <f t="shared" si="43"/>
        <v>43190.208333333328</v>
      </c>
      <c r="W674" s="12">
        <v>43180.208333333328</v>
      </c>
      <c r="Y674">
        <v>3</v>
      </c>
      <c r="Z674">
        <v>21</v>
      </c>
      <c r="AA674">
        <v>2018</v>
      </c>
      <c r="AB674" s="15">
        <v>0.20833333333333334</v>
      </c>
      <c r="AC674" t="s">
        <v>2087</v>
      </c>
    </row>
    <row r="675" spans="1:29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2.2903885480572597</v>
      </c>
      <c r="P675" s="6">
        <f t="shared" si="41"/>
        <v>42.155172413793103</v>
      </c>
      <c r="Q675" s="8" t="s">
        <v>2034</v>
      </c>
      <c r="R675" t="s">
        <v>2044</v>
      </c>
      <c r="S675" s="12">
        <f t="shared" si="42"/>
        <v>42475.208333333328</v>
      </c>
      <c r="T675" s="12">
        <f t="shared" si="43"/>
        <v>42496.208333333328</v>
      </c>
      <c r="W675" s="12">
        <v>42475.208333333328</v>
      </c>
      <c r="Y675">
        <v>4</v>
      </c>
      <c r="Z675">
        <v>15</v>
      </c>
      <c r="AA675">
        <v>2016</v>
      </c>
      <c r="AB675" s="15">
        <v>0.20833333333333334</v>
      </c>
      <c r="AC675" t="s">
        <v>2087</v>
      </c>
    </row>
    <row r="676" spans="1:29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2.9816593886462881</v>
      </c>
      <c r="P676" s="6">
        <f t="shared" si="41"/>
        <v>47.003284072249592</v>
      </c>
      <c r="Q676" s="8" t="s">
        <v>2053</v>
      </c>
      <c r="R676" t="s">
        <v>2054</v>
      </c>
      <c r="S676" s="12">
        <f t="shared" si="42"/>
        <v>40774.208333333336</v>
      </c>
      <c r="T676" s="12">
        <f t="shared" si="43"/>
        <v>40821.208333333336</v>
      </c>
      <c r="W676" s="12">
        <v>40774.208333333336</v>
      </c>
      <c r="Y676">
        <v>8</v>
      </c>
      <c r="Z676">
        <v>19</v>
      </c>
      <c r="AA676">
        <v>2011</v>
      </c>
      <c r="AB676" s="15">
        <v>0.20833333333333334</v>
      </c>
      <c r="AC676" t="s">
        <v>2087</v>
      </c>
    </row>
    <row r="677" spans="1:29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0.81314443792438595</v>
      </c>
      <c r="P677" s="6">
        <f t="shared" si="41"/>
        <v>36.0392749244713</v>
      </c>
      <c r="Q677" s="8" t="s">
        <v>2063</v>
      </c>
      <c r="R677" t="s">
        <v>2064</v>
      </c>
      <c r="S677" s="12">
        <f t="shared" si="42"/>
        <v>43719.208333333328</v>
      </c>
      <c r="T677" s="12">
        <f t="shared" si="43"/>
        <v>43726.208333333328</v>
      </c>
      <c r="W677" s="12">
        <v>43719.208333333328</v>
      </c>
      <c r="Y677">
        <v>9</v>
      </c>
      <c r="Z677">
        <v>11</v>
      </c>
      <c r="AA677">
        <v>2019</v>
      </c>
      <c r="AB677" s="15">
        <v>0.20833333333333334</v>
      </c>
      <c r="AC677" t="s">
        <v>2087</v>
      </c>
    </row>
    <row r="678" spans="1:29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0.52701033718510493</v>
      </c>
      <c r="P678" s="6">
        <f t="shared" si="41"/>
        <v>101.03760683760684</v>
      </c>
      <c r="Q678" s="8" t="s">
        <v>2053</v>
      </c>
      <c r="R678" t="s">
        <v>2054</v>
      </c>
      <c r="S678" s="12">
        <f t="shared" si="42"/>
        <v>41178.208333333336</v>
      </c>
      <c r="T678" s="12">
        <f t="shared" si="43"/>
        <v>41187.208333333336</v>
      </c>
      <c r="W678" s="12">
        <v>41178.208333333336</v>
      </c>
      <c r="Y678">
        <v>9</v>
      </c>
      <c r="Z678">
        <v>26</v>
      </c>
      <c r="AA678">
        <v>2012</v>
      </c>
      <c r="AB678" s="15">
        <v>0.20833333333333334</v>
      </c>
      <c r="AC678" t="s">
        <v>2087</v>
      </c>
    </row>
    <row r="679" spans="1:29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1.1958483754512634</v>
      </c>
      <c r="P679" s="6">
        <f t="shared" si="41"/>
        <v>39.927927927927925</v>
      </c>
      <c r="Q679" s="8" t="s">
        <v>2046</v>
      </c>
      <c r="R679" t="s">
        <v>2052</v>
      </c>
      <c r="S679" s="12">
        <f t="shared" si="42"/>
        <v>42561.208333333328</v>
      </c>
      <c r="T679" s="12">
        <f t="shared" si="43"/>
        <v>42611.208333333328</v>
      </c>
      <c r="W679" s="12">
        <v>42561.208333333328</v>
      </c>
      <c r="Y679">
        <v>7</v>
      </c>
      <c r="Z679">
        <v>10</v>
      </c>
      <c r="AA679">
        <v>2016</v>
      </c>
      <c r="AB679" s="15">
        <v>0.20833333333333334</v>
      </c>
      <c r="AC679" t="s">
        <v>2087</v>
      </c>
    </row>
    <row r="680" spans="1:29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5.5651882096314109</v>
      </c>
      <c r="P680" s="6">
        <f t="shared" si="41"/>
        <v>83.158139534883716</v>
      </c>
      <c r="Q680" s="8" t="s">
        <v>2040</v>
      </c>
      <c r="R680" t="s">
        <v>2043</v>
      </c>
      <c r="S680" s="12">
        <f t="shared" si="42"/>
        <v>43484.25</v>
      </c>
      <c r="T680" s="12">
        <f t="shared" si="43"/>
        <v>43486.25</v>
      </c>
      <c r="W680" s="12">
        <v>43484.25</v>
      </c>
      <c r="Y680">
        <v>1</v>
      </c>
      <c r="Z680">
        <v>19</v>
      </c>
      <c r="AA680">
        <v>2019</v>
      </c>
      <c r="AB680" s="15">
        <v>0.25</v>
      </c>
      <c r="AC680" t="s">
        <v>2087</v>
      </c>
    </row>
    <row r="681" spans="1:29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9.6478533526290405E-2</v>
      </c>
      <c r="P681" s="6">
        <f t="shared" si="41"/>
        <v>39.97520661157025</v>
      </c>
      <c r="Q681" s="8" t="s">
        <v>2032</v>
      </c>
      <c r="R681" t="s">
        <v>2033</v>
      </c>
      <c r="S681" s="12">
        <f t="shared" si="42"/>
        <v>43756.208333333328</v>
      </c>
      <c r="T681" s="12">
        <f t="shared" si="43"/>
        <v>43761.208333333328</v>
      </c>
      <c r="W681" s="12">
        <v>43756.208333333328</v>
      </c>
      <c r="Y681">
        <v>10</v>
      </c>
      <c r="Z681">
        <v>18</v>
      </c>
      <c r="AA681">
        <v>2019</v>
      </c>
      <c r="AB681" s="15">
        <v>0.20833333333333334</v>
      </c>
      <c r="AC681" t="s">
        <v>2087</v>
      </c>
    </row>
    <row r="682" spans="1:29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1.026639026385187</v>
      </c>
      <c r="P682" s="6">
        <f t="shared" si="41"/>
        <v>47.993908629441627</v>
      </c>
      <c r="Q682" s="8" t="s">
        <v>2049</v>
      </c>
      <c r="R682" t="s">
        <v>2060</v>
      </c>
      <c r="S682" s="12">
        <f t="shared" si="42"/>
        <v>43813.25</v>
      </c>
      <c r="T682" s="12">
        <f t="shared" si="43"/>
        <v>43815.25</v>
      </c>
      <c r="W682" s="12">
        <v>43813.25</v>
      </c>
      <c r="Y682">
        <v>12</v>
      </c>
      <c r="Z682">
        <v>14</v>
      </c>
      <c r="AA682">
        <v>2019</v>
      </c>
      <c r="AB682" s="15">
        <v>0.25</v>
      </c>
      <c r="AC682" t="s">
        <v>2087</v>
      </c>
    </row>
    <row r="683" spans="1:29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1.1575922584052767</v>
      </c>
      <c r="P683" s="6">
        <f t="shared" si="41"/>
        <v>95.978877489438744</v>
      </c>
      <c r="Q683" s="8" t="s">
        <v>2038</v>
      </c>
      <c r="R683" t="s">
        <v>2039</v>
      </c>
      <c r="S683" s="12">
        <f t="shared" si="42"/>
        <v>40898.25</v>
      </c>
      <c r="T683" s="12">
        <f t="shared" si="43"/>
        <v>40904.25</v>
      </c>
      <c r="W683" s="12">
        <v>40898.25</v>
      </c>
      <c r="Y683">
        <v>12</v>
      </c>
      <c r="Z683">
        <v>21</v>
      </c>
      <c r="AA683">
        <v>2011</v>
      </c>
      <c r="AB683" s="15">
        <v>0.25</v>
      </c>
      <c r="AC683" t="s">
        <v>2087</v>
      </c>
    </row>
    <row r="684" spans="1:29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0.66592674805771368</v>
      </c>
      <c r="P684" s="6">
        <f t="shared" si="41"/>
        <v>78.728155339805824</v>
      </c>
      <c r="Q684" s="8" t="s">
        <v>2038</v>
      </c>
      <c r="R684" t="s">
        <v>2039</v>
      </c>
      <c r="S684" s="12">
        <f t="shared" si="42"/>
        <v>41619.25</v>
      </c>
      <c r="T684" s="12">
        <f t="shared" si="43"/>
        <v>41628.25</v>
      </c>
      <c r="W684" s="12">
        <v>41619.25</v>
      </c>
      <c r="Y684">
        <v>12</v>
      </c>
      <c r="Z684">
        <v>11</v>
      </c>
      <c r="AA684">
        <v>2013</v>
      </c>
      <c r="AB684" s="15">
        <v>0.25</v>
      </c>
      <c r="AC684" t="s">
        <v>2087</v>
      </c>
    </row>
    <row r="685" spans="1:29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0.2789907811741873</v>
      </c>
      <c r="P685" s="6">
        <f t="shared" si="41"/>
        <v>56.081632653061227</v>
      </c>
      <c r="Q685" s="8" t="s">
        <v>2038</v>
      </c>
      <c r="R685" t="s">
        <v>2039</v>
      </c>
      <c r="S685" s="12">
        <f t="shared" si="42"/>
        <v>43359.208333333328</v>
      </c>
      <c r="T685" s="12">
        <f t="shared" si="43"/>
        <v>43361.208333333328</v>
      </c>
      <c r="W685" s="12">
        <v>43359.208333333328</v>
      </c>
      <c r="Y685">
        <v>9</v>
      </c>
      <c r="Z685">
        <v>16</v>
      </c>
      <c r="AA685">
        <v>2018</v>
      </c>
      <c r="AB685" s="15">
        <v>0.20833333333333334</v>
      </c>
      <c r="AC685" t="s">
        <v>2087</v>
      </c>
    </row>
    <row r="686" spans="1:29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0.18421052631578946</v>
      </c>
      <c r="P686" s="6">
        <f t="shared" si="41"/>
        <v>69.090909090909093</v>
      </c>
      <c r="Q686" s="8" t="s">
        <v>2046</v>
      </c>
      <c r="R686" t="s">
        <v>2047</v>
      </c>
      <c r="S686" s="12">
        <f t="shared" si="42"/>
        <v>40358.208333333336</v>
      </c>
      <c r="T686" s="12">
        <f t="shared" si="43"/>
        <v>40378.208333333336</v>
      </c>
      <c r="W686" s="12">
        <v>40358.208333333336</v>
      </c>
      <c r="Y686">
        <v>6</v>
      </c>
      <c r="Z686">
        <v>29</v>
      </c>
      <c r="AA686">
        <v>2010</v>
      </c>
      <c r="AB686" s="15">
        <v>0.20833333333333334</v>
      </c>
      <c r="AC686" t="s">
        <v>2087</v>
      </c>
    </row>
    <row r="687" spans="1:29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1.4814658045946605</v>
      </c>
      <c r="P687" s="6">
        <f t="shared" si="41"/>
        <v>102.05291576673866</v>
      </c>
      <c r="Q687" s="8" t="s">
        <v>2038</v>
      </c>
      <c r="R687" t="s">
        <v>2039</v>
      </c>
      <c r="S687" s="12">
        <f t="shared" si="42"/>
        <v>42239.208333333328</v>
      </c>
      <c r="T687" s="12">
        <f t="shared" si="43"/>
        <v>42263.208333333328</v>
      </c>
      <c r="W687" s="12">
        <v>42239.208333333328</v>
      </c>
      <c r="Y687">
        <v>8</v>
      </c>
      <c r="Z687">
        <v>23</v>
      </c>
      <c r="AA687">
        <v>2015</v>
      </c>
      <c r="AB687" s="15">
        <v>0.20833333333333334</v>
      </c>
      <c r="AC687" t="s">
        <v>2087</v>
      </c>
    </row>
    <row r="688" spans="1:29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0.52152145191572208</v>
      </c>
      <c r="P688" s="6">
        <f t="shared" si="41"/>
        <v>107.32089552238806</v>
      </c>
      <c r="Q688" s="8" t="s">
        <v>2036</v>
      </c>
      <c r="R688" t="s">
        <v>2045</v>
      </c>
      <c r="S688" s="12">
        <f t="shared" si="42"/>
        <v>43186.208333333328</v>
      </c>
      <c r="T688" s="12">
        <f t="shared" si="43"/>
        <v>43197.208333333328</v>
      </c>
      <c r="W688" s="12">
        <v>43186.208333333328</v>
      </c>
      <c r="Y688">
        <v>3</v>
      </c>
      <c r="Z688">
        <v>27</v>
      </c>
      <c r="AA688">
        <v>2018</v>
      </c>
      <c r="AB688" s="15">
        <v>0.20833333333333334</v>
      </c>
      <c r="AC688" t="s">
        <v>2087</v>
      </c>
    </row>
    <row r="689" spans="1:29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0.1072961373390558</v>
      </c>
      <c r="P689" s="6">
        <f t="shared" si="41"/>
        <v>51.970260223048328</v>
      </c>
      <c r="Q689" s="8" t="s">
        <v>2038</v>
      </c>
      <c r="R689" t="s">
        <v>2039</v>
      </c>
      <c r="S689" s="12">
        <f t="shared" si="42"/>
        <v>42806.25</v>
      </c>
      <c r="T689" s="12">
        <f t="shared" si="43"/>
        <v>42809.208333333328</v>
      </c>
      <c r="W689" s="12">
        <v>42806.25</v>
      </c>
      <c r="Y689">
        <v>3</v>
      </c>
      <c r="Z689">
        <v>12</v>
      </c>
      <c r="AA689">
        <v>2017</v>
      </c>
      <c r="AB689" s="15">
        <v>0.25</v>
      </c>
      <c r="AC689" t="s">
        <v>2087</v>
      </c>
    </row>
    <row r="690" spans="1:29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0.23295043778616756</v>
      </c>
      <c r="P690" s="6">
        <f t="shared" si="41"/>
        <v>71.137142857142862</v>
      </c>
      <c r="Q690" s="8" t="s">
        <v>2040</v>
      </c>
      <c r="R690" t="s">
        <v>2059</v>
      </c>
      <c r="S690" s="12">
        <f t="shared" si="42"/>
        <v>43475.25</v>
      </c>
      <c r="T690" s="12">
        <f t="shared" si="43"/>
        <v>43491.25</v>
      </c>
      <c r="W690" s="12">
        <v>43475.25</v>
      </c>
      <c r="Y690">
        <v>1</v>
      </c>
      <c r="Z690">
        <v>10</v>
      </c>
      <c r="AA690">
        <v>2019</v>
      </c>
      <c r="AB690" s="15">
        <v>0.25</v>
      </c>
      <c r="AC690" t="s">
        <v>2087</v>
      </c>
    </row>
    <row r="691" spans="1:29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0.99346761023407726</v>
      </c>
      <c r="P691" s="6">
        <f t="shared" si="41"/>
        <v>106.49275362318841</v>
      </c>
      <c r="Q691" s="8" t="s">
        <v>2036</v>
      </c>
      <c r="R691" t="s">
        <v>2037</v>
      </c>
      <c r="S691" s="12">
        <f t="shared" si="42"/>
        <v>41576.208333333336</v>
      </c>
      <c r="T691" s="12">
        <f t="shared" si="43"/>
        <v>41588.25</v>
      </c>
      <c r="W691" s="12">
        <v>41576.208333333336</v>
      </c>
      <c r="Y691">
        <v>10</v>
      </c>
      <c r="Z691">
        <v>29</v>
      </c>
      <c r="AA691">
        <v>2013</v>
      </c>
      <c r="AB691" s="15">
        <v>0.20833333333333334</v>
      </c>
      <c r="AC691" t="s">
        <v>2087</v>
      </c>
    </row>
    <row r="692" spans="1:29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0.4412846285854376</v>
      </c>
      <c r="P692" s="6">
        <f t="shared" si="41"/>
        <v>42.93684210526316</v>
      </c>
      <c r="Q692" s="8" t="s">
        <v>2040</v>
      </c>
      <c r="R692" t="s">
        <v>2041</v>
      </c>
      <c r="S692" s="12">
        <f t="shared" si="42"/>
        <v>40874.25</v>
      </c>
      <c r="T692" s="12">
        <f t="shared" si="43"/>
        <v>40880.25</v>
      </c>
      <c r="W692" s="12">
        <v>40874.25</v>
      </c>
      <c r="Y692">
        <v>11</v>
      </c>
      <c r="Z692">
        <v>27</v>
      </c>
      <c r="AA692">
        <v>2011</v>
      </c>
      <c r="AB692" s="15">
        <v>0.25</v>
      </c>
      <c r="AC692" t="s">
        <v>2087</v>
      </c>
    </row>
    <row r="693" spans="1:29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0.7023458350891979</v>
      </c>
      <c r="P693" s="6">
        <f t="shared" si="41"/>
        <v>30.037974683544302</v>
      </c>
      <c r="Q693" s="8" t="s">
        <v>2040</v>
      </c>
      <c r="R693" t="s">
        <v>2041</v>
      </c>
      <c r="S693" s="12">
        <f t="shared" si="42"/>
        <v>41185.208333333336</v>
      </c>
      <c r="T693" s="12">
        <f t="shared" si="43"/>
        <v>41202.208333333336</v>
      </c>
      <c r="W693" s="12">
        <v>41185.208333333336</v>
      </c>
      <c r="Y693">
        <v>10</v>
      </c>
      <c r="Z693">
        <v>3</v>
      </c>
      <c r="AA693">
        <v>2012</v>
      </c>
      <c r="AB693" s="15">
        <v>0.20833333333333334</v>
      </c>
      <c r="AC693" t="s">
        <v>2087</v>
      </c>
    </row>
    <row r="694" spans="1:29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1.1033468186833395</v>
      </c>
      <c r="P694" s="6">
        <f t="shared" si="41"/>
        <v>70.623376623376629</v>
      </c>
      <c r="Q694" s="8" t="s">
        <v>2034</v>
      </c>
      <c r="R694" t="s">
        <v>2035</v>
      </c>
      <c r="S694" s="12">
        <f t="shared" si="42"/>
        <v>43655.208333333328</v>
      </c>
      <c r="T694" s="12">
        <f t="shared" si="43"/>
        <v>43673.208333333328</v>
      </c>
      <c r="W694" s="12">
        <v>43655.208333333328</v>
      </c>
      <c r="Y694">
        <v>7</v>
      </c>
      <c r="Z694">
        <v>9</v>
      </c>
      <c r="AA694">
        <v>2019</v>
      </c>
      <c r="AB694" s="15">
        <v>0.20833333333333334</v>
      </c>
      <c r="AC694" t="s">
        <v>2087</v>
      </c>
    </row>
    <row r="695" spans="1:29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1.5633124198412423</v>
      </c>
      <c r="P695" s="6">
        <f t="shared" si="41"/>
        <v>66.016018306636155</v>
      </c>
      <c r="Q695" s="8" t="s">
        <v>2038</v>
      </c>
      <c r="R695" t="s">
        <v>2039</v>
      </c>
      <c r="S695" s="12">
        <f t="shared" si="42"/>
        <v>43025.208333333328</v>
      </c>
      <c r="T695" s="12">
        <f t="shared" si="43"/>
        <v>43042.208333333328</v>
      </c>
      <c r="W695" s="12">
        <v>43025.208333333328</v>
      </c>
      <c r="Y695">
        <v>10</v>
      </c>
      <c r="Z695">
        <v>17</v>
      </c>
      <c r="AA695">
        <v>2017</v>
      </c>
      <c r="AB695" s="15">
        <v>0.20833333333333334</v>
      </c>
      <c r="AC695" t="s">
        <v>2087</v>
      </c>
    </row>
    <row r="696" spans="1:29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1.1886102403343783</v>
      </c>
      <c r="P696" s="6">
        <f t="shared" si="41"/>
        <v>96.911392405063296</v>
      </c>
      <c r="Q696" s="8" t="s">
        <v>2038</v>
      </c>
      <c r="R696" t="s">
        <v>2039</v>
      </c>
      <c r="S696" s="12">
        <f t="shared" si="42"/>
        <v>43066.25</v>
      </c>
      <c r="T696" s="12">
        <f t="shared" si="43"/>
        <v>43103.25</v>
      </c>
      <c r="W696" s="12">
        <v>43066.25</v>
      </c>
      <c r="Y696">
        <v>11</v>
      </c>
      <c r="Z696">
        <v>27</v>
      </c>
      <c r="AA696">
        <v>2017</v>
      </c>
      <c r="AB696" s="15">
        <v>0.25</v>
      </c>
      <c r="AC696" t="s">
        <v>2087</v>
      </c>
    </row>
    <row r="697" spans="1:29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0.74663204025320562</v>
      </c>
      <c r="P697" s="6">
        <f t="shared" si="41"/>
        <v>62.867346938775512</v>
      </c>
      <c r="Q697" s="8" t="s">
        <v>2034</v>
      </c>
      <c r="R697" t="s">
        <v>2035</v>
      </c>
      <c r="S697" s="12">
        <f t="shared" si="42"/>
        <v>42322.25</v>
      </c>
      <c r="T697" s="12">
        <f t="shared" si="43"/>
        <v>42338.25</v>
      </c>
      <c r="W697" s="12">
        <v>42322.25</v>
      </c>
      <c r="Y697">
        <v>11</v>
      </c>
      <c r="Z697">
        <v>14</v>
      </c>
      <c r="AA697">
        <v>2015</v>
      </c>
      <c r="AB697" s="15">
        <v>0.25</v>
      </c>
      <c r="AC697" t="s">
        <v>2087</v>
      </c>
    </row>
    <row r="698" spans="1:29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1.6937081991577905</v>
      </c>
      <c r="P698" s="6">
        <f t="shared" si="41"/>
        <v>108.98537682789652</v>
      </c>
      <c r="Q698" s="8" t="s">
        <v>2038</v>
      </c>
      <c r="R698" t="s">
        <v>2039</v>
      </c>
      <c r="S698" s="12">
        <f t="shared" si="42"/>
        <v>42114.208333333328</v>
      </c>
      <c r="T698" s="12">
        <f t="shared" si="43"/>
        <v>42115.208333333328</v>
      </c>
      <c r="W698" s="12">
        <v>42114.208333333328</v>
      </c>
      <c r="Y698">
        <v>4</v>
      </c>
      <c r="Z698">
        <v>20</v>
      </c>
      <c r="AA698">
        <v>2015</v>
      </c>
      <c r="AB698" s="15">
        <v>0.20833333333333334</v>
      </c>
      <c r="AC698" t="s">
        <v>2087</v>
      </c>
    </row>
    <row r="699" spans="1:29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0.65444760357432985</v>
      </c>
      <c r="P699" s="6">
        <f t="shared" si="41"/>
        <v>26.999314599040439</v>
      </c>
      <c r="Q699" s="8" t="s">
        <v>2034</v>
      </c>
      <c r="R699" t="s">
        <v>2042</v>
      </c>
      <c r="S699" s="12">
        <f t="shared" si="42"/>
        <v>43190.208333333328</v>
      </c>
      <c r="T699" s="12">
        <f t="shared" si="43"/>
        <v>43192.208333333328</v>
      </c>
      <c r="W699" s="12">
        <v>43190.208333333328</v>
      </c>
      <c r="Y699">
        <v>3</v>
      </c>
      <c r="Z699">
        <v>31</v>
      </c>
      <c r="AA699">
        <v>2018</v>
      </c>
      <c r="AB699" s="15">
        <v>0.20833333333333334</v>
      </c>
      <c r="AC699" t="s">
        <v>2087</v>
      </c>
    </row>
    <row r="700" spans="1:29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0.22386829525090796</v>
      </c>
      <c r="P700" s="6">
        <f t="shared" si="41"/>
        <v>65.004147943311438</v>
      </c>
      <c r="Q700" s="8" t="s">
        <v>2036</v>
      </c>
      <c r="R700" t="s">
        <v>2045</v>
      </c>
      <c r="S700" s="12">
        <f t="shared" si="42"/>
        <v>40871.25</v>
      </c>
      <c r="T700" s="12">
        <f t="shared" si="43"/>
        <v>40885.25</v>
      </c>
      <c r="W700" s="12">
        <v>40871.25</v>
      </c>
      <c r="Y700">
        <v>11</v>
      </c>
      <c r="Z700">
        <v>24</v>
      </c>
      <c r="AA700">
        <v>2011</v>
      </c>
      <c r="AB700" s="15">
        <v>0.25</v>
      </c>
      <c r="AC700" t="s">
        <v>2087</v>
      </c>
    </row>
    <row r="701" spans="1:29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1.1849479583666933</v>
      </c>
      <c r="P701" s="6">
        <f t="shared" si="41"/>
        <v>111.51785714285714</v>
      </c>
      <c r="Q701" s="8" t="s">
        <v>2040</v>
      </c>
      <c r="R701" t="s">
        <v>2043</v>
      </c>
      <c r="S701" s="12">
        <f t="shared" si="42"/>
        <v>43641.208333333328</v>
      </c>
      <c r="T701" s="12">
        <f t="shared" si="43"/>
        <v>43642.208333333328</v>
      </c>
      <c r="W701" s="12">
        <v>43641.208333333328</v>
      </c>
      <c r="Y701">
        <v>6</v>
      </c>
      <c r="Z701">
        <v>25</v>
      </c>
      <c r="AA701">
        <v>2019</v>
      </c>
      <c r="AB701" s="15">
        <v>0.20833333333333334</v>
      </c>
      <c r="AC701" t="s">
        <v>2087</v>
      </c>
    </row>
    <row r="702" spans="1:29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33.333333333333336</v>
      </c>
      <c r="P702" s="6">
        <f t="shared" si="41"/>
        <v>3</v>
      </c>
      <c r="Q702" s="8" t="s">
        <v>2036</v>
      </c>
      <c r="R702" t="s">
        <v>2045</v>
      </c>
      <c r="S702" s="12">
        <f t="shared" si="42"/>
        <v>40203.25</v>
      </c>
      <c r="T702" s="12">
        <f t="shared" si="43"/>
        <v>40218.25</v>
      </c>
      <c r="W702" s="12">
        <v>40203.25</v>
      </c>
      <c r="Y702">
        <v>1</v>
      </c>
      <c r="Z702">
        <v>25</v>
      </c>
      <c r="AA702">
        <v>2010</v>
      </c>
      <c r="AB702" s="15">
        <v>0.25</v>
      </c>
      <c r="AC702" t="s">
        <v>2087</v>
      </c>
    </row>
    <row r="703" spans="1:29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0.57134067286351553</v>
      </c>
      <c r="P703" s="6">
        <f t="shared" si="41"/>
        <v>110.99268292682927</v>
      </c>
      <c r="Q703" s="8" t="s">
        <v>2038</v>
      </c>
      <c r="R703" t="s">
        <v>2039</v>
      </c>
      <c r="S703" s="12">
        <f t="shared" si="42"/>
        <v>40629.208333333336</v>
      </c>
      <c r="T703" s="12">
        <f t="shared" si="43"/>
        <v>40636.208333333336</v>
      </c>
      <c r="W703" s="12">
        <v>40629.208333333336</v>
      </c>
      <c r="Y703">
        <v>3</v>
      </c>
      <c r="Z703">
        <v>27</v>
      </c>
      <c r="AA703">
        <v>2011</v>
      </c>
      <c r="AB703" s="15">
        <v>0.20833333333333334</v>
      </c>
      <c r="AC703" t="s">
        <v>2087</v>
      </c>
    </row>
    <row r="704" spans="1:29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1.8471337579617835</v>
      </c>
      <c r="P704" s="6">
        <f t="shared" si="41"/>
        <v>56.746987951807228</v>
      </c>
      <c r="Q704" s="8" t="s">
        <v>2036</v>
      </c>
      <c r="R704" t="s">
        <v>2045</v>
      </c>
      <c r="S704" s="12">
        <f t="shared" si="42"/>
        <v>41477.208333333336</v>
      </c>
      <c r="T704" s="12">
        <f t="shared" si="43"/>
        <v>41482.208333333336</v>
      </c>
      <c r="W704" s="12">
        <v>41477.208333333336</v>
      </c>
      <c r="Y704">
        <v>7</v>
      </c>
      <c r="Z704">
        <v>22</v>
      </c>
      <c r="AA704">
        <v>2013</v>
      </c>
      <c r="AB704" s="15">
        <v>0.20833333333333334</v>
      </c>
      <c r="AC704" t="s">
        <v>2087</v>
      </c>
    </row>
    <row r="705" spans="1:29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0.32064249878621137</v>
      </c>
      <c r="P705" s="6">
        <f t="shared" si="41"/>
        <v>97.020608439646708</v>
      </c>
      <c r="Q705" s="8" t="s">
        <v>2046</v>
      </c>
      <c r="R705" t="s">
        <v>2058</v>
      </c>
      <c r="S705" s="12">
        <f t="shared" si="42"/>
        <v>41020.208333333336</v>
      </c>
      <c r="T705" s="12">
        <f t="shared" si="43"/>
        <v>41037.208333333336</v>
      </c>
      <c r="W705" s="12">
        <v>41020.208333333336</v>
      </c>
      <c r="Y705">
        <v>4</v>
      </c>
      <c r="Z705">
        <v>21</v>
      </c>
      <c r="AA705">
        <v>2012</v>
      </c>
      <c r="AB705" s="15">
        <v>0.20833333333333334</v>
      </c>
      <c r="AC705" t="s">
        <v>2087</v>
      </c>
    </row>
    <row r="706" spans="1:29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0.81445422205579476</v>
      </c>
      <c r="P706" s="6">
        <f t="shared" si="41"/>
        <v>92.08620689655173</v>
      </c>
      <c r="Q706" s="8" t="s">
        <v>2040</v>
      </c>
      <c r="R706" t="s">
        <v>2048</v>
      </c>
      <c r="S706" s="12">
        <f t="shared" si="42"/>
        <v>42555.208333333328</v>
      </c>
      <c r="T706" s="12">
        <f t="shared" si="43"/>
        <v>42570.208333333328</v>
      </c>
      <c r="W706" s="12">
        <v>42555.208333333328</v>
      </c>
      <c r="Y706">
        <v>7</v>
      </c>
      <c r="Z706">
        <v>4</v>
      </c>
      <c r="AA706">
        <v>2016</v>
      </c>
      <c r="AB706" s="15">
        <v>0.20833333333333334</v>
      </c>
      <c r="AC706" t="s">
        <v>2087</v>
      </c>
    </row>
    <row r="707" spans="1:29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D707/E707</f>
        <v>1.0098305246120156</v>
      </c>
      <c r="P707" s="6">
        <f t="shared" ref="P707:P770" si="45">E707/G707</f>
        <v>82.986666666666665</v>
      </c>
      <c r="Q707" s="8" t="s">
        <v>2046</v>
      </c>
      <c r="R707" t="s">
        <v>2047</v>
      </c>
      <c r="S707" s="12">
        <f t="shared" ref="S707:S770" si="46">(J707/86400)+DATE(1970, 1, 1)</f>
        <v>41619.25</v>
      </c>
      <c r="T707" s="12">
        <f t="shared" ref="T707:T770" si="47">(K707/86400)+DATE(1970,1,1)</f>
        <v>41623.25</v>
      </c>
      <c r="W707" s="12">
        <v>41619.25</v>
      </c>
      <c r="Y707">
        <v>12</v>
      </c>
      <c r="Z707">
        <v>11</v>
      </c>
      <c r="AA707">
        <v>2013</v>
      </c>
      <c r="AB707" s="15">
        <v>0.25</v>
      </c>
      <c r="AC707" t="s">
        <v>2087</v>
      </c>
    </row>
    <row r="708" spans="1:29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0.78218579077251671</v>
      </c>
      <c r="P708" s="6">
        <f t="shared" si="45"/>
        <v>103.03791821561339</v>
      </c>
      <c r="Q708" s="8" t="s">
        <v>2036</v>
      </c>
      <c r="R708" t="s">
        <v>2037</v>
      </c>
      <c r="S708" s="12">
        <f t="shared" si="46"/>
        <v>43471.25</v>
      </c>
      <c r="T708" s="12">
        <f t="shared" si="47"/>
        <v>43479.25</v>
      </c>
      <c r="W708" s="12">
        <v>43471.25</v>
      </c>
      <c r="Y708">
        <v>1</v>
      </c>
      <c r="Z708">
        <v>6</v>
      </c>
      <c r="AA708">
        <v>2019</v>
      </c>
      <c r="AB708" s="15">
        <v>0.25</v>
      </c>
      <c r="AC708" t="s">
        <v>2087</v>
      </c>
    </row>
    <row r="709" spans="1:29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0.63045167976509198</v>
      </c>
      <c r="P709" s="6">
        <f t="shared" si="45"/>
        <v>68.922619047619051</v>
      </c>
      <c r="Q709" s="8" t="s">
        <v>2040</v>
      </c>
      <c r="R709" t="s">
        <v>2043</v>
      </c>
      <c r="S709" s="12">
        <f t="shared" si="46"/>
        <v>43442.25</v>
      </c>
      <c r="T709" s="12">
        <f t="shared" si="47"/>
        <v>43478.25</v>
      </c>
      <c r="W709" s="12">
        <v>43442.25</v>
      </c>
      <c r="Y709">
        <v>12</v>
      </c>
      <c r="Z709">
        <v>8</v>
      </c>
      <c r="AA709">
        <v>2018</v>
      </c>
      <c r="AB709" s="15">
        <v>0.25</v>
      </c>
      <c r="AC709" t="s">
        <v>2087</v>
      </c>
    </row>
    <row r="710" spans="1:29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0.14143094841930118</v>
      </c>
      <c r="P710" s="6">
        <f t="shared" si="45"/>
        <v>87.737226277372258</v>
      </c>
      <c r="Q710" s="8" t="s">
        <v>2038</v>
      </c>
      <c r="R710" t="s">
        <v>2039</v>
      </c>
      <c r="S710" s="12">
        <f t="shared" si="46"/>
        <v>42877.208333333328</v>
      </c>
      <c r="T710" s="12">
        <f t="shared" si="47"/>
        <v>42887.208333333328</v>
      </c>
      <c r="W710" s="12">
        <v>42877.208333333328</v>
      </c>
      <c r="Y710">
        <v>5</v>
      </c>
      <c r="Z710">
        <v>22</v>
      </c>
      <c r="AA710">
        <v>2017</v>
      </c>
      <c r="AB710" s="15">
        <v>0.20833333333333334</v>
      </c>
      <c r="AC710" t="s">
        <v>2087</v>
      </c>
    </row>
    <row r="711" spans="1:29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0.70230758205532462</v>
      </c>
      <c r="P711" s="6">
        <f t="shared" si="45"/>
        <v>75.021505376344081</v>
      </c>
      <c r="Q711" s="8" t="s">
        <v>2038</v>
      </c>
      <c r="R711" t="s">
        <v>2039</v>
      </c>
      <c r="S711" s="12">
        <f t="shared" si="46"/>
        <v>41018.208333333336</v>
      </c>
      <c r="T711" s="12">
        <f t="shared" si="47"/>
        <v>41025.208333333336</v>
      </c>
      <c r="W711" s="12">
        <v>41018.208333333336</v>
      </c>
      <c r="Y711">
        <v>4</v>
      </c>
      <c r="Z711">
        <v>19</v>
      </c>
      <c r="AA711">
        <v>2012</v>
      </c>
      <c r="AB711" s="15">
        <v>0.20833333333333334</v>
      </c>
      <c r="AC711" t="s">
        <v>2087</v>
      </c>
    </row>
    <row r="712" spans="1:29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0.67631330607109152</v>
      </c>
      <c r="P712" s="6">
        <f t="shared" si="45"/>
        <v>50.863999999999997</v>
      </c>
      <c r="Q712" s="8" t="s">
        <v>2038</v>
      </c>
      <c r="R712" t="s">
        <v>2039</v>
      </c>
      <c r="S712" s="12">
        <f t="shared" si="46"/>
        <v>43295.208333333328</v>
      </c>
      <c r="T712" s="12">
        <f t="shared" si="47"/>
        <v>43302.208333333328</v>
      </c>
      <c r="W712" s="12">
        <v>43295.208333333328</v>
      </c>
      <c r="Y712">
        <v>7</v>
      </c>
      <c r="Z712">
        <v>14</v>
      </c>
      <c r="AA712">
        <v>2018</v>
      </c>
      <c r="AB712" s="15">
        <v>0.20833333333333334</v>
      </c>
      <c r="AC712" t="s">
        <v>2087</v>
      </c>
    </row>
    <row r="713" spans="1:29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4.9206349206349209</v>
      </c>
      <c r="P713" s="6">
        <f t="shared" si="45"/>
        <v>90</v>
      </c>
      <c r="Q713" s="8" t="s">
        <v>2038</v>
      </c>
      <c r="R713" t="s">
        <v>2039</v>
      </c>
      <c r="S713" s="12">
        <f t="shared" si="46"/>
        <v>42393.25</v>
      </c>
      <c r="T713" s="12">
        <f t="shared" si="47"/>
        <v>42395.25</v>
      </c>
      <c r="W713" s="12">
        <v>42393.25</v>
      </c>
      <c r="Y713">
        <v>1</v>
      </c>
      <c r="Z713">
        <v>24</v>
      </c>
      <c r="AA713">
        <v>2016</v>
      </c>
      <c r="AB713" s="15">
        <v>0.25</v>
      </c>
      <c r="AC713" t="s">
        <v>2087</v>
      </c>
    </row>
    <row r="714" spans="1:29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5.4329371816638369E-2</v>
      </c>
      <c r="P714" s="6">
        <f t="shared" si="45"/>
        <v>72.896039603960389</v>
      </c>
      <c r="Q714" s="8" t="s">
        <v>2038</v>
      </c>
      <c r="R714" t="s">
        <v>2039</v>
      </c>
      <c r="S714" s="12">
        <f t="shared" si="46"/>
        <v>42559.208333333328</v>
      </c>
      <c r="T714" s="12">
        <f t="shared" si="47"/>
        <v>42600.208333333328</v>
      </c>
      <c r="W714" s="12">
        <v>42559.208333333328</v>
      </c>
      <c r="Y714">
        <v>7</v>
      </c>
      <c r="Z714">
        <v>8</v>
      </c>
      <c r="AA714">
        <v>2016</v>
      </c>
      <c r="AB714" s="15">
        <v>0.20833333333333334</v>
      </c>
      <c r="AC714" t="s">
        <v>2087</v>
      </c>
    </row>
    <row r="715" spans="1:29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0.61750492214068375</v>
      </c>
      <c r="P715" s="6">
        <f t="shared" si="45"/>
        <v>108.48543689320388</v>
      </c>
      <c r="Q715" s="8" t="s">
        <v>2046</v>
      </c>
      <c r="R715" t="s">
        <v>2055</v>
      </c>
      <c r="S715" s="12">
        <f t="shared" si="46"/>
        <v>42604.208333333328</v>
      </c>
      <c r="T715" s="12">
        <f t="shared" si="47"/>
        <v>42616.208333333328</v>
      </c>
      <c r="W715" s="12">
        <v>42604.208333333328</v>
      </c>
      <c r="Y715">
        <v>8</v>
      </c>
      <c r="Z715">
        <v>22</v>
      </c>
      <c r="AA715">
        <v>2016</v>
      </c>
      <c r="AB715" s="15">
        <v>0.20833333333333334</v>
      </c>
      <c r="AC715" t="s">
        <v>2087</v>
      </c>
    </row>
    <row r="716" spans="1:29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0.2114966270408051</v>
      </c>
      <c r="P716" s="6">
        <f t="shared" si="45"/>
        <v>101.98095238095237</v>
      </c>
      <c r="Q716" s="8" t="s">
        <v>2034</v>
      </c>
      <c r="R716" t="s">
        <v>2035</v>
      </c>
      <c r="S716" s="12">
        <f t="shared" si="46"/>
        <v>41870.208333333336</v>
      </c>
      <c r="T716" s="12">
        <f t="shared" si="47"/>
        <v>41871.208333333336</v>
      </c>
      <c r="W716" s="12">
        <v>41870.208333333336</v>
      </c>
      <c r="Y716">
        <v>8</v>
      </c>
      <c r="Z716">
        <v>19</v>
      </c>
      <c r="AA716">
        <v>2014</v>
      </c>
      <c r="AB716" s="15">
        <v>0.20833333333333334</v>
      </c>
      <c r="AC716" t="s">
        <v>2087</v>
      </c>
    </row>
    <row r="717" spans="1:29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4.0872878420505714</v>
      </c>
      <c r="P717" s="6">
        <f t="shared" si="45"/>
        <v>44.009146341463413</v>
      </c>
      <c r="Q717" s="8" t="s">
        <v>2049</v>
      </c>
      <c r="R717" t="s">
        <v>2060</v>
      </c>
      <c r="S717" s="12">
        <f t="shared" si="46"/>
        <v>40397.208333333336</v>
      </c>
      <c r="T717" s="12">
        <f t="shared" si="47"/>
        <v>40402.208333333336</v>
      </c>
      <c r="W717" s="12">
        <v>40397.208333333336</v>
      </c>
      <c r="Y717">
        <v>8</v>
      </c>
      <c r="Z717">
        <v>7</v>
      </c>
      <c r="AA717">
        <v>2010</v>
      </c>
      <c r="AB717" s="15">
        <v>0.20833333333333334</v>
      </c>
      <c r="AC717" t="s">
        <v>2087</v>
      </c>
    </row>
    <row r="718" spans="1:29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0.19318072056408769</v>
      </c>
      <c r="P718" s="6">
        <f t="shared" si="45"/>
        <v>65.942675159235662</v>
      </c>
      <c r="Q718" s="8" t="s">
        <v>2038</v>
      </c>
      <c r="R718" t="s">
        <v>2039</v>
      </c>
      <c r="S718" s="12">
        <f t="shared" si="46"/>
        <v>41465.208333333336</v>
      </c>
      <c r="T718" s="12">
        <f t="shared" si="47"/>
        <v>41493.208333333336</v>
      </c>
      <c r="W718" s="12">
        <v>41465.208333333336</v>
      </c>
      <c r="Y718">
        <v>7</v>
      </c>
      <c r="Z718">
        <v>10</v>
      </c>
      <c r="AA718">
        <v>2013</v>
      </c>
      <c r="AB718" s="15">
        <v>0.20833333333333334</v>
      </c>
      <c r="AC718" t="s">
        <v>2087</v>
      </c>
    </row>
    <row r="719" spans="1:29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0.4038073262186328</v>
      </c>
      <c r="P719" s="6">
        <f t="shared" si="45"/>
        <v>24.987387387387386</v>
      </c>
      <c r="Q719" s="8" t="s">
        <v>2040</v>
      </c>
      <c r="R719" t="s">
        <v>2041</v>
      </c>
      <c r="S719" s="12">
        <f t="shared" si="46"/>
        <v>40777.208333333336</v>
      </c>
      <c r="T719" s="12">
        <f t="shared" si="47"/>
        <v>40798.208333333336</v>
      </c>
      <c r="W719" s="12">
        <v>40777.208333333336</v>
      </c>
      <c r="Y719">
        <v>8</v>
      </c>
      <c r="Z719">
        <v>22</v>
      </c>
      <c r="AA719">
        <v>2011</v>
      </c>
      <c r="AB719" s="15">
        <v>0.20833333333333334</v>
      </c>
      <c r="AC719" t="s">
        <v>2087</v>
      </c>
    </row>
    <row r="720" spans="1:29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0.99795599374774557</v>
      </c>
      <c r="P720" s="6">
        <f t="shared" si="45"/>
        <v>28.003367003367003</v>
      </c>
      <c r="Q720" s="8" t="s">
        <v>2036</v>
      </c>
      <c r="R720" t="s">
        <v>2045</v>
      </c>
      <c r="S720" s="12">
        <f t="shared" si="46"/>
        <v>41442.208333333336</v>
      </c>
      <c r="T720" s="12">
        <f t="shared" si="47"/>
        <v>41468.208333333336</v>
      </c>
      <c r="W720" s="12">
        <v>41442.208333333336</v>
      </c>
      <c r="Y720">
        <v>6</v>
      </c>
      <c r="Z720">
        <v>17</v>
      </c>
      <c r="AA720">
        <v>2013</v>
      </c>
      <c r="AB720" s="15">
        <v>0.20833333333333334</v>
      </c>
      <c r="AC720" t="s">
        <v>2087</v>
      </c>
    </row>
    <row r="721" spans="1:29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0.65359477124183007</v>
      </c>
      <c r="P721" s="6">
        <f t="shared" si="45"/>
        <v>85.829268292682926</v>
      </c>
      <c r="Q721" s="8" t="s">
        <v>2046</v>
      </c>
      <c r="R721" t="s">
        <v>2052</v>
      </c>
      <c r="S721" s="12">
        <f t="shared" si="46"/>
        <v>41058.208333333336</v>
      </c>
      <c r="T721" s="12">
        <f t="shared" si="47"/>
        <v>41069.208333333336</v>
      </c>
      <c r="W721" s="12">
        <v>41058.208333333336</v>
      </c>
      <c r="Y721">
        <v>5</v>
      </c>
      <c r="Z721">
        <v>29</v>
      </c>
      <c r="AA721">
        <v>2012</v>
      </c>
      <c r="AB721" s="15">
        <v>0.20833333333333334</v>
      </c>
      <c r="AC721" t="s">
        <v>2087</v>
      </c>
    </row>
    <row r="722" spans="1:29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2.6960024790827393</v>
      </c>
      <c r="P722" s="6">
        <f t="shared" si="45"/>
        <v>84.921052631578945</v>
      </c>
      <c r="Q722" s="8" t="s">
        <v>2038</v>
      </c>
      <c r="R722" t="s">
        <v>2039</v>
      </c>
      <c r="S722" s="12">
        <f t="shared" si="46"/>
        <v>43152.25</v>
      </c>
      <c r="T722" s="12">
        <f t="shared" si="47"/>
        <v>43166.25</v>
      </c>
      <c r="W722" s="12">
        <v>43152.25</v>
      </c>
      <c r="Y722">
        <v>2</v>
      </c>
      <c r="Z722">
        <v>21</v>
      </c>
      <c r="AA722">
        <v>2018</v>
      </c>
      <c r="AB722" s="15">
        <v>0.25</v>
      </c>
      <c r="AC722" t="s">
        <v>2087</v>
      </c>
    </row>
    <row r="723" spans="1:29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22.766623687603609</v>
      </c>
      <c r="P723" s="6">
        <f t="shared" si="45"/>
        <v>90.483333333333334</v>
      </c>
      <c r="Q723" s="8" t="s">
        <v>2034</v>
      </c>
      <c r="R723" t="s">
        <v>2035</v>
      </c>
      <c r="S723" s="12">
        <f t="shared" si="46"/>
        <v>43194.208333333328</v>
      </c>
      <c r="T723" s="12">
        <f t="shared" si="47"/>
        <v>43200.208333333328</v>
      </c>
      <c r="W723" s="12">
        <v>43194.208333333328</v>
      </c>
      <c r="Y723">
        <v>4</v>
      </c>
      <c r="Z723">
        <v>4</v>
      </c>
      <c r="AA723">
        <v>2018</v>
      </c>
      <c r="AB723" s="15">
        <v>0.20833333333333334</v>
      </c>
      <c r="AC723" t="s">
        <v>2087</v>
      </c>
    </row>
    <row r="724" spans="1:29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0.63894817273996785</v>
      </c>
      <c r="P724" s="6">
        <f t="shared" si="45"/>
        <v>25.00197628458498</v>
      </c>
      <c r="Q724" s="8" t="s">
        <v>2040</v>
      </c>
      <c r="R724" t="s">
        <v>2041</v>
      </c>
      <c r="S724" s="12">
        <f t="shared" si="46"/>
        <v>43045.25</v>
      </c>
      <c r="T724" s="12">
        <f t="shared" si="47"/>
        <v>43072.25</v>
      </c>
      <c r="W724" s="12">
        <v>43045.25</v>
      </c>
      <c r="Y724">
        <v>11</v>
      </c>
      <c r="Z724">
        <v>6</v>
      </c>
      <c r="AA724">
        <v>2017</v>
      </c>
      <c r="AB724" s="15">
        <v>0.25</v>
      </c>
      <c r="AC724" t="s">
        <v>2087</v>
      </c>
    </row>
    <row r="725" spans="1:29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0.36981132075471695</v>
      </c>
      <c r="P725" s="6">
        <f t="shared" si="45"/>
        <v>92.013888888888886</v>
      </c>
      <c r="Q725" s="8" t="s">
        <v>2038</v>
      </c>
      <c r="R725" t="s">
        <v>2039</v>
      </c>
      <c r="S725" s="12">
        <f t="shared" si="46"/>
        <v>42431.25</v>
      </c>
      <c r="T725" s="12">
        <f t="shared" si="47"/>
        <v>42452.208333333328</v>
      </c>
      <c r="W725" s="12">
        <v>42431.25</v>
      </c>
      <c r="Y725">
        <v>3</v>
      </c>
      <c r="Z725">
        <v>2</v>
      </c>
      <c r="AA725">
        <v>2016</v>
      </c>
      <c r="AB725" s="15">
        <v>0.25</v>
      </c>
      <c r="AC725" t="s">
        <v>2087</v>
      </c>
    </row>
    <row r="726" spans="1:29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0.74593730574549333</v>
      </c>
      <c r="P726" s="6">
        <f t="shared" si="45"/>
        <v>93.066115702479337</v>
      </c>
      <c r="Q726" s="8" t="s">
        <v>2038</v>
      </c>
      <c r="R726" t="s">
        <v>2039</v>
      </c>
      <c r="S726" s="12">
        <f t="shared" si="46"/>
        <v>41934.208333333336</v>
      </c>
      <c r="T726" s="12">
        <f t="shared" si="47"/>
        <v>41936.208333333336</v>
      </c>
      <c r="W726" s="12">
        <v>41934.208333333336</v>
      </c>
      <c r="Y726">
        <v>10</v>
      </c>
      <c r="Z726">
        <v>22</v>
      </c>
      <c r="AA726">
        <v>2014</v>
      </c>
      <c r="AB726" s="15">
        <v>0.20833333333333334</v>
      </c>
      <c r="AC726" t="s">
        <v>2087</v>
      </c>
    </row>
    <row r="727" spans="1:29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1.9842044182439997</v>
      </c>
      <c r="P727" s="6">
        <f t="shared" si="45"/>
        <v>61.008145363408524</v>
      </c>
      <c r="Q727" s="8" t="s">
        <v>2049</v>
      </c>
      <c r="R727" t="s">
        <v>2060</v>
      </c>
      <c r="S727" s="12">
        <f t="shared" si="46"/>
        <v>41958.25</v>
      </c>
      <c r="T727" s="12">
        <f t="shared" si="47"/>
        <v>41960.25</v>
      </c>
      <c r="W727" s="12">
        <v>41958.25</v>
      </c>
      <c r="Y727">
        <v>11</v>
      </c>
      <c r="Z727">
        <v>15</v>
      </c>
      <c r="AA727">
        <v>2014</v>
      </c>
      <c r="AB727" s="15">
        <v>0.25</v>
      </c>
      <c r="AC727" t="s">
        <v>2087</v>
      </c>
    </row>
    <row r="728" spans="1:29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1.1259253115474734</v>
      </c>
      <c r="P728" s="6">
        <f t="shared" si="45"/>
        <v>92.036259541984734</v>
      </c>
      <c r="Q728" s="8" t="s">
        <v>2038</v>
      </c>
      <c r="R728" t="s">
        <v>2039</v>
      </c>
      <c r="S728" s="12">
        <f t="shared" si="46"/>
        <v>40476.208333333336</v>
      </c>
      <c r="T728" s="12">
        <f t="shared" si="47"/>
        <v>40482.208333333336</v>
      </c>
      <c r="W728" s="12">
        <v>40476.208333333336</v>
      </c>
      <c r="Y728">
        <v>10</v>
      </c>
      <c r="Z728">
        <v>25</v>
      </c>
      <c r="AA728">
        <v>2010</v>
      </c>
      <c r="AB728" s="15">
        <v>0.20833333333333334</v>
      </c>
      <c r="AC728" t="s">
        <v>2087</v>
      </c>
    </row>
    <row r="729" spans="1:29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0.60606060606060608</v>
      </c>
      <c r="P729" s="6">
        <f t="shared" si="45"/>
        <v>81.132596685082873</v>
      </c>
      <c r="Q729" s="8" t="s">
        <v>2036</v>
      </c>
      <c r="R729" t="s">
        <v>2037</v>
      </c>
      <c r="S729" s="12">
        <f t="shared" si="46"/>
        <v>43485.25</v>
      </c>
      <c r="T729" s="12">
        <f t="shared" si="47"/>
        <v>43543.208333333328</v>
      </c>
      <c r="W729" s="12">
        <v>43485.25</v>
      </c>
      <c r="Y729">
        <v>1</v>
      </c>
      <c r="Z729">
        <v>20</v>
      </c>
      <c r="AA729">
        <v>2019</v>
      </c>
      <c r="AB729" s="15">
        <v>0.25</v>
      </c>
      <c r="AC729" t="s">
        <v>2087</v>
      </c>
    </row>
    <row r="730" spans="1:29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5.7142857142857144</v>
      </c>
      <c r="P730" s="6">
        <f t="shared" si="45"/>
        <v>73.5</v>
      </c>
      <c r="Q730" s="8" t="s">
        <v>2038</v>
      </c>
      <c r="R730" t="s">
        <v>2039</v>
      </c>
      <c r="S730" s="12">
        <f t="shared" si="46"/>
        <v>42515.208333333328</v>
      </c>
      <c r="T730" s="12">
        <f t="shared" si="47"/>
        <v>42526.208333333328</v>
      </c>
      <c r="W730" s="12">
        <v>42515.208333333328</v>
      </c>
      <c r="Y730">
        <v>5</v>
      </c>
      <c r="Z730">
        <v>25</v>
      </c>
      <c r="AA730">
        <v>2016</v>
      </c>
      <c r="AB730" s="15">
        <v>0.20833333333333334</v>
      </c>
      <c r="AC730" t="s">
        <v>2087</v>
      </c>
    </row>
    <row r="731" spans="1:29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0.5386169087236703</v>
      </c>
      <c r="P731" s="6">
        <f t="shared" si="45"/>
        <v>85.221311475409834</v>
      </c>
      <c r="Q731" s="8" t="s">
        <v>2040</v>
      </c>
      <c r="R731" t="s">
        <v>2043</v>
      </c>
      <c r="S731" s="12">
        <f t="shared" si="46"/>
        <v>41309.25</v>
      </c>
      <c r="T731" s="12">
        <f t="shared" si="47"/>
        <v>41311.25</v>
      </c>
      <c r="W731" s="12">
        <v>41309.25</v>
      </c>
      <c r="Y731">
        <v>2</v>
      </c>
      <c r="Z731">
        <v>4</v>
      </c>
      <c r="AA731">
        <v>2013</v>
      </c>
      <c r="AB731" s="15">
        <v>0.25</v>
      </c>
      <c r="AC731" t="s">
        <v>2087</v>
      </c>
    </row>
    <row r="732" spans="1:29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0.24232837177211036</v>
      </c>
      <c r="P732" s="6">
        <f t="shared" si="45"/>
        <v>110.96825396825396</v>
      </c>
      <c r="Q732" s="8" t="s">
        <v>2036</v>
      </c>
      <c r="R732" t="s">
        <v>2045</v>
      </c>
      <c r="S732" s="12">
        <f t="shared" si="46"/>
        <v>42147.208333333328</v>
      </c>
      <c r="T732" s="12">
        <f t="shared" si="47"/>
        <v>42153.208333333328</v>
      </c>
      <c r="W732" s="12">
        <v>42147.208333333328</v>
      </c>
      <c r="Y732">
        <v>5</v>
      </c>
      <c r="Z732">
        <v>23</v>
      </c>
      <c r="AA732">
        <v>2015</v>
      </c>
      <c r="AB732" s="15">
        <v>0.20833333333333334</v>
      </c>
      <c r="AC732" t="s">
        <v>2087</v>
      </c>
    </row>
    <row r="733" spans="1:29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1.10803324099723</v>
      </c>
      <c r="P733" s="6">
        <f t="shared" si="45"/>
        <v>32.968036529680369</v>
      </c>
      <c r="Q733" s="8" t="s">
        <v>2036</v>
      </c>
      <c r="R733" t="s">
        <v>2037</v>
      </c>
      <c r="S733" s="12">
        <f t="shared" si="46"/>
        <v>42939.208333333328</v>
      </c>
      <c r="T733" s="12">
        <f t="shared" si="47"/>
        <v>42940.208333333328</v>
      </c>
      <c r="W733" s="12">
        <v>42939.208333333328</v>
      </c>
      <c r="Y733">
        <v>7</v>
      </c>
      <c r="Z733">
        <v>23</v>
      </c>
      <c r="AA733">
        <v>2017</v>
      </c>
      <c r="AB733" s="15">
        <v>0.20833333333333334</v>
      </c>
      <c r="AC733" t="s">
        <v>2087</v>
      </c>
    </row>
    <row r="734" spans="1:29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1.0871383174443887</v>
      </c>
      <c r="P734" s="6">
        <f t="shared" si="45"/>
        <v>96.005352363960753</v>
      </c>
      <c r="Q734" s="8" t="s">
        <v>2034</v>
      </c>
      <c r="R734" t="s">
        <v>2035</v>
      </c>
      <c r="S734" s="12">
        <f t="shared" si="46"/>
        <v>42816.208333333328</v>
      </c>
      <c r="T734" s="12">
        <f t="shared" si="47"/>
        <v>42839.208333333328</v>
      </c>
      <c r="W734" s="12">
        <v>42816.208333333328</v>
      </c>
      <c r="Y734">
        <v>3</v>
      </c>
      <c r="Z734">
        <v>22</v>
      </c>
      <c r="AA734">
        <v>2017</v>
      </c>
      <c r="AB734" s="15">
        <v>0.20833333333333334</v>
      </c>
      <c r="AC734" t="s">
        <v>2087</v>
      </c>
    </row>
    <row r="735" spans="1:29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0.18975104182929611</v>
      </c>
      <c r="P735" s="6">
        <f t="shared" si="45"/>
        <v>84.96632653061225</v>
      </c>
      <c r="Q735" s="8" t="s">
        <v>2034</v>
      </c>
      <c r="R735" t="s">
        <v>2056</v>
      </c>
      <c r="S735" s="12">
        <f t="shared" si="46"/>
        <v>41844.208333333336</v>
      </c>
      <c r="T735" s="12">
        <f t="shared" si="47"/>
        <v>41857.208333333336</v>
      </c>
      <c r="W735" s="12">
        <v>41844.208333333336</v>
      </c>
      <c r="Y735">
        <v>7</v>
      </c>
      <c r="Z735">
        <v>24</v>
      </c>
      <c r="AA735">
        <v>2014</v>
      </c>
      <c r="AB735" s="15">
        <v>0.20833333333333334</v>
      </c>
      <c r="AC735" t="s">
        <v>2087</v>
      </c>
    </row>
    <row r="736" spans="1:29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0.31333930170098478</v>
      </c>
      <c r="P736" s="6">
        <f t="shared" si="45"/>
        <v>25.007462686567163</v>
      </c>
      <c r="Q736" s="8" t="s">
        <v>2038</v>
      </c>
      <c r="R736" t="s">
        <v>2039</v>
      </c>
      <c r="S736" s="12">
        <f t="shared" si="46"/>
        <v>42763.25</v>
      </c>
      <c r="T736" s="12">
        <f t="shared" si="47"/>
        <v>42775.25</v>
      </c>
      <c r="W736" s="12">
        <v>42763.25</v>
      </c>
      <c r="Y736">
        <v>1</v>
      </c>
      <c r="Z736">
        <v>28</v>
      </c>
      <c r="AA736">
        <v>2017</v>
      </c>
      <c r="AB736" s="15">
        <v>0.25</v>
      </c>
      <c r="AC736" t="s">
        <v>2087</v>
      </c>
    </row>
    <row r="737" spans="1:29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0.28233539313871725</v>
      </c>
      <c r="P737" s="6">
        <f t="shared" si="45"/>
        <v>65.998995479658461</v>
      </c>
      <c r="Q737" s="8" t="s">
        <v>2053</v>
      </c>
      <c r="R737" t="s">
        <v>2054</v>
      </c>
      <c r="S737" s="12">
        <f t="shared" si="46"/>
        <v>42459.208333333328</v>
      </c>
      <c r="T737" s="12">
        <f t="shared" si="47"/>
        <v>42466.208333333328</v>
      </c>
      <c r="W737" s="12">
        <v>42459.208333333328</v>
      </c>
      <c r="Y737">
        <v>3</v>
      </c>
      <c r="Z737">
        <v>30</v>
      </c>
      <c r="AA737">
        <v>2016</v>
      </c>
      <c r="AB737" s="15">
        <v>0.20833333333333334</v>
      </c>
      <c r="AC737" t="s">
        <v>2087</v>
      </c>
    </row>
    <row r="738" spans="1:29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3.0398736675878406</v>
      </c>
      <c r="P738" s="6">
        <f t="shared" si="45"/>
        <v>87.34482758620689</v>
      </c>
      <c r="Q738" s="8" t="s">
        <v>2046</v>
      </c>
      <c r="R738" t="s">
        <v>2047</v>
      </c>
      <c r="S738" s="12">
        <f t="shared" si="46"/>
        <v>42055.25</v>
      </c>
      <c r="T738" s="12">
        <f t="shared" si="47"/>
        <v>42059.25</v>
      </c>
      <c r="W738" s="12">
        <v>42055.25</v>
      </c>
      <c r="Y738">
        <v>2</v>
      </c>
      <c r="Z738">
        <v>20</v>
      </c>
      <c r="AA738">
        <v>2015</v>
      </c>
      <c r="AB738" s="15">
        <v>0.25</v>
      </c>
      <c r="AC738" t="s">
        <v>2087</v>
      </c>
    </row>
    <row r="739" spans="1:29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0.73587907716785994</v>
      </c>
      <c r="P739" s="6">
        <f t="shared" si="45"/>
        <v>27.933333333333334</v>
      </c>
      <c r="Q739" s="8" t="s">
        <v>2034</v>
      </c>
      <c r="R739" t="s">
        <v>2044</v>
      </c>
      <c r="S739" s="12">
        <f t="shared" si="46"/>
        <v>42685.25</v>
      </c>
      <c r="T739" s="12">
        <f t="shared" si="47"/>
        <v>42697.25</v>
      </c>
      <c r="W739" s="12">
        <v>42685.25</v>
      </c>
      <c r="Y739">
        <v>11</v>
      </c>
      <c r="Z739">
        <v>11</v>
      </c>
      <c r="AA739">
        <v>2016</v>
      </c>
      <c r="AB739" s="15">
        <v>0.25</v>
      </c>
      <c r="AC739" t="s">
        <v>2087</v>
      </c>
    </row>
    <row r="740" spans="1:29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47.97687861271676</v>
      </c>
      <c r="P740" s="6">
        <f t="shared" si="45"/>
        <v>103.8</v>
      </c>
      <c r="Q740" s="8" t="s">
        <v>2038</v>
      </c>
      <c r="R740" t="s">
        <v>2039</v>
      </c>
      <c r="S740" s="12">
        <f t="shared" si="46"/>
        <v>41959.25</v>
      </c>
      <c r="T740" s="12">
        <f t="shared" si="47"/>
        <v>41981.25</v>
      </c>
      <c r="W740" s="12">
        <v>41959.25</v>
      </c>
      <c r="Y740">
        <v>11</v>
      </c>
      <c r="Z740">
        <v>16</v>
      </c>
      <c r="AA740">
        <v>2014</v>
      </c>
      <c r="AB740" s="15">
        <v>0.25</v>
      </c>
      <c r="AC740" t="s">
        <v>2087</v>
      </c>
    </row>
    <row r="741" spans="1:29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1.639344262295082</v>
      </c>
      <c r="P741" s="6">
        <f t="shared" si="45"/>
        <v>31.937172774869111</v>
      </c>
      <c r="Q741" s="8" t="s">
        <v>2034</v>
      </c>
      <c r="R741" t="s">
        <v>2044</v>
      </c>
      <c r="S741" s="12">
        <f t="shared" si="46"/>
        <v>41089.208333333336</v>
      </c>
      <c r="T741" s="12">
        <f t="shared" si="47"/>
        <v>41090.208333333336</v>
      </c>
      <c r="W741" s="12">
        <v>41089.208333333336</v>
      </c>
      <c r="Y741">
        <v>6</v>
      </c>
      <c r="Z741">
        <v>29</v>
      </c>
      <c r="AA741">
        <v>2012</v>
      </c>
      <c r="AB741" s="15">
        <v>0.20833333333333334</v>
      </c>
      <c r="AC741" t="s">
        <v>2087</v>
      </c>
    </row>
    <row r="742" spans="1:29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3.329145728643216</v>
      </c>
      <c r="P742" s="6">
        <f t="shared" si="45"/>
        <v>99.5</v>
      </c>
      <c r="Q742" s="8" t="s">
        <v>2038</v>
      </c>
      <c r="R742" t="s">
        <v>2039</v>
      </c>
      <c r="S742" s="12">
        <f t="shared" si="46"/>
        <v>42769.25</v>
      </c>
      <c r="T742" s="12">
        <f t="shared" si="47"/>
        <v>42772.25</v>
      </c>
      <c r="W742" s="12">
        <v>42769.25</v>
      </c>
      <c r="Y742">
        <v>2</v>
      </c>
      <c r="Z742">
        <v>3</v>
      </c>
      <c r="AA742">
        <v>2017</v>
      </c>
      <c r="AB742" s="15">
        <v>0.25</v>
      </c>
      <c r="AC742" t="s">
        <v>2087</v>
      </c>
    </row>
    <row r="743" spans="1:29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8.4805653710247356E-2</v>
      </c>
      <c r="P743" s="6">
        <f t="shared" si="45"/>
        <v>108.84615384615384</v>
      </c>
      <c r="Q743" s="8" t="s">
        <v>2038</v>
      </c>
      <c r="R743" t="s">
        <v>2039</v>
      </c>
      <c r="S743" s="12">
        <f t="shared" si="46"/>
        <v>40321.208333333336</v>
      </c>
      <c r="T743" s="12">
        <f t="shared" si="47"/>
        <v>40322.208333333336</v>
      </c>
      <c r="W743" s="12">
        <v>40321.208333333336</v>
      </c>
      <c r="Y743">
        <v>5</v>
      </c>
      <c r="Z743">
        <v>23</v>
      </c>
      <c r="AA743">
        <v>2010</v>
      </c>
      <c r="AB743" s="15">
        <v>0.20833333333333334</v>
      </c>
      <c r="AC743" t="s">
        <v>2087</v>
      </c>
    </row>
    <row r="744" spans="1:29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8.8803374528232074E-2</v>
      </c>
      <c r="P744" s="6">
        <f t="shared" si="45"/>
        <v>110.76229508196721</v>
      </c>
      <c r="Q744" s="8" t="s">
        <v>2034</v>
      </c>
      <c r="R744" t="s">
        <v>2042</v>
      </c>
      <c r="S744" s="12">
        <f t="shared" si="46"/>
        <v>40197.25</v>
      </c>
      <c r="T744" s="12">
        <f t="shared" si="47"/>
        <v>40239.25</v>
      </c>
      <c r="W744" s="12">
        <v>40197.25</v>
      </c>
      <c r="Y744">
        <v>1</v>
      </c>
      <c r="Z744">
        <v>19</v>
      </c>
      <c r="AA744">
        <v>2010</v>
      </c>
      <c r="AB744" s="15">
        <v>0.25</v>
      </c>
      <c r="AC744" t="s">
        <v>2087</v>
      </c>
    </row>
    <row r="745" spans="1:29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7.7380952380952381</v>
      </c>
      <c r="P745" s="6">
        <f t="shared" si="45"/>
        <v>29.647058823529413</v>
      </c>
      <c r="Q745" s="8" t="s">
        <v>2038</v>
      </c>
      <c r="R745" t="s">
        <v>2039</v>
      </c>
      <c r="S745" s="12">
        <f t="shared" si="46"/>
        <v>42298.208333333328</v>
      </c>
      <c r="T745" s="12">
        <f t="shared" si="47"/>
        <v>42304.208333333328</v>
      </c>
      <c r="W745" s="12">
        <v>42298.208333333328</v>
      </c>
      <c r="Y745">
        <v>10</v>
      </c>
      <c r="Z745">
        <v>21</v>
      </c>
      <c r="AA745">
        <v>2015</v>
      </c>
      <c r="AB745" s="15">
        <v>0.20833333333333334</v>
      </c>
      <c r="AC745" t="s">
        <v>2087</v>
      </c>
    </row>
    <row r="746" spans="1:29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0.1404494382022472</v>
      </c>
      <c r="P746" s="6">
        <f t="shared" si="45"/>
        <v>101.71428571428571</v>
      </c>
      <c r="Q746" s="8" t="s">
        <v>2038</v>
      </c>
      <c r="R746" t="s">
        <v>2039</v>
      </c>
      <c r="S746" s="12">
        <f t="shared" si="46"/>
        <v>43322.208333333328</v>
      </c>
      <c r="T746" s="12">
        <f t="shared" si="47"/>
        <v>43324.208333333328</v>
      </c>
      <c r="W746" s="12">
        <v>43322.208333333328</v>
      </c>
      <c r="Y746">
        <v>8</v>
      </c>
      <c r="Z746">
        <v>10</v>
      </c>
      <c r="AA746">
        <v>2018</v>
      </c>
      <c r="AB746" s="15">
        <v>0.20833333333333334</v>
      </c>
      <c r="AC746" t="s">
        <v>2087</v>
      </c>
    </row>
    <row r="747" spans="1:29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3.2998565279770444</v>
      </c>
      <c r="P747" s="6">
        <f t="shared" si="45"/>
        <v>61.5</v>
      </c>
      <c r="Q747" s="8" t="s">
        <v>2036</v>
      </c>
      <c r="R747" t="s">
        <v>2045</v>
      </c>
      <c r="S747" s="12">
        <f t="shared" si="46"/>
        <v>40328.208333333336</v>
      </c>
      <c r="T747" s="12">
        <f t="shared" si="47"/>
        <v>40355.208333333336</v>
      </c>
      <c r="W747" s="12">
        <v>40328.208333333336</v>
      </c>
      <c r="Y747">
        <v>5</v>
      </c>
      <c r="Z747">
        <v>30</v>
      </c>
      <c r="AA747">
        <v>2010</v>
      </c>
      <c r="AB747" s="15">
        <v>0.20833333333333334</v>
      </c>
      <c r="AC747" t="s">
        <v>2087</v>
      </c>
    </row>
    <row r="748" spans="1:29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0.47056839264631473</v>
      </c>
      <c r="P748" s="6">
        <f t="shared" si="45"/>
        <v>35</v>
      </c>
      <c r="Q748" s="8" t="s">
        <v>2036</v>
      </c>
      <c r="R748" t="s">
        <v>2037</v>
      </c>
      <c r="S748" s="12">
        <f t="shared" si="46"/>
        <v>40825.208333333336</v>
      </c>
      <c r="T748" s="12">
        <f t="shared" si="47"/>
        <v>40830.208333333336</v>
      </c>
      <c r="W748" s="12">
        <v>40825.208333333336</v>
      </c>
      <c r="Y748">
        <v>10</v>
      </c>
      <c r="Z748">
        <v>9</v>
      </c>
      <c r="AA748">
        <v>2011</v>
      </c>
      <c r="AB748" s="15">
        <v>0.20833333333333334</v>
      </c>
      <c r="AC748" t="s">
        <v>2087</v>
      </c>
    </row>
    <row r="749" spans="1:29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0.43695380774032461</v>
      </c>
      <c r="P749" s="6">
        <f t="shared" si="45"/>
        <v>40.049999999999997</v>
      </c>
      <c r="Q749" s="8" t="s">
        <v>2038</v>
      </c>
      <c r="R749" t="s">
        <v>2039</v>
      </c>
      <c r="S749" s="12">
        <f t="shared" si="46"/>
        <v>40423.208333333336</v>
      </c>
      <c r="T749" s="12">
        <f t="shared" si="47"/>
        <v>40434.208333333336</v>
      </c>
      <c r="W749" s="12">
        <v>40423.208333333336</v>
      </c>
      <c r="Y749">
        <v>9</v>
      </c>
      <c r="Z749">
        <v>2</v>
      </c>
      <c r="AA749">
        <v>2010</v>
      </c>
      <c r="AB749" s="15">
        <v>0.20833333333333334</v>
      </c>
      <c r="AC749" t="s">
        <v>2087</v>
      </c>
    </row>
    <row r="750" spans="1:29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2.8604135785256175</v>
      </c>
      <c r="P750" s="6">
        <f t="shared" si="45"/>
        <v>110.97231270358306</v>
      </c>
      <c r="Q750" s="8" t="s">
        <v>2040</v>
      </c>
      <c r="R750" t="s">
        <v>2048</v>
      </c>
      <c r="S750" s="12">
        <f t="shared" si="46"/>
        <v>40238.25</v>
      </c>
      <c r="T750" s="12">
        <f t="shared" si="47"/>
        <v>40263.208333333336</v>
      </c>
      <c r="W750" s="12">
        <v>40238.25</v>
      </c>
      <c r="Y750">
        <v>3</v>
      </c>
      <c r="Z750">
        <v>1</v>
      </c>
      <c r="AA750">
        <v>2010</v>
      </c>
      <c r="AB750" s="15">
        <v>0.25</v>
      </c>
      <c r="AC750" t="s">
        <v>2087</v>
      </c>
    </row>
    <row r="751" spans="1:29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0.63576550602498705</v>
      </c>
      <c r="P751" s="6">
        <f t="shared" si="45"/>
        <v>36.959016393442624</v>
      </c>
      <c r="Q751" s="8" t="s">
        <v>2036</v>
      </c>
      <c r="R751" t="s">
        <v>2045</v>
      </c>
      <c r="S751" s="12">
        <f t="shared" si="46"/>
        <v>41920.208333333336</v>
      </c>
      <c r="T751" s="12">
        <f t="shared" si="47"/>
        <v>41932.208333333336</v>
      </c>
      <c r="W751" s="12">
        <v>41920.208333333336</v>
      </c>
      <c r="Y751">
        <v>10</v>
      </c>
      <c r="Z751">
        <v>8</v>
      </c>
      <c r="AA751">
        <v>2014</v>
      </c>
      <c r="AB751" s="15">
        <v>0.20833333333333334</v>
      </c>
      <c r="AC751" t="s">
        <v>2087</v>
      </c>
    </row>
    <row r="752" spans="1:29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100</v>
      </c>
      <c r="P752" s="6">
        <f t="shared" si="45"/>
        <v>1</v>
      </c>
      <c r="Q752" s="8" t="s">
        <v>2034</v>
      </c>
      <c r="R752" t="s">
        <v>2042</v>
      </c>
      <c r="S752" s="12">
        <f t="shared" si="46"/>
        <v>40360.208333333336</v>
      </c>
      <c r="T752" s="12">
        <f t="shared" si="47"/>
        <v>40385.208333333336</v>
      </c>
      <c r="W752" s="12">
        <v>40360.208333333336</v>
      </c>
      <c r="Y752">
        <v>7</v>
      </c>
      <c r="Z752">
        <v>1</v>
      </c>
      <c r="AA752">
        <v>2010</v>
      </c>
      <c r="AB752" s="15">
        <v>0.20833333333333334</v>
      </c>
      <c r="AC752" t="s">
        <v>2087</v>
      </c>
    </row>
    <row r="753" spans="1:29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0.43046753557335882</v>
      </c>
      <c r="P753" s="6">
        <f t="shared" si="45"/>
        <v>30.974074074074075</v>
      </c>
      <c r="Q753" s="8" t="s">
        <v>2046</v>
      </c>
      <c r="R753" t="s">
        <v>2047</v>
      </c>
      <c r="S753" s="12">
        <f t="shared" si="46"/>
        <v>42446.208333333328</v>
      </c>
      <c r="T753" s="12">
        <f t="shared" si="47"/>
        <v>42461.208333333328</v>
      </c>
      <c r="W753" s="12">
        <v>42446.208333333328</v>
      </c>
      <c r="Y753">
        <v>3</v>
      </c>
      <c r="Z753">
        <v>17</v>
      </c>
      <c r="AA753">
        <v>2016</v>
      </c>
      <c r="AB753" s="15">
        <v>0.20833333333333334</v>
      </c>
      <c r="AC753" t="s">
        <v>2087</v>
      </c>
    </row>
    <row r="754" spans="1:29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1.081685938082805</v>
      </c>
      <c r="P754" s="6">
        <f t="shared" si="45"/>
        <v>47.035087719298247</v>
      </c>
      <c r="Q754" s="8" t="s">
        <v>2038</v>
      </c>
      <c r="R754" t="s">
        <v>2039</v>
      </c>
      <c r="S754" s="12">
        <f t="shared" si="46"/>
        <v>40395.208333333336</v>
      </c>
      <c r="T754" s="12">
        <f t="shared" si="47"/>
        <v>40413.208333333336</v>
      </c>
      <c r="W754" s="12">
        <v>40395.208333333336</v>
      </c>
      <c r="Y754">
        <v>8</v>
      </c>
      <c r="Z754">
        <v>5</v>
      </c>
      <c r="AA754">
        <v>2010</v>
      </c>
      <c r="AB754" s="15">
        <v>0.20833333333333334</v>
      </c>
      <c r="AC754" t="s">
        <v>2087</v>
      </c>
    </row>
    <row r="755" spans="1:29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0.38955656858682136</v>
      </c>
      <c r="P755" s="6">
        <f t="shared" si="45"/>
        <v>88.065693430656935</v>
      </c>
      <c r="Q755" s="8" t="s">
        <v>2053</v>
      </c>
      <c r="R755" t="s">
        <v>2054</v>
      </c>
      <c r="S755" s="12">
        <f t="shared" si="46"/>
        <v>40321.208333333336</v>
      </c>
      <c r="T755" s="12">
        <f t="shared" si="47"/>
        <v>40336.208333333336</v>
      </c>
      <c r="W755" s="12">
        <v>40321.208333333336</v>
      </c>
      <c r="Y755">
        <v>5</v>
      </c>
      <c r="Z755">
        <v>23</v>
      </c>
      <c r="AA755">
        <v>2010</v>
      </c>
      <c r="AB755" s="15">
        <v>0.20833333333333334</v>
      </c>
      <c r="AC755" t="s">
        <v>2087</v>
      </c>
    </row>
    <row r="756" spans="1:29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0.59357689097240374</v>
      </c>
      <c r="P756" s="6">
        <f t="shared" si="45"/>
        <v>37.005616224648989</v>
      </c>
      <c r="Q756" s="8" t="s">
        <v>2038</v>
      </c>
      <c r="R756" t="s">
        <v>2039</v>
      </c>
      <c r="S756" s="12">
        <f t="shared" si="46"/>
        <v>41210.208333333336</v>
      </c>
      <c r="T756" s="12">
        <f t="shared" si="47"/>
        <v>41263.25</v>
      </c>
      <c r="W756" s="12">
        <v>41210.208333333336</v>
      </c>
      <c r="Y756">
        <v>10</v>
      </c>
      <c r="Z756">
        <v>28</v>
      </c>
      <c r="AA756">
        <v>2012</v>
      </c>
      <c r="AB756" s="15">
        <v>0.20833333333333334</v>
      </c>
      <c r="AC756" t="s">
        <v>2087</v>
      </c>
    </row>
    <row r="757" spans="1:29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0.60032017075773747</v>
      </c>
      <c r="P757" s="6">
        <f t="shared" si="45"/>
        <v>26.027777777777779</v>
      </c>
      <c r="Q757" s="8" t="s">
        <v>2038</v>
      </c>
      <c r="R757" t="s">
        <v>2039</v>
      </c>
      <c r="S757" s="12">
        <f t="shared" si="46"/>
        <v>43096.25</v>
      </c>
      <c r="T757" s="12">
        <f t="shared" si="47"/>
        <v>43108.25</v>
      </c>
      <c r="W757" s="12">
        <v>43096.25</v>
      </c>
      <c r="Y757">
        <v>12</v>
      </c>
      <c r="Z757">
        <v>27</v>
      </c>
      <c r="AA757">
        <v>2017</v>
      </c>
      <c r="AB757" s="15">
        <v>0.25</v>
      </c>
      <c r="AC757" t="s">
        <v>2087</v>
      </c>
    </row>
    <row r="758" spans="1:29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0.12952077313938429</v>
      </c>
      <c r="P758" s="6">
        <f t="shared" si="45"/>
        <v>67.817567567567565</v>
      </c>
      <c r="Q758" s="8" t="s">
        <v>2038</v>
      </c>
      <c r="R758" t="s">
        <v>2039</v>
      </c>
      <c r="S758" s="12">
        <f t="shared" si="46"/>
        <v>42024.25</v>
      </c>
      <c r="T758" s="12">
        <f t="shared" si="47"/>
        <v>42030.25</v>
      </c>
      <c r="W758" s="12">
        <v>42024.25</v>
      </c>
      <c r="Y758">
        <v>1</v>
      </c>
      <c r="Z758">
        <v>20</v>
      </c>
      <c r="AA758">
        <v>2015</v>
      </c>
      <c r="AB758" s="15">
        <v>0.25</v>
      </c>
      <c r="AC758" t="s">
        <v>2087</v>
      </c>
    </row>
    <row r="759" spans="1:29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0.24578651685393257</v>
      </c>
      <c r="P759" s="6">
        <f t="shared" si="45"/>
        <v>49.964912280701753</v>
      </c>
      <c r="Q759" s="8" t="s">
        <v>2040</v>
      </c>
      <c r="R759" t="s">
        <v>2043</v>
      </c>
      <c r="S759" s="12">
        <f t="shared" si="46"/>
        <v>40675.208333333336</v>
      </c>
      <c r="T759" s="12">
        <f t="shared" si="47"/>
        <v>40679.208333333336</v>
      </c>
      <c r="W759" s="12">
        <v>40675.208333333336</v>
      </c>
      <c r="Y759">
        <v>5</v>
      </c>
      <c r="Z759">
        <v>12</v>
      </c>
      <c r="AA759">
        <v>2011</v>
      </c>
      <c r="AB759" s="15">
        <v>0.20833333333333334</v>
      </c>
      <c r="AC759" t="s">
        <v>2087</v>
      </c>
    </row>
    <row r="760" spans="1:29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0.17724020238915003</v>
      </c>
      <c r="P760" s="6">
        <f t="shared" si="45"/>
        <v>110.01646903820817</v>
      </c>
      <c r="Q760" s="8" t="s">
        <v>2034</v>
      </c>
      <c r="R760" t="s">
        <v>2035</v>
      </c>
      <c r="S760" s="12">
        <f t="shared" si="46"/>
        <v>41936.208333333336</v>
      </c>
      <c r="T760" s="12">
        <f t="shared" si="47"/>
        <v>41945.208333333336</v>
      </c>
      <c r="W760" s="12">
        <v>41936.208333333336</v>
      </c>
      <c r="Y760">
        <v>10</v>
      </c>
      <c r="Z760">
        <v>24</v>
      </c>
      <c r="AA760">
        <v>2014</v>
      </c>
      <c r="AB760" s="15">
        <v>0.20833333333333334</v>
      </c>
      <c r="AC760" t="s">
        <v>2087</v>
      </c>
    </row>
    <row r="761" spans="1:29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1.4614143000479867</v>
      </c>
      <c r="P761" s="6">
        <f t="shared" si="45"/>
        <v>89.964678178963894</v>
      </c>
      <c r="Q761" s="8" t="s">
        <v>2034</v>
      </c>
      <c r="R761" t="s">
        <v>2042</v>
      </c>
      <c r="S761" s="12">
        <f t="shared" si="46"/>
        <v>43136.25</v>
      </c>
      <c r="T761" s="12">
        <f t="shared" si="47"/>
        <v>43166.25</v>
      </c>
      <c r="W761" s="12">
        <v>43136.25</v>
      </c>
      <c r="Y761">
        <v>2</v>
      </c>
      <c r="Z761">
        <v>5</v>
      </c>
      <c r="AA761">
        <v>2018</v>
      </c>
      <c r="AB761" s="15">
        <v>0.25</v>
      </c>
      <c r="AC761" t="s">
        <v>2087</v>
      </c>
    </row>
    <row r="762" spans="1:29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2.9110414657666346</v>
      </c>
      <c r="P762" s="6">
        <f t="shared" si="45"/>
        <v>79.009523809523813</v>
      </c>
      <c r="Q762" s="8" t="s">
        <v>2049</v>
      </c>
      <c r="R762" t="s">
        <v>2050</v>
      </c>
      <c r="S762" s="12">
        <f t="shared" si="46"/>
        <v>43678.208333333328</v>
      </c>
      <c r="T762" s="12">
        <f t="shared" si="47"/>
        <v>43707.208333333328</v>
      </c>
      <c r="W762" s="12">
        <v>43678.208333333328</v>
      </c>
      <c r="Y762">
        <v>8</v>
      </c>
      <c r="Z762">
        <v>1</v>
      </c>
      <c r="AA762">
        <v>2019</v>
      </c>
      <c r="AB762" s="15">
        <v>0.20833333333333334</v>
      </c>
      <c r="AC762" t="s">
        <v>2087</v>
      </c>
    </row>
    <row r="763" spans="1:29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0.15256588072122051</v>
      </c>
      <c r="P763" s="6">
        <f t="shared" si="45"/>
        <v>86.867469879518069</v>
      </c>
      <c r="Q763" s="8" t="s">
        <v>2034</v>
      </c>
      <c r="R763" t="s">
        <v>2035</v>
      </c>
      <c r="S763" s="12">
        <f t="shared" si="46"/>
        <v>42938.208333333328</v>
      </c>
      <c r="T763" s="12">
        <f t="shared" si="47"/>
        <v>42943.208333333328</v>
      </c>
      <c r="W763" s="12">
        <v>42938.208333333328</v>
      </c>
      <c r="Y763">
        <v>7</v>
      </c>
      <c r="Z763">
        <v>22</v>
      </c>
      <c r="AA763">
        <v>2017</v>
      </c>
      <c r="AB763" s="15">
        <v>0.20833333333333334</v>
      </c>
      <c r="AC763" t="s">
        <v>2087</v>
      </c>
    </row>
    <row r="764" spans="1:29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0.56415215989684075</v>
      </c>
      <c r="P764" s="6">
        <f t="shared" si="45"/>
        <v>62.04</v>
      </c>
      <c r="Q764" s="8" t="s">
        <v>2034</v>
      </c>
      <c r="R764" t="s">
        <v>2057</v>
      </c>
      <c r="S764" s="12">
        <f t="shared" si="46"/>
        <v>41241.25</v>
      </c>
      <c r="T764" s="12">
        <f t="shared" si="47"/>
        <v>41252.25</v>
      </c>
      <c r="W764" s="12">
        <v>41241.25</v>
      </c>
      <c r="Y764">
        <v>11</v>
      </c>
      <c r="Z764">
        <v>28</v>
      </c>
      <c r="AA764">
        <v>2012</v>
      </c>
      <c r="AB764" s="15">
        <v>0.25</v>
      </c>
      <c r="AC764" t="s">
        <v>2087</v>
      </c>
    </row>
    <row r="765" spans="1:29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0.88355948248658878</v>
      </c>
      <c r="P765" s="6">
        <f t="shared" si="45"/>
        <v>26.970212765957445</v>
      </c>
      <c r="Q765" s="8" t="s">
        <v>2038</v>
      </c>
      <c r="R765" t="s">
        <v>2039</v>
      </c>
      <c r="S765" s="12">
        <f t="shared" si="46"/>
        <v>41037.208333333336</v>
      </c>
      <c r="T765" s="12">
        <f t="shared" si="47"/>
        <v>41072.208333333336</v>
      </c>
      <c r="W765" s="12">
        <v>41037.208333333336</v>
      </c>
      <c r="Y765">
        <v>5</v>
      </c>
      <c r="Z765">
        <v>8</v>
      </c>
      <c r="AA765">
        <v>2012</v>
      </c>
      <c r="AB765" s="15">
        <v>0.20833333333333334</v>
      </c>
      <c r="AC765" t="s">
        <v>2087</v>
      </c>
    </row>
    <row r="766" spans="1:29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0.13732833957553059</v>
      </c>
      <c r="P766" s="6">
        <f t="shared" si="45"/>
        <v>54.121621621621621</v>
      </c>
      <c r="Q766" s="8" t="s">
        <v>2034</v>
      </c>
      <c r="R766" t="s">
        <v>2035</v>
      </c>
      <c r="S766" s="12">
        <f t="shared" si="46"/>
        <v>40676.208333333336</v>
      </c>
      <c r="T766" s="12">
        <f t="shared" si="47"/>
        <v>40684.208333333336</v>
      </c>
      <c r="W766" s="12">
        <v>40676.208333333336</v>
      </c>
      <c r="Y766">
        <v>5</v>
      </c>
      <c r="Z766">
        <v>13</v>
      </c>
      <c r="AA766">
        <v>2011</v>
      </c>
      <c r="AB766" s="15">
        <v>0.20833333333333334</v>
      </c>
      <c r="AC766" t="s">
        <v>2087</v>
      </c>
    </row>
    <row r="767" spans="1:29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0.48</v>
      </c>
      <c r="P767" s="6">
        <f t="shared" si="45"/>
        <v>41.035353535353536</v>
      </c>
      <c r="Q767" s="8" t="s">
        <v>2034</v>
      </c>
      <c r="R767" t="s">
        <v>2044</v>
      </c>
      <c r="S767" s="12">
        <f t="shared" si="46"/>
        <v>42840.208333333328</v>
      </c>
      <c r="T767" s="12">
        <f t="shared" si="47"/>
        <v>42865.208333333328</v>
      </c>
      <c r="W767" s="12">
        <v>42840.208333333328</v>
      </c>
      <c r="Y767">
        <v>4</v>
      </c>
      <c r="Z767">
        <v>15</v>
      </c>
      <c r="AA767">
        <v>2017</v>
      </c>
      <c r="AB767" s="15">
        <v>0.20833333333333334</v>
      </c>
      <c r="AC767" t="s">
        <v>2087</v>
      </c>
    </row>
    <row r="768" spans="1:29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3.2080861349154031</v>
      </c>
      <c r="P768" s="6">
        <f t="shared" si="45"/>
        <v>55.052419354838712</v>
      </c>
      <c r="Q768" s="8" t="s">
        <v>2040</v>
      </c>
      <c r="R768" t="s">
        <v>2062</v>
      </c>
      <c r="S768" s="12">
        <f t="shared" si="46"/>
        <v>43362.208333333328</v>
      </c>
      <c r="T768" s="12">
        <f t="shared" si="47"/>
        <v>43363.208333333328</v>
      </c>
      <c r="W768" s="12">
        <v>43362.208333333328</v>
      </c>
      <c r="Y768">
        <v>9</v>
      </c>
      <c r="Z768">
        <v>19</v>
      </c>
      <c r="AA768">
        <v>2018</v>
      </c>
      <c r="AB768" s="15">
        <v>0.20833333333333334</v>
      </c>
      <c r="AC768" t="s">
        <v>2087</v>
      </c>
    </row>
    <row r="769" spans="1:29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1.7553998410749114</v>
      </c>
      <c r="P769" s="6">
        <f t="shared" si="45"/>
        <v>107.93762183235867</v>
      </c>
      <c r="Q769" s="8" t="s">
        <v>2046</v>
      </c>
      <c r="R769" t="s">
        <v>2058</v>
      </c>
      <c r="S769" s="12">
        <f t="shared" si="46"/>
        <v>42283.208333333328</v>
      </c>
      <c r="T769" s="12">
        <f t="shared" si="47"/>
        <v>42328.25</v>
      </c>
      <c r="W769" s="12">
        <v>42283.208333333328</v>
      </c>
      <c r="Y769">
        <v>10</v>
      </c>
      <c r="Z769">
        <v>6</v>
      </c>
      <c r="AA769">
        <v>2015</v>
      </c>
      <c r="AB769" s="15">
        <v>0.20833333333333334</v>
      </c>
      <c r="AC769" t="s">
        <v>2087</v>
      </c>
    </row>
    <row r="770" spans="1:29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0.4329004329004329</v>
      </c>
      <c r="P770" s="6">
        <f t="shared" si="45"/>
        <v>73.92</v>
      </c>
      <c r="Q770" s="8" t="s">
        <v>2038</v>
      </c>
      <c r="R770" t="s">
        <v>2039</v>
      </c>
      <c r="S770" s="12">
        <f t="shared" si="46"/>
        <v>41619.25</v>
      </c>
      <c r="T770" s="12">
        <f t="shared" si="47"/>
        <v>41634.25</v>
      </c>
      <c r="W770" s="12">
        <v>41619.25</v>
      </c>
      <c r="Y770">
        <v>12</v>
      </c>
      <c r="Z770">
        <v>11</v>
      </c>
      <c r="AA770">
        <v>2013</v>
      </c>
      <c r="AB770" s="15">
        <v>0.25</v>
      </c>
      <c r="AC770" t="s">
        <v>2087</v>
      </c>
    </row>
    <row r="771" spans="1:29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D771/E771</f>
        <v>1.1511740875845509</v>
      </c>
      <c r="P771" s="6">
        <f t="shared" ref="P771:P834" si="49">E771/G771</f>
        <v>31.995894428152493</v>
      </c>
      <c r="Q771" s="8" t="s">
        <v>2049</v>
      </c>
      <c r="R771" t="s">
        <v>2050</v>
      </c>
      <c r="S771" s="12">
        <f t="shared" ref="S771:S834" si="50">(J771/86400)+DATE(1970, 1, 1)</f>
        <v>41501.208333333336</v>
      </c>
      <c r="T771" s="12">
        <f t="shared" ref="T771:T834" si="51">(K771/86400)+DATE(1970,1,1)</f>
        <v>41527.208333333336</v>
      </c>
      <c r="W771" s="12">
        <v>41501.208333333336</v>
      </c>
      <c r="Y771">
        <v>8</v>
      </c>
      <c r="Z771">
        <v>15</v>
      </c>
      <c r="AA771">
        <v>2013</v>
      </c>
      <c r="AB771" s="15">
        <v>0.20833333333333334</v>
      </c>
      <c r="AC771" t="s">
        <v>2087</v>
      </c>
    </row>
    <row r="772" spans="1:29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0.36935234495791103</v>
      </c>
      <c r="P772" s="6">
        <f t="shared" si="49"/>
        <v>53.898148148148145</v>
      </c>
      <c r="Q772" s="8" t="s">
        <v>2038</v>
      </c>
      <c r="R772" t="s">
        <v>2039</v>
      </c>
      <c r="S772" s="12">
        <f t="shared" si="50"/>
        <v>41743.208333333336</v>
      </c>
      <c r="T772" s="12">
        <f t="shared" si="51"/>
        <v>41750.208333333336</v>
      </c>
      <c r="W772" s="12">
        <v>41743.208333333336</v>
      </c>
      <c r="Y772">
        <v>4</v>
      </c>
      <c r="Z772">
        <v>14</v>
      </c>
      <c r="AA772">
        <v>2014</v>
      </c>
      <c r="AB772" s="15">
        <v>0.20833333333333334</v>
      </c>
      <c r="AC772" t="s">
        <v>2087</v>
      </c>
    </row>
    <row r="773" spans="1:29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2.0223907547851212</v>
      </c>
      <c r="P773" s="6">
        <f t="shared" si="49"/>
        <v>106.5</v>
      </c>
      <c r="Q773" s="8" t="s">
        <v>2038</v>
      </c>
      <c r="R773" t="s">
        <v>2039</v>
      </c>
      <c r="S773" s="12">
        <f t="shared" si="50"/>
        <v>43491.25</v>
      </c>
      <c r="T773" s="12">
        <f t="shared" si="51"/>
        <v>43518.25</v>
      </c>
      <c r="W773" s="12">
        <v>43491.25</v>
      </c>
      <c r="Y773">
        <v>1</v>
      </c>
      <c r="Z773">
        <v>26</v>
      </c>
      <c r="AA773">
        <v>2019</v>
      </c>
      <c r="AB773" s="15">
        <v>0.25</v>
      </c>
      <c r="AC773" t="s">
        <v>2087</v>
      </c>
    </row>
    <row r="774" spans="1:29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0.88214829054285138</v>
      </c>
      <c r="P774" s="6">
        <f t="shared" si="49"/>
        <v>32.999805409612762</v>
      </c>
      <c r="Q774" s="8" t="s">
        <v>2034</v>
      </c>
      <c r="R774" t="s">
        <v>2044</v>
      </c>
      <c r="S774" s="12">
        <f t="shared" si="50"/>
        <v>43505.25</v>
      </c>
      <c r="T774" s="12">
        <f t="shared" si="51"/>
        <v>43509.25</v>
      </c>
      <c r="W774" s="12">
        <v>43505.25</v>
      </c>
      <c r="Y774">
        <v>2</v>
      </c>
      <c r="Z774">
        <v>9</v>
      </c>
      <c r="AA774">
        <v>2019</v>
      </c>
      <c r="AB774" s="15">
        <v>0.25</v>
      </c>
      <c r="AC774" t="s">
        <v>2087</v>
      </c>
    </row>
    <row r="775" spans="1:29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0.52478134110787167</v>
      </c>
      <c r="P775" s="6">
        <f t="shared" si="49"/>
        <v>43.00254993625159</v>
      </c>
      <c r="Q775" s="8" t="s">
        <v>2038</v>
      </c>
      <c r="R775" t="s">
        <v>2039</v>
      </c>
      <c r="S775" s="12">
        <f t="shared" si="50"/>
        <v>42838.208333333328</v>
      </c>
      <c r="T775" s="12">
        <f t="shared" si="51"/>
        <v>42848.208333333328</v>
      </c>
      <c r="W775" s="12">
        <v>42838.208333333328</v>
      </c>
      <c r="Y775">
        <v>4</v>
      </c>
      <c r="Z775">
        <v>13</v>
      </c>
      <c r="AA775">
        <v>2017</v>
      </c>
      <c r="AB775" s="15">
        <v>0.20833333333333334</v>
      </c>
      <c r="AC775" t="s">
        <v>2087</v>
      </c>
    </row>
    <row r="776" spans="1:29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0.73800738007380073</v>
      </c>
      <c r="P776" s="6">
        <f t="shared" si="49"/>
        <v>86.858974358974365</v>
      </c>
      <c r="Q776" s="8" t="s">
        <v>2036</v>
      </c>
      <c r="R776" t="s">
        <v>2037</v>
      </c>
      <c r="S776" s="12">
        <f t="shared" si="50"/>
        <v>42513.208333333328</v>
      </c>
      <c r="T776" s="12">
        <f t="shared" si="51"/>
        <v>42554.208333333328</v>
      </c>
      <c r="W776" s="12">
        <v>42513.208333333328</v>
      </c>
      <c r="Y776">
        <v>5</v>
      </c>
      <c r="Z776">
        <v>23</v>
      </c>
      <c r="AA776">
        <v>2016</v>
      </c>
      <c r="AB776" s="15">
        <v>0.20833333333333334</v>
      </c>
      <c r="AC776" t="s">
        <v>2087</v>
      </c>
    </row>
    <row r="777" spans="1:29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9.7107438016528924</v>
      </c>
      <c r="P777" s="6">
        <f t="shared" si="49"/>
        <v>96.8</v>
      </c>
      <c r="Q777" s="8" t="s">
        <v>2034</v>
      </c>
      <c r="R777" t="s">
        <v>2035</v>
      </c>
      <c r="S777" s="12">
        <f t="shared" si="50"/>
        <v>41949.25</v>
      </c>
      <c r="T777" s="12">
        <f t="shared" si="51"/>
        <v>41959.25</v>
      </c>
      <c r="W777" s="12">
        <v>41949.25</v>
      </c>
      <c r="Y777">
        <v>11</v>
      </c>
      <c r="Z777">
        <v>6</v>
      </c>
      <c r="AA777">
        <v>2014</v>
      </c>
      <c r="AB777" s="15">
        <v>0.25</v>
      </c>
      <c r="AC777" t="s">
        <v>2087</v>
      </c>
    </row>
    <row r="778" spans="1:29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1.5256874543877283</v>
      </c>
      <c r="P778" s="6">
        <f t="shared" si="49"/>
        <v>32.995456610631528</v>
      </c>
      <c r="Q778" s="8" t="s">
        <v>2038</v>
      </c>
      <c r="R778" t="s">
        <v>2039</v>
      </c>
      <c r="S778" s="12">
        <f t="shared" si="50"/>
        <v>43650.208333333328</v>
      </c>
      <c r="T778" s="12">
        <f t="shared" si="51"/>
        <v>43668.208333333328</v>
      </c>
      <c r="W778" s="12">
        <v>43650.208333333328</v>
      </c>
      <c r="Y778">
        <v>7</v>
      </c>
      <c r="Z778">
        <v>4</v>
      </c>
      <c r="AA778">
        <v>2019</v>
      </c>
      <c r="AB778" s="15">
        <v>0.20833333333333334</v>
      </c>
      <c r="AC778" t="s">
        <v>2087</v>
      </c>
    </row>
    <row r="779" spans="1:29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2.0397068736816926</v>
      </c>
      <c r="P779" s="6">
        <f t="shared" si="49"/>
        <v>68.028106508875737</v>
      </c>
      <c r="Q779" s="8" t="s">
        <v>2038</v>
      </c>
      <c r="R779" t="s">
        <v>2039</v>
      </c>
      <c r="S779" s="12">
        <f t="shared" si="50"/>
        <v>40809.208333333336</v>
      </c>
      <c r="T779" s="12">
        <f t="shared" si="51"/>
        <v>40838.208333333336</v>
      </c>
      <c r="W779" s="12">
        <v>40809.208333333336</v>
      </c>
      <c r="Y779">
        <v>9</v>
      </c>
      <c r="Z779">
        <v>23</v>
      </c>
      <c r="AA779">
        <v>2011</v>
      </c>
      <c r="AB779" s="15">
        <v>0.20833333333333334</v>
      </c>
      <c r="AC779" t="s">
        <v>2087</v>
      </c>
    </row>
    <row r="780" spans="1:29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0.12691594259494288</v>
      </c>
      <c r="P780" s="6">
        <f t="shared" si="49"/>
        <v>58.867816091954026</v>
      </c>
      <c r="Q780" s="8" t="s">
        <v>2040</v>
      </c>
      <c r="R780" t="s">
        <v>2048</v>
      </c>
      <c r="S780" s="12">
        <f t="shared" si="50"/>
        <v>40768.208333333336</v>
      </c>
      <c r="T780" s="12">
        <f t="shared" si="51"/>
        <v>40773.208333333336</v>
      </c>
      <c r="W780" s="12">
        <v>40768.208333333336</v>
      </c>
      <c r="Y780">
        <v>8</v>
      </c>
      <c r="Z780">
        <v>13</v>
      </c>
      <c r="AA780">
        <v>2011</v>
      </c>
      <c r="AB780" s="15">
        <v>0.20833333333333334</v>
      </c>
      <c r="AC780" t="s">
        <v>2087</v>
      </c>
    </row>
    <row r="781" spans="1:29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1.2452315764150619</v>
      </c>
      <c r="P781" s="6">
        <f t="shared" si="49"/>
        <v>105.04572803850782</v>
      </c>
      <c r="Q781" s="8" t="s">
        <v>2038</v>
      </c>
      <c r="R781" t="s">
        <v>2039</v>
      </c>
      <c r="S781" s="12">
        <f t="shared" si="50"/>
        <v>42230.208333333328</v>
      </c>
      <c r="T781" s="12">
        <f t="shared" si="51"/>
        <v>42239.208333333328</v>
      </c>
      <c r="W781" s="12">
        <v>42230.208333333328</v>
      </c>
      <c r="Y781">
        <v>8</v>
      </c>
      <c r="Z781">
        <v>14</v>
      </c>
      <c r="AA781">
        <v>2015</v>
      </c>
      <c r="AB781" s="15">
        <v>0.20833333333333334</v>
      </c>
      <c r="AC781" t="s">
        <v>2087</v>
      </c>
    </row>
    <row r="782" spans="1:29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0.94078583287216377</v>
      </c>
      <c r="P782" s="6">
        <f t="shared" si="49"/>
        <v>33.054878048780488</v>
      </c>
      <c r="Q782" s="8" t="s">
        <v>2040</v>
      </c>
      <c r="R782" t="s">
        <v>2043</v>
      </c>
      <c r="S782" s="12">
        <f t="shared" si="50"/>
        <v>42573.208333333328</v>
      </c>
      <c r="T782" s="12">
        <f t="shared" si="51"/>
        <v>42592.208333333328</v>
      </c>
      <c r="W782" s="12">
        <v>42573.208333333328</v>
      </c>
      <c r="Y782">
        <v>7</v>
      </c>
      <c r="Z782">
        <v>22</v>
      </c>
      <c r="AA782">
        <v>2016</v>
      </c>
      <c r="AB782" s="15">
        <v>0.20833333333333334</v>
      </c>
      <c r="AC782" t="s">
        <v>2087</v>
      </c>
    </row>
    <row r="783" spans="1:29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1.9710013593112823</v>
      </c>
      <c r="P783" s="6">
        <f t="shared" si="49"/>
        <v>78.821428571428569</v>
      </c>
      <c r="Q783" s="8" t="s">
        <v>2038</v>
      </c>
      <c r="R783" t="s">
        <v>2039</v>
      </c>
      <c r="S783" s="12">
        <f t="shared" si="50"/>
        <v>40482.208333333336</v>
      </c>
      <c r="T783" s="12">
        <f t="shared" si="51"/>
        <v>40533.25</v>
      </c>
      <c r="W783" s="12">
        <v>40482.208333333336</v>
      </c>
      <c r="Y783">
        <v>10</v>
      </c>
      <c r="Z783">
        <v>31</v>
      </c>
      <c r="AA783">
        <v>2010</v>
      </c>
      <c r="AB783" s="15">
        <v>0.20833333333333334</v>
      </c>
      <c r="AC783" t="s">
        <v>2087</v>
      </c>
    </row>
    <row r="784" spans="1:29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0.46443857572170111</v>
      </c>
      <c r="P784" s="6">
        <f t="shared" si="49"/>
        <v>68.204968944099377</v>
      </c>
      <c r="Q784" s="8" t="s">
        <v>2040</v>
      </c>
      <c r="R784" t="s">
        <v>2048</v>
      </c>
      <c r="S784" s="12">
        <f t="shared" si="50"/>
        <v>40603.25</v>
      </c>
      <c r="T784" s="12">
        <f t="shared" si="51"/>
        <v>40631.208333333336</v>
      </c>
      <c r="W784" s="12">
        <v>40603.25</v>
      </c>
      <c r="Y784">
        <v>3</v>
      </c>
      <c r="Z784">
        <v>1</v>
      </c>
      <c r="AA784">
        <v>2011</v>
      </c>
      <c r="AB784" s="15">
        <v>0.25</v>
      </c>
      <c r="AC784" t="s">
        <v>2087</v>
      </c>
    </row>
    <row r="785" spans="1:29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0.70806621375944889</v>
      </c>
      <c r="P785" s="6">
        <f t="shared" si="49"/>
        <v>75.731884057971016</v>
      </c>
      <c r="Q785" s="8" t="s">
        <v>2034</v>
      </c>
      <c r="R785" t="s">
        <v>2035</v>
      </c>
      <c r="S785" s="12">
        <f t="shared" si="50"/>
        <v>41625.25</v>
      </c>
      <c r="T785" s="12">
        <f t="shared" si="51"/>
        <v>41632.25</v>
      </c>
      <c r="W785" s="12">
        <v>41625.25</v>
      </c>
      <c r="Y785">
        <v>12</v>
      </c>
      <c r="Z785">
        <v>17</v>
      </c>
      <c r="AA785">
        <v>2013</v>
      </c>
      <c r="AB785" s="15">
        <v>0.25</v>
      </c>
      <c r="AC785" t="s">
        <v>2087</v>
      </c>
    </row>
    <row r="786" spans="1:29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0.86702101721363434</v>
      </c>
      <c r="P786" s="6">
        <f t="shared" si="49"/>
        <v>30.996070133010882</v>
      </c>
      <c r="Q786" s="8" t="s">
        <v>2036</v>
      </c>
      <c r="R786" t="s">
        <v>2037</v>
      </c>
      <c r="S786" s="12">
        <f t="shared" si="50"/>
        <v>42435.25</v>
      </c>
      <c r="T786" s="12">
        <f t="shared" si="51"/>
        <v>42446.208333333328</v>
      </c>
      <c r="W786" s="12">
        <v>42435.25</v>
      </c>
      <c r="Y786">
        <v>3</v>
      </c>
      <c r="Z786">
        <v>6</v>
      </c>
      <c r="AA786">
        <v>2016</v>
      </c>
      <c r="AB786" s="15">
        <v>0.25</v>
      </c>
      <c r="AC786" t="s">
        <v>2087</v>
      </c>
    </row>
    <row r="787" spans="1:29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0.51781435968776568</v>
      </c>
      <c r="P787" s="6">
        <f t="shared" si="49"/>
        <v>101.88188976377953</v>
      </c>
      <c r="Q787" s="8" t="s">
        <v>2040</v>
      </c>
      <c r="R787" t="s">
        <v>2048</v>
      </c>
      <c r="S787" s="12">
        <f t="shared" si="50"/>
        <v>43582.208333333328</v>
      </c>
      <c r="T787" s="12">
        <f t="shared" si="51"/>
        <v>43616.208333333328</v>
      </c>
      <c r="W787" s="12">
        <v>43582.208333333328</v>
      </c>
      <c r="Y787">
        <v>4</v>
      </c>
      <c r="Z787">
        <v>27</v>
      </c>
      <c r="AA787">
        <v>2019</v>
      </c>
      <c r="AB787" s="15">
        <v>0.20833333333333334</v>
      </c>
      <c r="AC787" t="s">
        <v>2087</v>
      </c>
    </row>
    <row r="788" spans="1:29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0.13703636031427005</v>
      </c>
      <c r="P788" s="6">
        <f t="shared" si="49"/>
        <v>52.879227053140099</v>
      </c>
      <c r="Q788" s="8" t="s">
        <v>2034</v>
      </c>
      <c r="R788" t="s">
        <v>2057</v>
      </c>
      <c r="S788" s="12">
        <f t="shared" si="50"/>
        <v>43186.208333333328</v>
      </c>
      <c r="T788" s="12">
        <f t="shared" si="51"/>
        <v>43193.208333333328</v>
      </c>
      <c r="W788" s="12">
        <v>43186.208333333328</v>
      </c>
      <c r="Y788">
        <v>3</v>
      </c>
      <c r="Z788">
        <v>27</v>
      </c>
      <c r="AA788">
        <v>2018</v>
      </c>
      <c r="AB788" s="15">
        <v>0.20833333333333334</v>
      </c>
      <c r="AC788" t="s">
        <v>2087</v>
      </c>
    </row>
    <row r="789" spans="1:29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1.0033773813817752</v>
      </c>
      <c r="P789" s="6">
        <f t="shared" si="49"/>
        <v>71.005820721769496</v>
      </c>
      <c r="Q789" s="8" t="s">
        <v>2034</v>
      </c>
      <c r="R789" t="s">
        <v>2035</v>
      </c>
      <c r="S789" s="12">
        <f t="shared" si="50"/>
        <v>40684.208333333336</v>
      </c>
      <c r="T789" s="12">
        <f t="shared" si="51"/>
        <v>40693.208333333336</v>
      </c>
      <c r="W789" s="12">
        <v>40684.208333333336</v>
      </c>
      <c r="Y789">
        <v>5</v>
      </c>
      <c r="Z789">
        <v>21</v>
      </c>
      <c r="AA789">
        <v>2011</v>
      </c>
      <c r="AB789" s="15">
        <v>0.20833333333333334</v>
      </c>
      <c r="AC789" t="s">
        <v>2087</v>
      </c>
    </row>
    <row r="790" spans="1:29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1.1342155009451795</v>
      </c>
      <c r="P790" s="6">
        <f t="shared" si="49"/>
        <v>102.38709677419355</v>
      </c>
      <c r="Q790" s="8" t="s">
        <v>2040</v>
      </c>
      <c r="R790" t="s">
        <v>2048</v>
      </c>
      <c r="S790" s="12">
        <f t="shared" si="50"/>
        <v>41202.208333333336</v>
      </c>
      <c r="T790" s="12">
        <f t="shared" si="51"/>
        <v>41223.25</v>
      </c>
      <c r="W790" s="12">
        <v>41202.208333333336</v>
      </c>
      <c r="Y790">
        <v>10</v>
      </c>
      <c r="Z790">
        <v>20</v>
      </c>
      <c r="AA790">
        <v>2012</v>
      </c>
      <c r="AB790" s="15">
        <v>0.20833333333333334</v>
      </c>
      <c r="AC790" t="s">
        <v>2087</v>
      </c>
    </row>
    <row r="791" spans="1:29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2.6857654431512983</v>
      </c>
      <c r="P791" s="6">
        <f t="shared" si="49"/>
        <v>74.466666666666669</v>
      </c>
      <c r="Q791" s="8" t="s">
        <v>2038</v>
      </c>
      <c r="R791" t="s">
        <v>2039</v>
      </c>
      <c r="S791" s="12">
        <f t="shared" si="50"/>
        <v>41786.208333333336</v>
      </c>
      <c r="T791" s="12">
        <f t="shared" si="51"/>
        <v>41823.208333333336</v>
      </c>
      <c r="W791" s="12">
        <v>41786.208333333336</v>
      </c>
      <c r="Y791">
        <v>5</v>
      </c>
      <c r="Z791">
        <v>27</v>
      </c>
      <c r="AA791">
        <v>2014</v>
      </c>
      <c r="AB791" s="15">
        <v>0.20833333333333334</v>
      </c>
      <c r="AC791" t="s">
        <v>2087</v>
      </c>
    </row>
    <row r="792" spans="1:29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3.2743861626800999</v>
      </c>
      <c r="P792" s="6">
        <f t="shared" si="49"/>
        <v>51.009883198562441</v>
      </c>
      <c r="Q792" s="8" t="s">
        <v>2038</v>
      </c>
      <c r="R792" t="s">
        <v>2039</v>
      </c>
      <c r="S792" s="12">
        <f t="shared" si="50"/>
        <v>40223.25</v>
      </c>
      <c r="T792" s="12">
        <f t="shared" si="51"/>
        <v>40229.25</v>
      </c>
      <c r="W792" s="12">
        <v>40223.25</v>
      </c>
      <c r="Y792">
        <v>2</v>
      </c>
      <c r="Z792">
        <v>14</v>
      </c>
      <c r="AA792">
        <v>2010</v>
      </c>
      <c r="AB792" s="15">
        <v>0.25</v>
      </c>
      <c r="AC792" t="s">
        <v>2087</v>
      </c>
    </row>
    <row r="793" spans="1:29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3.8888888888888888</v>
      </c>
      <c r="P793" s="6">
        <f t="shared" si="49"/>
        <v>90</v>
      </c>
      <c r="Q793" s="8" t="s">
        <v>2032</v>
      </c>
      <c r="R793" t="s">
        <v>2033</v>
      </c>
      <c r="S793" s="12">
        <f t="shared" si="50"/>
        <v>42715.25</v>
      </c>
      <c r="T793" s="12">
        <f t="shared" si="51"/>
        <v>42731.25</v>
      </c>
      <c r="W793" s="12">
        <v>42715.25</v>
      </c>
      <c r="Y793">
        <v>12</v>
      </c>
      <c r="Z793">
        <v>11</v>
      </c>
      <c r="AA793">
        <v>2016</v>
      </c>
      <c r="AB793" s="15">
        <v>0.25</v>
      </c>
      <c r="AC793" t="s">
        <v>2087</v>
      </c>
    </row>
    <row r="794" spans="1:29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2.9411764705882355</v>
      </c>
      <c r="P794" s="6">
        <f t="shared" si="49"/>
        <v>97.142857142857139</v>
      </c>
      <c r="Q794" s="8" t="s">
        <v>2038</v>
      </c>
      <c r="R794" t="s">
        <v>2039</v>
      </c>
      <c r="S794" s="12">
        <f t="shared" si="50"/>
        <v>41451.208333333336</v>
      </c>
      <c r="T794" s="12">
        <f t="shared" si="51"/>
        <v>41479.208333333336</v>
      </c>
      <c r="W794" s="12">
        <v>41451.208333333336</v>
      </c>
      <c r="Y794">
        <v>6</v>
      </c>
      <c r="Z794">
        <v>26</v>
      </c>
      <c r="AA794">
        <v>2013</v>
      </c>
      <c r="AB794" s="15">
        <v>0.20833333333333334</v>
      </c>
      <c r="AC794" t="s">
        <v>2087</v>
      </c>
    </row>
    <row r="795" spans="1:29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8.4323495592180914E-2</v>
      </c>
      <c r="P795" s="6">
        <f t="shared" si="49"/>
        <v>72.071823204419886</v>
      </c>
      <c r="Q795" s="8" t="s">
        <v>2046</v>
      </c>
      <c r="R795" t="s">
        <v>2047</v>
      </c>
      <c r="S795" s="12">
        <f t="shared" si="50"/>
        <v>41450.208333333336</v>
      </c>
      <c r="T795" s="12">
        <f t="shared" si="51"/>
        <v>41454.208333333336</v>
      </c>
      <c r="W795" s="12">
        <v>41450.208333333336</v>
      </c>
      <c r="Y795">
        <v>6</v>
      </c>
      <c r="Z795">
        <v>25</v>
      </c>
      <c r="AA795">
        <v>2013</v>
      </c>
      <c r="AB795" s="15">
        <v>0.20833333333333334</v>
      </c>
      <c r="AC795" t="s">
        <v>2087</v>
      </c>
    </row>
    <row r="796" spans="1:29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0.79748670855485737</v>
      </c>
      <c r="P796" s="6">
        <f t="shared" si="49"/>
        <v>75.236363636363635</v>
      </c>
      <c r="Q796" s="8" t="s">
        <v>2034</v>
      </c>
      <c r="R796" t="s">
        <v>2035</v>
      </c>
      <c r="S796" s="12">
        <f t="shared" si="50"/>
        <v>43091.25</v>
      </c>
      <c r="T796" s="12">
        <f t="shared" si="51"/>
        <v>43103.25</v>
      </c>
      <c r="W796" s="12">
        <v>43091.25</v>
      </c>
      <c r="Y796">
        <v>12</v>
      </c>
      <c r="Z796">
        <v>22</v>
      </c>
      <c r="AA796">
        <v>2017</v>
      </c>
      <c r="AB796" s="15">
        <v>0.25</v>
      </c>
      <c r="AC796" t="s">
        <v>2087</v>
      </c>
    </row>
    <row r="797" spans="1:29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6.9471624266144811</v>
      </c>
      <c r="P797" s="6">
        <f t="shared" si="49"/>
        <v>32.967741935483872</v>
      </c>
      <c r="Q797" s="8" t="s">
        <v>2040</v>
      </c>
      <c r="R797" t="s">
        <v>2043</v>
      </c>
      <c r="S797" s="12">
        <f t="shared" si="50"/>
        <v>42675.208333333328</v>
      </c>
      <c r="T797" s="12">
        <f t="shared" si="51"/>
        <v>42678.208333333328</v>
      </c>
      <c r="W797" s="12">
        <v>42675.208333333328</v>
      </c>
      <c r="Y797">
        <v>11</v>
      </c>
      <c r="Z797">
        <v>1</v>
      </c>
      <c r="AA797">
        <v>2016</v>
      </c>
      <c r="AB797" s="15">
        <v>0.20833333333333334</v>
      </c>
      <c r="AC797" t="s">
        <v>2087</v>
      </c>
    </row>
    <row r="798" spans="1:29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1.8245614035087718</v>
      </c>
      <c r="P798" s="6">
        <f t="shared" si="49"/>
        <v>54.807692307692307</v>
      </c>
      <c r="Q798" s="8" t="s">
        <v>2049</v>
      </c>
      <c r="R798" t="s">
        <v>2060</v>
      </c>
      <c r="S798" s="12">
        <f t="shared" si="50"/>
        <v>41859.208333333336</v>
      </c>
      <c r="T798" s="12">
        <f t="shared" si="51"/>
        <v>41866.208333333336</v>
      </c>
      <c r="W798" s="12">
        <v>41859.208333333336</v>
      </c>
      <c r="Y798">
        <v>8</v>
      </c>
      <c r="Z798">
        <v>8</v>
      </c>
      <c r="AA798">
        <v>2014</v>
      </c>
      <c r="AB798" s="15">
        <v>0.20833333333333334</v>
      </c>
      <c r="AC798" t="s">
        <v>2087</v>
      </c>
    </row>
    <row r="799" spans="1:29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0.91214594335093613</v>
      </c>
      <c r="P799" s="6">
        <f t="shared" si="49"/>
        <v>45.037837837837834</v>
      </c>
      <c r="Q799" s="8" t="s">
        <v>2036</v>
      </c>
      <c r="R799" t="s">
        <v>2037</v>
      </c>
      <c r="S799" s="12">
        <f t="shared" si="50"/>
        <v>43464.25</v>
      </c>
      <c r="T799" s="12">
        <f t="shared" si="51"/>
        <v>43487.25</v>
      </c>
      <c r="W799" s="12">
        <v>43464.25</v>
      </c>
      <c r="Y799">
        <v>12</v>
      </c>
      <c r="Z799">
        <v>30</v>
      </c>
      <c r="AA799">
        <v>2018</v>
      </c>
      <c r="AB799" s="15">
        <v>0.25</v>
      </c>
      <c r="AC799" t="s">
        <v>2087</v>
      </c>
    </row>
    <row r="800" spans="1:29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0.53058676654182269</v>
      </c>
      <c r="P800" s="6">
        <f t="shared" si="49"/>
        <v>52.958677685950413</v>
      </c>
      <c r="Q800" s="8" t="s">
        <v>2038</v>
      </c>
      <c r="R800" t="s">
        <v>2039</v>
      </c>
      <c r="S800" s="12">
        <f t="shared" si="50"/>
        <v>41060.208333333336</v>
      </c>
      <c r="T800" s="12">
        <f t="shared" si="51"/>
        <v>41088.208333333336</v>
      </c>
      <c r="W800" s="12">
        <v>41060.208333333336</v>
      </c>
      <c r="Y800">
        <v>5</v>
      </c>
      <c r="Z800">
        <v>31</v>
      </c>
      <c r="AA800">
        <v>2012</v>
      </c>
      <c r="AB800" s="15">
        <v>0.20833333333333334</v>
      </c>
      <c r="AC800" t="s">
        <v>2087</v>
      </c>
    </row>
    <row r="801" spans="1:29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1.1493158510377846</v>
      </c>
      <c r="P801" s="6">
        <f t="shared" si="49"/>
        <v>60.017959183673469</v>
      </c>
      <c r="Q801" s="8" t="s">
        <v>2038</v>
      </c>
      <c r="R801" t="s">
        <v>2039</v>
      </c>
      <c r="S801" s="12">
        <f t="shared" si="50"/>
        <v>42399.25</v>
      </c>
      <c r="T801" s="12">
        <f t="shared" si="51"/>
        <v>42403.25</v>
      </c>
      <c r="W801" s="12">
        <v>42399.25</v>
      </c>
      <c r="Y801">
        <v>1</v>
      </c>
      <c r="Z801">
        <v>30</v>
      </c>
      <c r="AA801">
        <v>2016</v>
      </c>
      <c r="AB801" s="15">
        <v>0.25</v>
      </c>
      <c r="AC801" t="s">
        <v>2087</v>
      </c>
    </row>
    <row r="802" spans="1:29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100</v>
      </c>
      <c r="P802" s="6">
        <f t="shared" si="49"/>
        <v>1</v>
      </c>
      <c r="Q802" s="8" t="s">
        <v>2034</v>
      </c>
      <c r="R802" t="s">
        <v>2035</v>
      </c>
      <c r="S802" s="12">
        <f t="shared" si="50"/>
        <v>42167.208333333328</v>
      </c>
      <c r="T802" s="12">
        <f t="shared" si="51"/>
        <v>42171.208333333328</v>
      </c>
      <c r="W802" s="12">
        <v>42167.208333333328</v>
      </c>
      <c r="Y802">
        <v>6</v>
      </c>
      <c r="Z802">
        <v>12</v>
      </c>
      <c r="AA802">
        <v>2015</v>
      </c>
      <c r="AB802" s="15">
        <v>0.20833333333333334</v>
      </c>
      <c r="AC802" t="s">
        <v>2087</v>
      </c>
    </row>
    <row r="803" spans="1:29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0.49282194128990786</v>
      </c>
      <c r="P803" s="6">
        <f t="shared" si="49"/>
        <v>44.028301886792455</v>
      </c>
      <c r="Q803" s="8" t="s">
        <v>2053</v>
      </c>
      <c r="R803" t="s">
        <v>2054</v>
      </c>
      <c r="S803" s="12">
        <f t="shared" si="50"/>
        <v>43830.25</v>
      </c>
      <c r="T803" s="12">
        <f t="shared" si="51"/>
        <v>43852.25</v>
      </c>
      <c r="W803" s="12">
        <v>43830.25</v>
      </c>
      <c r="Y803">
        <v>12</v>
      </c>
      <c r="Z803">
        <v>31</v>
      </c>
      <c r="AA803">
        <v>2019</v>
      </c>
      <c r="AB803" s="15">
        <v>0.25</v>
      </c>
      <c r="AC803" t="s">
        <v>2087</v>
      </c>
    </row>
    <row r="804" spans="1:29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0.50753110674525215</v>
      </c>
      <c r="P804" s="6">
        <f t="shared" si="49"/>
        <v>86.028169014084511</v>
      </c>
      <c r="Q804" s="8" t="s">
        <v>2053</v>
      </c>
      <c r="R804" t="s">
        <v>2054</v>
      </c>
      <c r="S804" s="12">
        <f t="shared" si="50"/>
        <v>43650.208333333328</v>
      </c>
      <c r="T804" s="12">
        <f t="shared" si="51"/>
        <v>43652.208333333328</v>
      </c>
      <c r="W804" s="12">
        <v>43650.208333333328</v>
      </c>
      <c r="Y804">
        <v>7</v>
      </c>
      <c r="Z804">
        <v>4</v>
      </c>
      <c r="AA804">
        <v>2019</v>
      </c>
      <c r="AB804" s="15">
        <v>0.20833333333333334</v>
      </c>
      <c r="AC804" t="s">
        <v>2087</v>
      </c>
    </row>
    <row r="805" spans="1:29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0.93457943925233644</v>
      </c>
      <c r="P805" s="6">
        <f t="shared" si="49"/>
        <v>28.012875536480685</v>
      </c>
      <c r="Q805" s="8" t="s">
        <v>2038</v>
      </c>
      <c r="R805" t="s">
        <v>2039</v>
      </c>
      <c r="S805" s="12">
        <f t="shared" si="50"/>
        <v>43492.25</v>
      </c>
      <c r="T805" s="12">
        <f t="shared" si="51"/>
        <v>43526.25</v>
      </c>
      <c r="W805" s="12">
        <v>43492.25</v>
      </c>
      <c r="Y805">
        <v>1</v>
      </c>
      <c r="Z805">
        <v>27</v>
      </c>
      <c r="AA805">
        <v>2019</v>
      </c>
      <c r="AB805" s="15">
        <v>0.25</v>
      </c>
      <c r="AC805" t="s">
        <v>2087</v>
      </c>
    </row>
    <row r="806" spans="1:29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0.37211965078002002</v>
      </c>
      <c r="P806" s="6">
        <f t="shared" si="49"/>
        <v>32.050458715596328</v>
      </c>
      <c r="Q806" s="8" t="s">
        <v>2034</v>
      </c>
      <c r="R806" t="s">
        <v>2035</v>
      </c>
      <c r="S806" s="12">
        <f t="shared" si="50"/>
        <v>43102.25</v>
      </c>
      <c r="T806" s="12">
        <f t="shared" si="51"/>
        <v>43122.25</v>
      </c>
      <c r="W806" s="12">
        <v>43102.25</v>
      </c>
      <c r="Y806">
        <v>1</v>
      </c>
      <c r="Z806">
        <v>2</v>
      </c>
      <c r="AA806">
        <v>2018</v>
      </c>
      <c r="AB806" s="15">
        <v>0.25</v>
      </c>
      <c r="AC806" t="s">
        <v>2087</v>
      </c>
    </row>
    <row r="807" spans="1:29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1.9667477696674778</v>
      </c>
      <c r="P807" s="6">
        <f t="shared" si="49"/>
        <v>73.611940298507463</v>
      </c>
      <c r="Q807" s="8" t="s">
        <v>2040</v>
      </c>
      <c r="R807" t="s">
        <v>2041</v>
      </c>
      <c r="S807" s="12">
        <f t="shared" si="50"/>
        <v>41958.25</v>
      </c>
      <c r="T807" s="12">
        <f t="shared" si="51"/>
        <v>42009.25</v>
      </c>
      <c r="W807" s="12">
        <v>41958.25</v>
      </c>
      <c r="Y807">
        <v>11</v>
      </c>
      <c r="Z807">
        <v>15</v>
      </c>
      <c r="AA807">
        <v>2014</v>
      </c>
      <c r="AB807" s="15">
        <v>0.25</v>
      </c>
      <c r="AC807" t="s">
        <v>2087</v>
      </c>
    </row>
    <row r="808" spans="1:29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8.472524812394093E-2</v>
      </c>
      <c r="P808" s="6">
        <f t="shared" si="49"/>
        <v>108.71052631578948</v>
      </c>
      <c r="Q808" s="8" t="s">
        <v>2040</v>
      </c>
      <c r="R808" t="s">
        <v>2043</v>
      </c>
      <c r="S808" s="12">
        <f t="shared" si="50"/>
        <v>40973.25</v>
      </c>
      <c r="T808" s="12">
        <f t="shared" si="51"/>
        <v>40997.208333333336</v>
      </c>
      <c r="W808" s="12">
        <v>40973.25</v>
      </c>
      <c r="Y808">
        <v>3</v>
      </c>
      <c r="Z808">
        <v>5</v>
      </c>
      <c r="AA808">
        <v>2012</v>
      </c>
      <c r="AB808" s="15">
        <v>0.25</v>
      </c>
      <c r="AC808" t="s">
        <v>2087</v>
      </c>
    </row>
    <row r="809" spans="1:29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0.37878787878787878</v>
      </c>
      <c r="P809" s="6">
        <f t="shared" si="49"/>
        <v>42.97674418604651</v>
      </c>
      <c r="Q809" s="8" t="s">
        <v>2038</v>
      </c>
      <c r="R809" t="s">
        <v>2039</v>
      </c>
      <c r="S809" s="12">
        <f t="shared" si="50"/>
        <v>43753.208333333328</v>
      </c>
      <c r="T809" s="12">
        <f t="shared" si="51"/>
        <v>43797.25</v>
      </c>
      <c r="W809" s="12">
        <v>43753.208333333328</v>
      </c>
      <c r="Y809">
        <v>10</v>
      </c>
      <c r="Z809">
        <v>15</v>
      </c>
      <c r="AA809">
        <v>2019</v>
      </c>
      <c r="AB809" s="15">
        <v>0.20833333333333334</v>
      </c>
      <c r="AC809" t="s">
        <v>2087</v>
      </c>
    </row>
    <row r="810" spans="1:29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3.2849020846493997</v>
      </c>
      <c r="P810" s="6">
        <f t="shared" si="49"/>
        <v>83.315789473684205</v>
      </c>
      <c r="Q810" s="8" t="s">
        <v>2032</v>
      </c>
      <c r="R810" t="s">
        <v>2033</v>
      </c>
      <c r="S810" s="12">
        <f t="shared" si="50"/>
        <v>42507.208333333328</v>
      </c>
      <c r="T810" s="12">
        <f t="shared" si="51"/>
        <v>42524.208333333328</v>
      </c>
      <c r="W810" s="12">
        <v>42507.208333333328</v>
      </c>
      <c r="Y810">
        <v>5</v>
      </c>
      <c r="Z810">
        <v>17</v>
      </c>
      <c r="AA810">
        <v>2016</v>
      </c>
      <c r="AB810" s="15">
        <v>0.20833333333333334</v>
      </c>
      <c r="AC810" t="s">
        <v>2087</v>
      </c>
    </row>
    <row r="811" spans="1:29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1.5903135447727479</v>
      </c>
      <c r="P811" s="6">
        <f t="shared" si="49"/>
        <v>42</v>
      </c>
      <c r="Q811" s="8" t="s">
        <v>2040</v>
      </c>
      <c r="R811" t="s">
        <v>2041</v>
      </c>
      <c r="S811" s="12">
        <f t="shared" si="50"/>
        <v>41135.208333333336</v>
      </c>
      <c r="T811" s="12">
        <f t="shared" si="51"/>
        <v>41136.208333333336</v>
      </c>
      <c r="W811" s="12">
        <v>41135.208333333336</v>
      </c>
      <c r="Y811">
        <v>8</v>
      </c>
      <c r="Z811">
        <v>14</v>
      </c>
      <c r="AA811">
        <v>2012</v>
      </c>
      <c r="AB811" s="15">
        <v>0.20833333333333334</v>
      </c>
      <c r="AC811" t="s">
        <v>2087</v>
      </c>
    </row>
    <row r="812" spans="1:29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0.51779935275080902</v>
      </c>
      <c r="P812" s="6">
        <f t="shared" si="49"/>
        <v>55.927601809954751</v>
      </c>
      <c r="Q812" s="8" t="s">
        <v>2038</v>
      </c>
      <c r="R812" t="s">
        <v>2039</v>
      </c>
      <c r="S812" s="12">
        <f t="shared" si="50"/>
        <v>43067.25</v>
      </c>
      <c r="T812" s="12">
        <f t="shared" si="51"/>
        <v>43077.25</v>
      </c>
      <c r="W812" s="12">
        <v>43067.25</v>
      </c>
      <c r="Y812">
        <v>11</v>
      </c>
      <c r="Z812">
        <v>28</v>
      </c>
      <c r="AA812">
        <v>2017</v>
      </c>
      <c r="AB812" s="15">
        <v>0.25</v>
      </c>
      <c r="AC812" t="s">
        <v>2087</v>
      </c>
    </row>
    <row r="813" spans="1:29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1.2969713965227145</v>
      </c>
      <c r="P813" s="6">
        <f t="shared" si="49"/>
        <v>105.03681885125184</v>
      </c>
      <c r="Q813" s="8" t="s">
        <v>2049</v>
      </c>
      <c r="R813" t="s">
        <v>2050</v>
      </c>
      <c r="S813" s="12">
        <f t="shared" si="50"/>
        <v>42378.25</v>
      </c>
      <c r="T813" s="12">
        <f t="shared" si="51"/>
        <v>42380.25</v>
      </c>
      <c r="W813" s="12">
        <v>42378.25</v>
      </c>
      <c r="Y813">
        <v>1</v>
      </c>
      <c r="Z813">
        <v>9</v>
      </c>
      <c r="AA813">
        <v>2016</v>
      </c>
      <c r="AB813" s="15">
        <v>0.25</v>
      </c>
      <c r="AC813" t="s">
        <v>2087</v>
      </c>
    </row>
    <row r="814" spans="1:29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0.44340463458110518</v>
      </c>
      <c r="P814" s="6">
        <f t="shared" si="49"/>
        <v>48</v>
      </c>
      <c r="Q814" s="8" t="s">
        <v>2046</v>
      </c>
      <c r="R814" t="s">
        <v>2047</v>
      </c>
      <c r="S814" s="12">
        <f t="shared" si="50"/>
        <v>43206.208333333328</v>
      </c>
      <c r="T814" s="12">
        <f t="shared" si="51"/>
        <v>43211.208333333328</v>
      </c>
      <c r="W814" s="12">
        <v>43206.208333333328</v>
      </c>
      <c r="Y814">
        <v>4</v>
      </c>
      <c r="Z814">
        <v>16</v>
      </c>
      <c r="AA814">
        <v>2018</v>
      </c>
      <c r="AB814" s="15">
        <v>0.20833333333333334</v>
      </c>
      <c r="AC814" t="s">
        <v>2087</v>
      </c>
    </row>
    <row r="815" spans="1:29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0.41770003915937864</v>
      </c>
      <c r="P815" s="6">
        <f t="shared" si="49"/>
        <v>112.66176470588235</v>
      </c>
      <c r="Q815" s="8" t="s">
        <v>2049</v>
      </c>
      <c r="R815" t="s">
        <v>2050</v>
      </c>
      <c r="S815" s="12">
        <f t="shared" si="50"/>
        <v>41148.208333333336</v>
      </c>
      <c r="T815" s="12">
        <f t="shared" si="51"/>
        <v>41158.208333333336</v>
      </c>
      <c r="W815" s="12">
        <v>41148.208333333336</v>
      </c>
      <c r="Y815">
        <v>8</v>
      </c>
      <c r="Z815">
        <v>27</v>
      </c>
      <c r="AA815">
        <v>2012</v>
      </c>
      <c r="AB815" s="15">
        <v>0.20833333333333334</v>
      </c>
      <c r="AC815" t="s">
        <v>2087</v>
      </c>
    </row>
    <row r="816" spans="1:29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1.0847457627118644</v>
      </c>
      <c r="P816" s="6">
        <f t="shared" si="49"/>
        <v>81.944444444444443</v>
      </c>
      <c r="Q816" s="8" t="s">
        <v>2034</v>
      </c>
      <c r="R816" t="s">
        <v>2035</v>
      </c>
      <c r="S816" s="12">
        <f t="shared" si="50"/>
        <v>42517.208333333328</v>
      </c>
      <c r="T816" s="12">
        <f t="shared" si="51"/>
        <v>42519.208333333328</v>
      </c>
      <c r="W816" s="12">
        <v>42517.208333333328</v>
      </c>
      <c r="Y816">
        <v>5</v>
      </c>
      <c r="Z816">
        <v>27</v>
      </c>
      <c r="AA816">
        <v>2016</v>
      </c>
      <c r="AB816" s="15">
        <v>0.20833333333333334</v>
      </c>
      <c r="AC816" t="s">
        <v>2087</v>
      </c>
    </row>
    <row r="817" spans="1:29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0.76785257230611725</v>
      </c>
      <c r="P817" s="6">
        <f t="shared" si="49"/>
        <v>64.049180327868854</v>
      </c>
      <c r="Q817" s="8" t="s">
        <v>2034</v>
      </c>
      <c r="R817" t="s">
        <v>2035</v>
      </c>
      <c r="S817" s="12">
        <f t="shared" si="50"/>
        <v>43068.25</v>
      </c>
      <c r="T817" s="12">
        <f t="shared" si="51"/>
        <v>43094.25</v>
      </c>
      <c r="W817" s="12">
        <v>43068.25</v>
      </c>
      <c r="Y817">
        <v>11</v>
      </c>
      <c r="Z817">
        <v>29</v>
      </c>
      <c r="AA817">
        <v>2017</v>
      </c>
      <c r="AB817" s="15">
        <v>0.25</v>
      </c>
      <c r="AC817" t="s">
        <v>2087</v>
      </c>
    </row>
    <row r="818" spans="1:29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0.16254416961130741</v>
      </c>
      <c r="P818" s="6">
        <f t="shared" si="49"/>
        <v>106.39097744360902</v>
      </c>
      <c r="Q818" s="8" t="s">
        <v>2038</v>
      </c>
      <c r="R818" t="s">
        <v>2039</v>
      </c>
      <c r="S818" s="12">
        <f t="shared" si="50"/>
        <v>41680.25</v>
      </c>
      <c r="T818" s="12">
        <f t="shared" si="51"/>
        <v>41682.25</v>
      </c>
      <c r="W818" s="12">
        <v>41680.25</v>
      </c>
      <c r="Y818">
        <v>2</v>
      </c>
      <c r="Z818">
        <v>10</v>
      </c>
      <c r="AA818">
        <v>2014</v>
      </c>
      <c r="AB818" s="15">
        <v>0.25</v>
      </c>
      <c r="AC818" t="s">
        <v>2087</v>
      </c>
    </row>
    <row r="819" spans="1:29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0.27115311429658762</v>
      </c>
      <c r="P819" s="6">
        <f t="shared" si="49"/>
        <v>76.011249497790274</v>
      </c>
      <c r="Q819" s="8" t="s">
        <v>2046</v>
      </c>
      <c r="R819" t="s">
        <v>2047</v>
      </c>
      <c r="S819" s="12">
        <f t="shared" si="50"/>
        <v>43589.208333333328</v>
      </c>
      <c r="T819" s="12">
        <f t="shared" si="51"/>
        <v>43617.208333333328</v>
      </c>
      <c r="W819" s="12">
        <v>43589.208333333328</v>
      </c>
      <c r="Y819">
        <v>5</v>
      </c>
      <c r="Z819">
        <v>4</v>
      </c>
      <c r="AA819">
        <v>2019</v>
      </c>
      <c r="AB819" s="15">
        <v>0.20833333333333334</v>
      </c>
      <c r="AC819" t="s">
        <v>2087</v>
      </c>
    </row>
    <row r="820" spans="1:29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9.1336116910229651E-2</v>
      </c>
      <c r="P820" s="6">
        <f t="shared" si="49"/>
        <v>111.07246376811594</v>
      </c>
      <c r="Q820" s="8" t="s">
        <v>2038</v>
      </c>
      <c r="R820" t="s">
        <v>2039</v>
      </c>
      <c r="S820" s="12">
        <f t="shared" si="50"/>
        <v>43486.25</v>
      </c>
      <c r="T820" s="12">
        <f t="shared" si="51"/>
        <v>43499.25</v>
      </c>
      <c r="W820" s="12">
        <v>43486.25</v>
      </c>
      <c r="Y820">
        <v>1</v>
      </c>
      <c r="Z820">
        <v>21</v>
      </c>
      <c r="AA820">
        <v>2019</v>
      </c>
      <c r="AB820" s="15">
        <v>0.25</v>
      </c>
      <c r="AC820" t="s">
        <v>2087</v>
      </c>
    </row>
    <row r="821" spans="1:29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1.9738301175426924</v>
      </c>
      <c r="P821" s="6">
        <f t="shared" si="49"/>
        <v>95.936170212765958</v>
      </c>
      <c r="Q821" s="8" t="s">
        <v>2049</v>
      </c>
      <c r="R821" t="s">
        <v>2050</v>
      </c>
      <c r="S821" s="12">
        <f t="shared" si="50"/>
        <v>41237.25</v>
      </c>
      <c r="T821" s="12">
        <f t="shared" si="51"/>
        <v>41252.25</v>
      </c>
      <c r="W821" s="12">
        <v>41237.25</v>
      </c>
      <c r="Y821">
        <v>11</v>
      </c>
      <c r="Z821">
        <v>24</v>
      </c>
      <c r="AA821">
        <v>2012</v>
      </c>
      <c r="AB821" s="15">
        <v>0.25</v>
      </c>
      <c r="AC821" t="s">
        <v>2087</v>
      </c>
    </row>
    <row r="822" spans="1:29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0.12490632025980515</v>
      </c>
      <c r="P822" s="6">
        <f t="shared" si="49"/>
        <v>43.043010752688176</v>
      </c>
      <c r="Q822" s="8" t="s">
        <v>2034</v>
      </c>
      <c r="R822" t="s">
        <v>2035</v>
      </c>
      <c r="S822" s="12">
        <f t="shared" si="50"/>
        <v>43310.208333333328</v>
      </c>
      <c r="T822" s="12">
        <f t="shared" si="51"/>
        <v>43323.208333333328</v>
      </c>
      <c r="W822" s="12">
        <v>43310.208333333328</v>
      </c>
      <c r="Y822">
        <v>7</v>
      </c>
      <c r="Z822">
        <v>29</v>
      </c>
      <c r="AA822">
        <v>2018</v>
      </c>
      <c r="AB822" s="15">
        <v>0.20833333333333334</v>
      </c>
      <c r="AC822" t="s">
        <v>2087</v>
      </c>
    </row>
    <row r="823" spans="1:29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0.34330554193231977</v>
      </c>
      <c r="P823" s="6">
        <f t="shared" si="49"/>
        <v>67.966666666666669</v>
      </c>
      <c r="Q823" s="8" t="s">
        <v>2040</v>
      </c>
      <c r="R823" t="s">
        <v>2041</v>
      </c>
      <c r="S823" s="12">
        <f t="shared" si="50"/>
        <v>42794.25</v>
      </c>
      <c r="T823" s="12">
        <f t="shared" si="51"/>
        <v>42807.208333333328</v>
      </c>
      <c r="W823" s="12">
        <v>42794.25</v>
      </c>
      <c r="Y823">
        <v>2</v>
      </c>
      <c r="Z823">
        <v>28</v>
      </c>
      <c r="AA823">
        <v>2017</v>
      </c>
      <c r="AB823" s="15">
        <v>0.25</v>
      </c>
      <c r="AC823" t="s">
        <v>2087</v>
      </c>
    </row>
    <row r="824" spans="1:29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0.2857414991903991</v>
      </c>
      <c r="P824" s="6">
        <f t="shared" si="49"/>
        <v>89.991428571428571</v>
      </c>
      <c r="Q824" s="8" t="s">
        <v>2034</v>
      </c>
      <c r="R824" t="s">
        <v>2035</v>
      </c>
      <c r="S824" s="12">
        <f t="shared" si="50"/>
        <v>41698.25</v>
      </c>
      <c r="T824" s="12">
        <f t="shared" si="51"/>
        <v>41715.208333333336</v>
      </c>
      <c r="W824" s="12">
        <v>41698.25</v>
      </c>
      <c r="Y824">
        <v>2</v>
      </c>
      <c r="Z824">
        <v>28</v>
      </c>
      <c r="AA824">
        <v>2014</v>
      </c>
      <c r="AB824" s="15">
        <v>0.25</v>
      </c>
      <c r="AC824" t="s">
        <v>2087</v>
      </c>
    </row>
    <row r="825" spans="1:29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0.28005464480874315</v>
      </c>
      <c r="P825" s="6">
        <f t="shared" si="49"/>
        <v>58.095238095238095</v>
      </c>
      <c r="Q825" s="8" t="s">
        <v>2034</v>
      </c>
      <c r="R825" t="s">
        <v>2035</v>
      </c>
      <c r="S825" s="12">
        <f t="shared" si="50"/>
        <v>41892.208333333336</v>
      </c>
      <c r="T825" s="12">
        <f t="shared" si="51"/>
        <v>41917.208333333336</v>
      </c>
      <c r="W825" s="12">
        <v>41892.208333333336</v>
      </c>
      <c r="Y825">
        <v>9</v>
      </c>
      <c r="Z825">
        <v>10</v>
      </c>
      <c r="AA825">
        <v>2014</v>
      </c>
      <c r="AB825" s="15">
        <v>0.20833333333333334</v>
      </c>
      <c r="AC825" t="s">
        <v>2087</v>
      </c>
    </row>
    <row r="826" spans="1:29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0.79058000669667772</v>
      </c>
      <c r="P826" s="6">
        <f t="shared" si="49"/>
        <v>83.996875000000003</v>
      </c>
      <c r="Q826" s="8" t="s">
        <v>2046</v>
      </c>
      <c r="R826" t="s">
        <v>2047</v>
      </c>
      <c r="S826" s="12">
        <f t="shared" si="50"/>
        <v>40348.208333333336</v>
      </c>
      <c r="T826" s="12">
        <f t="shared" si="51"/>
        <v>40380.208333333336</v>
      </c>
      <c r="W826" s="12">
        <v>40348.208333333336</v>
      </c>
      <c r="Y826">
        <v>6</v>
      </c>
      <c r="Z826">
        <v>19</v>
      </c>
      <c r="AA826">
        <v>2010</v>
      </c>
      <c r="AB826" s="15">
        <v>0.20833333333333334</v>
      </c>
      <c r="AC826" t="s">
        <v>2087</v>
      </c>
    </row>
    <row r="827" spans="1:29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0.25806451612903225</v>
      </c>
      <c r="P827" s="6">
        <f t="shared" si="49"/>
        <v>88.853503184713375</v>
      </c>
      <c r="Q827" s="8" t="s">
        <v>2040</v>
      </c>
      <c r="R827" t="s">
        <v>2051</v>
      </c>
      <c r="S827" s="12">
        <f t="shared" si="50"/>
        <v>42941.208333333328</v>
      </c>
      <c r="T827" s="12">
        <f t="shared" si="51"/>
        <v>42953.208333333328</v>
      </c>
      <c r="W827" s="12">
        <v>42941.208333333328</v>
      </c>
      <c r="Y827">
        <v>7</v>
      </c>
      <c r="Z827">
        <v>25</v>
      </c>
      <c r="AA827">
        <v>2017</v>
      </c>
      <c r="AB827" s="15">
        <v>0.20833333333333334</v>
      </c>
      <c r="AC827" t="s">
        <v>2087</v>
      </c>
    </row>
    <row r="828" spans="1:29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0.21880128155036338</v>
      </c>
      <c r="P828" s="6">
        <f t="shared" si="49"/>
        <v>65.963917525773198</v>
      </c>
      <c r="Q828" s="8" t="s">
        <v>2038</v>
      </c>
      <c r="R828" t="s">
        <v>2039</v>
      </c>
      <c r="S828" s="12">
        <f t="shared" si="50"/>
        <v>40525.25</v>
      </c>
      <c r="T828" s="12">
        <f t="shared" si="51"/>
        <v>40553.25</v>
      </c>
      <c r="W828" s="12">
        <v>40525.25</v>
      </c>
      <c r="Y828">
        <v>12</v>
      </c>
      <c r="Z828">
        <v>13</v>
      </c>
      <c r="AA828">
        <v>2010</v>
      </c>
      <c r="AB828" s="15">
        <v>0.25</v>
      </c>
      <c r="AC828" t="s">
        <v>2087</v>
      </c>
    </row>
    <row r="829" spans="1:29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0.37495924356048255</v>
      </c>
      <c r="P829" s="6">
        <f t="shared" si="49"/>
        <v>74.804878048780495</v>
      </c>
      <c r="Q829" s="8" t="s">
        <v>2040</v>
      </c>
      <c r="R829" t="s">
        <v>2043</v>
      </c>
      <c r="S829" s="12">
        <f t="shared" si="50"/>
        <v>40666.208333333336</v>
      </c>
      <c r="T829" s="12">
        <f t="shared" si="51"/>
        <v>40678.208333333336</v>
      </c>
      <c r="W829" s="12">
        <v>40666.208333333336</v>
      </c>
      <c r="Y829">
        <v>5</v>
      </c>
      <c r="Z829">
        <v>3</v>
      </c>
      <c r="AA829">
        <v>2011</v>
      </c>
      <c r="AB829" s="15">
        <v>0.20833333333333334</v>
      </c>
      <c r="AC829" t="s">
        <v>2087</v>
      </c>
    </row>
    <row r="830" spans="1:29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1.4492753623188406</v>
      </c>
      <c r="P830" s="6">
        <f t="shared" si="49"/>
        <v>69.98571428571428</v>
      </c>
      <c r="Q830" s="8" t="s">
        <v>2038</v>
      </c>
      <c r="R830" t="s">
        <v>2039</v>
      </c>
      <c r="S830" s="12">
        <f t="shared" si="50"/>
        <v>43340.208333333328</v>
      </c>
      <c r="T830" s="12">
        <f t="shared" si="51"/>
        <v>43365.208333333328</v>
      </c>
      <c r="W830" s="12">
        <v>43340.208333333328</v>
      </c>
      <c r="Y830">
        <v>8</v>
      </c>
      <c r="Z830">
        <v>28</v>
      </c>
      <c r="AA830">
        <v>2018</v>
      </c>
      <c r="AB830" s="15">
        <v>0.20833333333333334</v>
      </c>
      <c r="AC830" t="s">
        <v>2087</v>
      </c>
    </row>
    <row r="831" spans="1:29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1.9476567255021302</v>
      </c>
      <c r="P831" s="6">
        <f t="shared" si="49"/>
        <v>32.006493506493506</v>
      </c>
      <c r="Q831" s="8" t="s">
        <v>2038</v>
      </c>
      <c r="R831" t="s">
        <v>2039</v>
      </c>
      <c r="S831" s="12">
        <f t="shared" si="50"/>
        <v>42164.208333333328</v>
      </c>
      <c r="T831" s="12">
        <f t="shared" si="51"/>
        <v>42179.208333333328</v>
      </c>
      <c r="W831" s="12">
        <v>42164.208333333328</v>
      </c>
      <c r="Y831">
        <v>6</v>
      </c>
      <c r="Z831">
        <v>9</v>
      </c>
      <c r="AA831">
        <v>2015</v>
      </c>
      <c r="AB831" s="15">
        <v>0.20833333333333334</v>
      </c>
      <c r="AC831" t="s">
        <v>2087</v>
      </c>
    </row>
    <row r="832" spans="1:29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85.393258426966298</v>
      </c>
      <c r="P832" s="6">
        <f t="shared" si="49"/>
        <v>64.727272727272734</v>
      </c>
      <c r="Q832" s="8" t="s">
        <v>2038</v>
      </c>
      <c r="R832" t="s">
        <v>2039</v>
      </c>
      <c r="S832" s="12">
        <f t="shared" si="50"/>
        <v>43103.25</v>
      </c>
      <c r="T832" s="12">
        <f t="shared" si="51"/>
        <v>43162.25</v>
      </c>
      <c r="W832" s="12">
        <v>43103.25</v>
      </c>
      <c r="Y832">
        <v>1</v>
      </c>
      <c r="Z832">
        <v>3</v>
      </c>
      <c r="AA832">
        <v>2018</v>
      </c>
      <c r="AB832" s="15">
        <v>0.25</v>
      </c>
      <c r="AC832" t="s">
        <v>2087</v>
      </c>
    </row>
    <row r="833" spans="1:29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0.91762193220371013</v>
      </c>
      <c r="P833" s="6">
        <f t="shared" si="49"/>
        <v>24.998110087408456</v>
      </c>
      <c r="Q833" s="8" t="s">
        <v>2053</v>
      </c>
      <c r="R833" t="s">
        <v>2054</v>
      </c>
      <c r="S833" s="12">
        <f t="shared" si="50"/>
        <v>40994.208333333336</v>
      </c>
      <c r="T833" s="12">
        <f t="shared" si="51"/>
        <v>41028.208333333336</v>
      </c>
      <c r="W833" s="12">
        <v>40994.208333333336</v>
      </c>
      <c r="Y833">
        <v>3</v>
      </c>
      <c r="Z833">
        <v>26</v>
      </c>
      <c r="AA833">
        <v>2012</v>
      </c>
      <c r="AB833" s="15">
        <v>0.20833333333333334</v>
      </c>
      <c r="AC833" t="s">
        <v>2087</v>
      </c>
    </row>
    <row r="834" spans="1:29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0.3172831164252769</v>
      </c>
      <c r="P834" s="6">
        <f t="shared" si="49"/>
        <v>104.97764070932922</v>
      </c>
      <c r="Q834" s="8" t="s">
        <v>2046</v>
      </c>
      <c r="R834" t="s">
        <v>2058</v>
      </c>
      <c r="S834" s="12">
        <f t="shared" si="50"/>
        <v>42299.208333333328</v>
      </c>
      <c r="T834" s="12">
        <f t="shared" si="51"/>
        <v>42333.25</v>
      </c>
      <c r="W834" s="12">
        <v>42299.208333333328</v>
      </c>
      <c r="Y834">
        <v>10</v>
      </c>
      <c r="Z834">
        <v>22</v>
      </c>
      <c r="AA834">
        <v>2015</v>
      </c>
      <c r="AB834" s="15">
        <v>0.20833333333333334</v>
      </c>
      <c r="AC834" t="s">
        <v>2087</v>
      </c>
    </row>
    <row r="835" spans="1:29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D835/E835</f>
        <v>0.63415089060897134</v>
      </c>
      <c r="P835" s="6">
        <f t="shared" ref="P835:P898" si="53">E835/G835</f>
        <v>64.987878787878785</v>
      </c>
      <c r="Q835" s="8" t="s">
        <v>2046</v>
      </c>
      <c r="R835" t="s">
        <v>2058</v>
      </c>
      <c r="S835" s="12">
        <f t="shared" ref="S835:S898" si="54">(J835/86400)+DATE(1970, 1, 1)</f>
        <v>40588.25</v>
      </c>
      <c r="T835" s="12">
        <f t="shared" ref="T835:T898" si="55">(K835/86400)+DATE(1970,1,1)</f>
        <v>40599.25</v>
      </c>
      <c r="W835" s="12">
        <v>40588.25</v>
      </c>
      <c r="Y835">
        <v>2</v>
      </c>
      <c r="Z835">
        <v>14</v>
      </c>
      <c r="AA835">
        <v>2011</v>
      </c>
      <c r="AB835" s="15">
        <v>0.25</v>
      </c>
      <c r="AC835" t="s">
        <v>2087</v>
      </c>
    </row>
    <row r="836" spans="1:29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0.65016031350195935</v>
      </c>
      <c r="P836" s="6">
        <f t="shared" si="53"/>
        <v>94.352941176470594</v>
      </c>
      <c r="Q836" s="8" t="s">
        <v>2038</v>
      </c>
      <c r="R836" t="s">
        <v>2039</v>
      </c>
      <c r="S836" s="12">
        <f t="shared" si="54"/>
        <v>41448.208333333336</v>
      </c>
      <c r="T836" s="12">
        <f t="shared" si="55"/>
        <v>41454.208333333336</v>
      </c>
      <c r="W836" s="12">
        <v>41448.208333333336</v>
      </c>
      <c r="Y836">
        <v>6</v>
      </c>
      <c r="Z836">
        <v>23</v>
      </c>
      <c r="AA836">
        <v>2013</v>
      </c>
      <c r="AB836" s="15">
        <v>0.20833333333333334</v>
      </c>
      <c r="AC836" t="s">
        <v>2087</v>
      </c>
    </row>
    <row r="837" spans="1:29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1.1143429642557041</v>
      </c>
      <c r="P837" s="6">
        <f t="shared" si="53"/>
        <v>44.001706484641637</v>
      </c>
      <c r="Q837" s="8" t="s">
        <v>2036</v>
      </c>
      <c r="R837" t="s">
        <v>2037</v>
      </c>
      <c r="S837" s="12">
        <f t="shared" si="54"/>
        <v>42063.25</v>
      </c>
      <c r="T837" s="12">
        <f t="shared" si="55"/>
        <v>42069.25</v>
      </c>
      <c r="W837" s="12">
        <v>42063.25</v>
      </c>
      <c r="Y837">
        <v>2</v>
      </c>
      <c r="Z837">
        <v>28</v>
      </c>
      <c r="AA837">
        <v>2015</v>
      </c>
      <c r="AB837" s="15">
        <v>0.25</v>
      </c>
      <c r="AC837" t="s">
        <v>2087</v>
      </c>
    </row>
    <row r="838" spans="1:29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1.3309234308248439</v>
      </c>
      <c r="P838" s="6">
        <f t="shared" si="53"/>
        <v>64.744680851063833</v>
      </c>
      <c r="Q838" s="8" t="s">
        <v>2034</v>
      </c>
      <c r="R838" t="s">
        <v>2044</v>
      </c>
      <c r="S838" s="12">
        <f t="shared" si="54"/>
        <v>40214.25</v>
      </c>
      <c r="T838" s="12">
        <f t="shared" si="55"/>
        <v>40225.25</v>
      </c>
      <c r="W838" s="12">
        <v>40214.25</v>
      </c>
      <c r="Y838">
        <v>2</v>
      </c>
      <c r="Z838">
        <v>5</v>
      </c>
      <c r="AA838">
        <v>2010</v>
      </c>
      <c r="AB838" s="15">
        <v>0.25</v>
      </c>
      <c r="AC838" t="s">
        <v>2087</v>
      </c>
    </row>
    <row r="839" spans="1:29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0.11724960254372019</v>
      </c>
      <c r="P839" s="6">
        <f t="shared" si="53"/>
        <v>84.00667779632721</v>
      </c>
      <c r="Q839" s="8" t="s">
        <v>2034</v>
      </c>
      <c r="R839" t="s">
        <v>2057</v>
      </c>
      <c r="S839" s="12">
        <f t="shared" si="54"/>
        <v>40629.208333333336</v>
      </c>
      <c r="T839" s="12">
        <f t="shared" si="55"/>
        <v>40683.208333333336</v>
      </c>
      <c r="W839" s="12">
        <v>40629.208333333336</v>
      </c>
      <c r="Y839">
        <v>3</v>
      </c>
      <c r="Z839">
        <v>27</v>
      </c>
      <c r="AA839">
        <v>2011</v>
      </c>
      <c r="AB839" s="15">
        <v>0.20833333333333334</v>
      </c>
      <c r="AC839" t="s">
        <v>2087</v>
      </c>
    </row>
    <row r="840" spans="1:29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0.71991001124859388</v>
      </c>
      <c r="P840" s="6">
        <f t="shared" si="53"/>
        <v>34.061302681992338</v>
      </c>
      <c r="Q840" s="8" t="s">
        <v>2038</v>
      </c>
      <c r="R840" t="s">
        <v>2039</v>
      </c>
      <c r="S840" s="12">
        <f t="shared" si="54"/>
        <v>43370.208333333328</v>
      </c>
      <c r="T840" s="12">
        <f t="shared" si="55"/>
        <v>43379.208333333328</v>
      </c>
      <c r="W840" s="12">
        <v>43370.208333333328</v>
      </c>
      <c r="Y840">
        <v>9</v>
      </c>
      <c r="Z840">
        <v>27</v>
      </c>
      <c r="AA840">
        <v>2018</v>
      </c>
      <c r="AB840" s="15">
        <v>0.20833333333333334</v>
      </c>
      <c r="AC840" t="s">
        <v>2087</v>
      </c>
    </row>
    <row r="841" spans="1:29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0.52581261950286806</v>
      </c>
      <c r="P841" s="6">
        <f t="shared" si="53"/>
        <v>93.273885350318466</v>
      </c>
      <c r="Q841" s="8" t="s">
        <v>2040</v>
      </c>
      <c r="R841" t="s">
        <v>2041</v>
      </c>
      <c r="S841" s="12">
        <f t="shared" si="54"/>
        <v>41715.208333333336</v>
      </c>
      <c r="T841" s="12">
        <f t="shared" si="55"/>
        <v>41760.208333333336</v>
      </c>
      <c r="W841" s="12">
        <v>41715.208333333336</v>
      </c>
      <c r="Y841">
        <v>3</v>
      </c>
      <c r="Z841">
        <v>17</v>
      </c>
      <c r="AA841">
        <v>2014</v>
      </c>
      <c r="AB841" s="15">
        <v>0.20833333333333334</v>
      </c>
      <c r="AC841" t="s">
        <v>2087</v>
      </c>
    </row>
    <row r="842" spans="1:29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0.99757254488218694</v>
      </c>
      <c r="P842" s="6">
        <f t="shared" si="53"/>
        <v>32.998301726577978</v>
      </c>
      <c r="Q842" s="8" t="s">
        <v>2038</v>
      </c>
      <c r="R842" t="s">
        <v>2039</v>
      </c>
      <c r="S842" s="12">
        <f t="shared" si="54"/>
        <v>41836.208333333336</v>
      </c>
      <c r="T842" s="12">
        <f t="shared" si="55"/>
        <v>41838.208333333336</v>
      </c>
      <c r="W842" s="12">
        <v>41836.208333333336</v>
      </c>
      <c r="Y842">
        <v>7</v>
      </c>
      <c r="Z842">
        <v>16</v>
      </c>
      <c r="AA842">
        <v>2014</v>
      </c>
      <c r="AB842" s="15">
        <v>0.20833333333333334</v>
      </c>
      <c r="AC842" t="s">
        <v>2087</v>
      </c>
    </row>
    <row r="843" spans="1:29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0.70048495112000619</v>
      </c>
      <c r="P843" s="6">
        <f t="shared" si="53"/>
        <v>83.812903225806451</v>
      </c>
      <c r="Q843" s="8" t="s">
        <v>2036</v>
      </c>
      <c r="R843" t="s">
        <v>2037</v>
      </c>
      <c r="S843" s="12">
        <f t="shared" si="54"/>
        <v>42419.25</v>
      </c>
      <c r="T843" s="12">
        <f t="shared" si="55"/>
        <v>42435.25</v>
      </c>
      <c r="W843" s="12">
        <v>42419.25</v>
      </c>
      <c r="Y843">
        <v>2</v>
      </c>
      <c r="Z843">
        <v>19</v>
      </c>
      <c r="AA843">
        <v>2016</v>
      </c>
      <c r="AB843" s="15">
        <v>0.25</v>
      </c>
      <c r="AC843" t="s">
        <v>2087</v>
      </c>
    </row>
    <row r="844" spans="1:29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0.17757783828578194</v>
      </c>
      <c r="P844" s="6">
        <f t="shared" si="53"/>
        <v>63.992424242424242</v>
      </c>
      <c r="Q844" s="8" t="s">
        <v>2036</v>
      </c>
      <c r="R844" t="s">
        <v>2045</v>
      </c>
      <c r="S844" s="12">
        <f t="shared" si="54"/>
        <v>43266.208333333328</v>
      </c>
      <c r="T844" s="12">
        <f t="shared" si="55"/>
        <v>43269.208333333328</v>
      </c>
      <c r="W844" s="12">
        <v>43266.208333333328</v>
      </c>
      <c r="Y844">
        <v>6</v>
      </c>
      <c r="Z844">
        <v>15</v>
      </c>
      <c r="AA844">
        <v>2018</v>
      </c>
      <c r="AB844" s="15">
        <v>0.20833333333333334</v>
      </c>
      <c r="AC844" t="s">
        <v>2087</v>
      </c>
    </row>
    <row r="845" spans="1:29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3.2556418793932669</v>
      </c>
      <c r="P845" s="6">
        <f t="shared" si="53"/>
        <v>81.909090909090907</v>
      </c>
      <c r="Q845" s="8" t="s">
        <v>2053</v>
      </c>
      <c r="R845" t="s">
        <v>2054</v>
      </c>
      <c r="S845" s="12">
        <f t="shared" si="54"/>
        <v>43338.208333333328</v>
      </c>
      <c r="T845" s="12">
        <f t="shared" si="55"/>
        <v>43344.208333333328</v>
      </c>
      <c r="W845" s="12">
        <v>43338.208333333328</v>
      </c>
      <c r="Y845">
        <v>8</v>
      </c>
      <c r="Z845">
        <v>26</v>
      </c>
      <c r="AA845">
        <v>2018</v>
      </c>
      <c r="AB845" s="15">
        <v>0.20833333333333334</v>
      </c>
      <c r="AC845" t="s">
        <v>2087</v>
      </c>
    </row>
    <row r="846" spans="1:29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1.0060592203041043</v>
      </c>
      <c r="P846" s="6">
        <f t="shared" si="53"/>
        <v>93.053191489361708</v>
      </c>
      <c r="Q846" s="8" t="s">
        <v>2040</v>
      </c>
      <c r="R846" t="s">
        <v>2041</v>
      </c>
      <c r="S846" s="12">
        <f t="shared" si="54"/>
        <v>40930.25</v>
      </c>
      <c r="T846" s="12">
        <f t="shared" si="55"/>
        <v>40933.25</v>
      </c>
      <c r="W846" s="12">
        <v>40930.25</v>
      </c>
      <c r="Y846">
        <v>1</v>
      </c>
      <c r="Z846">
        <v>22</v>
      </c>
      <c r="AA846">
        <v>2012</v>
      </c>
      <c r="AB846" s="15">
        <v>0.25</v>
      </c>
      <c r="AC846" t="s">
        <v>2087</v>
      </c>
    </row>
    <row r="847" spans="1:29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0.50620261139716261</v>
      </c>
      <c r="P847" s="6">
        <f t="shared" si="53"/>
        <v>101.98449039881831</v>
      </c>
      <c r="Q847" s="8" t="s">
        <v>2036</v>
      </c>
      <c r="R847" t="s">
        <v>2037</v>
      </c>
      <c r="S847" s="12">
        <f t="shared" si="54"/>
        <v>43235.208333333328</v>
      </c>
      <c r="T847" s="12">
        <f t="shared" si="55"/>
        <v>43272.208333333328</v>
      </c>
      <c r="W847" s="12">
        <v>43235.208333333328</v>
      </c>
      <c r="Y847">
        <v>5</v>
      </c>
      <c r="Z847">
        <v>15</v>
      </c>
      <c r="AA847">
        <v>2018</v>
      </c>
      <c r="AB847" s="15">
        <v>0.20833333333333334</v>
      </c>
      <c r="AC847" t="s">
        <v>2087</v>
      </c>
    </row>
    <row r="848" spans="1:29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0.19665683382497542</v>
      </c>
      <c r="P848" s="6">
        <f t="shared" si="53"/>
        <v>105.9375</v>
      </c>
      <c r="Q848" s="8" t="s">
        <v>2036</v>
      </c>
      <c r="R848" t="s">
        <v>2037</v>
      </c>
      <c r="S848" s="12">
        <f t="shared" si="54"/>
        <v>43302.208333333328</v>
      </c>
      <c r="T848" s="12">
        <f t="shared" si="55"/>
        <v>43338.208333333328</v>
      </c>
      <c r="W848" s="12">
        <v>43302.208333333328</v>
      </c>
      <c r="Y848">
        <v>7</v>
      </c>
      <c r="Z848">
        <v>21</v>
      </c>
      <c r="AA848">
        <v>2018</v>
      </c>
      <c r="AB848" s="15">
        <v>0.20833333333333334</v>
      </c>
      <c r="AC848" t="s">
        <v>2087</v>
      </c>
    </row>
    <row r="849" spans="1:29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0.42061929479148025</v>
      </c>
      <c r="P849" s="6">
        <f t="shared" si="53"/>
        <v>101.58181818181818</v>
      </c>
      <c r="Q849" s="8" t="s">
        <v>2032</v>
      </c>
      <c r="R849" t="s">
        <v>2033</v>
      </c>
      <c r="S849" s="12">
        <f t="shared" si="54"/>
        <v>43107.25</v>
      </c>
      <c r="T849" s="12">
        <f t="shared" si="55"/>
        <v>43110.25</v>
      </c>
      <c r="W849" s="12">
        <v>43107.25</v>
      </c>
      <c r="Y849">
        <v>1</v>
      </c>
      <c r="Z849">
        <v>7</v>
      </c>
      <c r="AA849">
        <v>2018</v>
      </c>
      <c r="AB849" s="15">
        <v>0.25</v>
      </c>
      <c r="AC849" t="s">
        <v>2087</v>
      </c>
    </row>
    <row r="850" spans="1:29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0.2954482503923922</v>
      </c>
      <c r="P850" s="6">
        <f t="shared" si="53"/>
        <v>62.970930232558139</v>
      </c>
      <c r="Q850" s="8" t="s">
        <v>2040</v>
      </c>
      <c r="R850" t="s">
        <v>2043</v>
      </c>
      <c r="S850" s="12">
        <f t="shared" si="54"/>
        <v>40341.208333333336</v>
      </c>
      <c r="T850" s="12">
        <f t="shared" si="55"/>
        <v>40350.208333333336</v>
      </c>
      <c r="W850" s="12">
        <v>40341.208333333336</v>
      </c>
      <c r="Y850">
        <v>6</v>
      </c>
      <c r="Z850">
        <v>12</v>
      </c>
      <c r="AA850">
        <v>2010</v>
      </c>
      <c r="AB850" s="15">
        <v>0.20833333333333334</v>
      </c>
      <c r="AC850" t="s">
        <v>2087</v>
      </c>
    </row>
    <row r="851" spans="1:29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0.7513737804194236</v>
      </c>
      <c r="P851" s="6">
        <f t="shared" si="53"/>
        <v>29.045602605863191</v>
      </c>
      <c r="Q851" s="8" t="s">
        <v>2034</v>
      </c>
      <c r="R851" t="s">
        <v>2044</v>
      </c>
      <c r="S851" s="12">
        <f t="shared" si="54"/>
        <v>40948.25</v>
      </c>
      <c r="T851" s="12">
        <f t="shared" si="55"/>
        <v>40951.25</v>
      </c>
      <c r="W851" s="12">
        <v>40948.25</v>
      </c>
      <c r="Y851">
        <v>2</v>
      </c>
      <c r="Z851">
        <v>9</v>
      </c>
      <c r="AA851">
        <v>2012</v>
      </c>
      <c r="AB851" s="15">
        <v>0.25</v>
      </c>
      <c r="AC851" t="s">
        <v>2087</v>
      </c>
    </row>
    <row r="852" spans="1:29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100</v>
      </c>
      <c r="P852" s="6">
        <f t="shared" si="53"/>
        <v>1</v>
      </c>
      <c r="Q852" s="8" t="s">
        <v>2034</v>
      </c>
      <c r="R852" t="s">
        <v>2035</v>
      </c>
      <c r="S852" s="12">
        <f t="shared" si="54"/>
        <v>40866.25</v>
      </c>
      <c r="T852" s="12">
        <f t="shared" si="55"/>
        <v>40881.25</v>
      </c>
      <c r="W852" s="12">
        <v>40866.25</v>
      </c>
      <c r="Y852">
        <v>11</v>
      </c>
      <c r="Z852">
        <v>19</v>
      </c>
      <c r="AA852">
        <v>2011</v>
      </c>
      <c r="AB852" s="15">
        <v>0.25</v>
      </c>
      <c r="AC852" t="s">
        <v>2087</v>
      </c>
    </row>
    <row r="853" spans="1:29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0.48123195380173245</v>
      </c>
      <c r="P853" s="6">
        <f t="shared" si="53"/>
        <v>77.924999999999997</v>
      </c>
      <c r="Q853" s="8" t="s">
        <v>2034</v>
      </c>
      <c r="R853" t="s">
        <v>2042</v>
      </c>
      <c r="S853" s="12">
        <f t="shared" si="54"/>
        <v>41031.208333333336</v>
      </c>
      <c r="T853" s="12">
        <f t="shared" si="55"/>
        <v>41064.208333333336</v>
      </c>
      <c r="W853" s="12">
        <v>41031.208333333336</v>
      </c>
      <c r="Y853">
        <v>5</v>
      </c>
      <c r="Z853">
        <v>2</v>
      </c>
      <c r="AA853">
        <v>2012</v>
      </c>
      <c r="AB853" s="15">
        <v>0.20833333333333334</v>
      </c>
      <c r="AC853" t="s">
        <v>2087</v>
      </c>
    </row>
    <row r="854" spans="1:29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1.9560878243512974</v>
      </c>
      <c r="P854" s="6">
        <f t="shared" si="53"/>
        <v>80.806451612903231</v>
      </c>
      <c r="Q854" s="8" t="s">
        <v>2049</v>
      </c>
      <c r="R854" t="s">
        <v>2050</v>
      </c>
      <c r="S854" s="12">
        <f t="shared" si="54"/>
        <v>40740.208333333336</v>
      </c>
      <c r="T854" s="12">
        <f t="shared" si="55"/>
        <v>40750.208333333336</v>
      </c>
      <c r="W854" s="12">
        <v>40740.208333333336</v>
      </c>
      <c r="Y854">
        <v>7</v>
      </c>
      <c r="Z854">
        <v>16</v>
      </c>
      <c r="AA854">
        <v>2011</v>
      </c>
      <c r="AB854" s="15">
        <v>0.20833333333333334</v>
      </c>
      <c r="AC854" t="s">
        <v>2087</v>
      </c>
    </row>
    <row r="855" spans="1:29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0.15336047783896253</v>
      </c>
      <c r="P855" s="6">
        <f t="shared" si="53"/>
        <v>76.006816632583508</v>
      </c>
      <c r="Q855" s="8" t="s">
        <v>2034</v>
      </c>
      <c r="R855" t="s">
        <v>2044</v>
      </c>
      <c r="S855" s="12">
        <f t="shared" si="54"/>
        <v>40714.208333333336</v>
      </c>
      <c r="T855" s="12">
        <f t="shared" si="55"/>
        <v>40719.208333333336</v>
      </c>
      <c r="W855" s="12">
        <v>40714.208333333336</v>
      </c>
      <c r="Y855">
        <v>6</v>
      </c>
      <c r="Z855">
        <v>20</v>
      </c>
      <c r="AA855">
        <v>2011</v>
      </c>
      <c r="AB855" s="15">
        <v>0.20833333333333334</v>
      </c>
      <c r="AC855" t="s">
        <v>2087</v>
      </c>
    </row>
    <row r="856" spans="1:29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0.88004158325141912</v>
      </c>
      <c r="P856" s="6">
        <f t="shared" si="53"/>
        <v>72.993613824192337</v>
      </c>
      <c r="Q856" s="8" t="s">
        <v>2046</v>
      </c>
      <c r="R856" t="s">
        <v>2052</v>
      </c>
      <c r="S856" s="12">
        <f t="shared" si="54"/>
        <v>43787.25</v>
      </c>
      <c r="T856" s="12">
        <f t="shared" si="55"/>
        <v>43814.25</v>
      </c>
      <c r="W856" s="12">
        <v>43787.25</v>
      </c>
      <c r="Y856">
        <v>11</v>
      </c>
      <c r="Z856">
        <v>18</v>
      </c>
      <c r="AA856">
        <v>2019</v>
      </c>
      <c r="AB856" s="15">
        <v>0.25</v>
      </c>
      <c r="AC856" t="s">
        <v>2087</v>
      </c>
    </row>
    <row r="857" spans="1:29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0.97679078310235434</v>
      </c>
      <c r="P857" s="6">
        <f t="shared" si="53"/>
        <v>53</v>
      </c>
      <c r="Q857" s="8" t="s">
        <v>2038</v>
      </c>
      <c r="R857" t="s">
        <v>2039</v>
      </c>
      <c r="S857" s="12">
        <f t="shared" si="54"/>
        <v>40712.208333333336</v>
      </c>
      <c r="T857" s="12">
        <f t="shared" si="55"/>
        <v>40743.208333333336</v>
      </c>
      <c r="W857" s="12">
        <v>40712.208333333336</v>
      </c>
      <c r="Y857">
        <v>6</v>
      </c>
      <c r="Z857">
        <v>18</v>
      </c>
      <c r="AA857">
        <v>2011</v>
      </c>
      <c r="AB857" s="15">
        <v>0.20833333333333334</v>
      </c>
      <c r="AC857" t="s">
        <v>2087</v>
      </c>
    </row>
    <row r="858" spans="1:29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0.28043935498948352</v>
      </c>
      <c r="P858" s="6">
        <f t="shared" si="53"/>
        <v>54.164556962025316</v>
      </c>
      <c r="Q858" s="8" t="s">
        <v>2032</v>
      </c>
      <c r="R858" t="s">
        <v>2033</v>
      </c>
      <c r="S858" s="12">
        <f t="shared" si="54"/>
        <v>41023.208333333336</v>
      </c>
      <c r="T858" s="12">
        <f t="shared" si="55"/>
        <v>41040.208333333336</v>
      </c>
      <c r="W858" s="12">
        <v>41023.208333333336</v>
      </c>
      <c r="Y858">
        <v>4</v>
      </c>
      <c r="Z858">
        <v>24</v>
      </c>
      <c r="AA858">
        <v>2012</v>
      </c>
      <c r="AB858" s="15">
        <v>0.20833333333333334</v>
      </c>
      <c r="AC858" t="s">
        <v>2087</v>
      </c>
    </row>
    <row r="859" spans="1:29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0.71496020504519087</v>
      </c>
      <c r="P859" s="6">
        <f t="shared" si="53"/>
        <v>32.946666666666665</v>
      </c>
      <c r="Q859" s="8" t="s">
        <v>2040</v>
      </c>
      <c r="R859" t="s">
        <v>2051</v>
      </c>
      <c r="S859" s="12">
        <f t="shared" si="54"/>
        <v>40944.25</v>
      </c>
      <c r="T859" s="12">
        <f t="shared" si="55"/>
        <v>40967.25</v>
      </c>
      <c r="W859" s="12">
        <v>40944.25</v>
      </c>
      <c r="Y859">
        <v>2</v>
      </c>
      <c r="Z859">
        <v>5</v>
      </c>
      <c r="AA859">
        <v>2012</v>
      </c>
      <c r="AB859" s="15">
        <v>0.25</v>
      </c>
      <c r="AC859" t="s">
        <v>2087</v>
      </c>
    </row>
    <row r="860" spans="1:29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1.4398848092152627</v>
      </c>
      <c r="P860" s="6">
        <f t="shared" si="53"/>
        <v>79.371428571428567</v>
      </c>
      <c r="Q860" s="8" t="s">
        <v>2032</v>
      </c>
      <c r="R860" t="s">
        <v>2033</v>
      </c>
      <c r="S860" s="12">
        <f t="shared" si="54"/>
        <v>43211.208333333328</v>
      </c>
      <c r="T860" s="12">
        <f t="shared" si="55"/>
        <v>43218.208333333328</v>
      </c>
      <c r="W860" s="12">
        <v>43211.208333333328</v>
      </c>
      <c r="Y860">
        <v>4</v>
      </c>
      <c r="Z860">
        <v>21</v>
      </c>
      <c r="AA860">
        <v>2018</v>
      </c>
      <c r="AB860" s="15">
        <v>0.20833333333333334</v>
      </c>
      <c r="AC860" t="s">
        <v>2087</v>
      </c>
    </row>
    <row r="861" spans="1:29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2.8141865844255975</v>
      </c>
      <c r="P861" s="6">
        <f t="shared" si="53"/>
        <v>41.174603174603178</v>
      </c>
      <c r="Q861" s="8" t="s">
        <v>2038</v>
      </c>
      <c r="R861" t="s">
        <v>2039</v>
      </c>
      <c r="S861" s="12">
        <f t="shared" si="54"/>
        <v>41334.25</v>
      </c>
      <c r="T861" s="12">
        <f t="shared" si="55"/>
        <v>41352.208333333336</v>
      </c>
      <c r="W861" s="12">
        <v>41334.25</v>
      </c>
      <c r="Y861">
        <v>3</v>
      </c>
      <c r="Z861">
        <v>1</v>
      </c>
      <c r="AA861">
        <v>2013</v>
      </c>
      <c r="AB861" s="15">
        <v>0.25</v>
      </c>
      <c r="AC861" t="s">
        <v>2087</v>
      </c>
    </row>
    <row r="862" spans="1:29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0.39737730975561297</v>
      </c>
      <c r="P862" s="6">
        <f t="shared" si="53"/>
        <v>77.430769230769229</v>
      </c>
      <c r="Q862" s="8" t="s">
        <v>2036</v>
      </c>
      <c r="R862" t="s">
        <v>2045</v>
      </c>
      <c r="S862" s="12">
        <f t="shared" si="54"/>
        <v>43515.25</v>
      </c>
      <c r="T862" s="12">
        <f t="shared" si="55"/>
        <v>43525.25</v>
      </c>
      <c r="W862" s="12">
        <v>43515.25</v>
      </c>
      <c r="Y862">
        <v>2</v>
      </c>
      <c r="Z862">
        <v>19</v>
      </c>
      <c r="AA862">
        <v>2019</v>
      </c>
      <c r="AB862" s="15">
        <v>0.25</v>
      </c>
      <c r="AC862" t="s">
        <v>2087</v>
      </c>
    </row>
    <row r="863" spans="1:29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0.94451003541912637</v>
      </c>
      <c r="P863" s="6">
        <f t="shared" si="53"/>
        <v>57.159509202453989</v>
      </c>
      <c r="Q863" s="8" t="s">
        <v>2038</v>
      </c>
      <c r="R863" t="s">
        <v>2039</v>
      </c>
      <c r="S863" s="12">
        <f t="shared" si="54"/>
        <v>40258.208333333336</v>
      </c>
      <c r="T863" s="12">
        <f t="shared" si="55"/>
        <v>40266.208333333336</v>
      </c>
      <c r="W863" s="12">
        <v>40258.208333333336</v>
      </c>
      <c r="Y863">
        <v>3</v>
      </c>
      <c r="Z863">
        <v>21</v>
      </c>
      <c r="AA863">
        <v>2010</v>
      </c>
      <c r="AB863" s="15">
        <v>0.20833333333333334</v>
      </c>
      <c r="AC863" t="s">
        <v>2087</v>
      </c>
    </row>
    <row r="864" spans="1:29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0.53353658536585369</v>
      </c>
      <c r="P864" s="6">
        <f t="shared" si="53"/>
        <v>77.17647058823529</v>
      </c>
      <c r="Q864" s="8" t="s">
        <v>2038</v>
      </c>
      <c r="R864" t="s">
        <v>2039</v>
      </c>
      <c r="S864" s="12">
        <f t="shared" si="54"/>
        <v>40756.208333333336</v>
      </c>
      <c r="T864" s="12">
        <f t="shared" si="55"/>
        <v>40760.208333333336</v>
      </c>
      <c r="W864" s="12">
        <v>40756.208333333336</v>
      </c>
      <c r="Y864">
        <v>8</v>
      </c>
      <c r="Z864">
        <v>1</v>
      </c>
      <c r="AA864">
        <v>2011</v>
      </c>
      <c r="AB864" s="15">
        <v>0.20833333333333334</v>
      </c>
      <c r="AC864" t="s">
        <v>2087</v>
      </c>
    </row>
    <row r="865" spans="1:29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0.25854108956602029</v>
      </c>
      <c r="P865" s="6">
        <f t="shared" si="53"/>
        <v>24.953917050691246</v>
      </c>
      <c r="Q865" s="8" t="s">
        <v>2040</v>
      </c>
      <c r="R865" t="s">
        <v>2059</v>
      </c>
      <c r="S865" s="12">
        <f t="shared" si="54"/>
        <v>42172.208333333328</v>
      </c>
      <c r="T865" s="12">
        <f t="shared" si="55"/>
        <v>42195.208333333328</v>
      </c>
      <c r="W865" s="12">
        <v>42172.208333333328</v>
      </c>
      <c r="Y865">
        <v>6</v>
      </c>
      <c r="Z865">
        <v>17</v>
      </c>
      <c r="AA865">
        <v>2015</v>
      </c>
      <c r="AB865" s="15">
        <v>0.20833333333333334</v>
      </c>
      <c r="AC865" t="s">
        <v>2087</v>
      </c>
    </row>
    <row r="866" spans="1:29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0.28812512862728956</v>
      </c>
      <c r="P866" s="6">
        <f t="shared" si="53"/>
        <v>97.18</v>
      </c>
      <c r="Q866" s="8" t="s">
        <v>2040</v>
      </c>
      <c r="R866" t="s">
        <v>2051</v>
      </c>
      <c r="S866" s="12">
        <f t="shared" si="54"/>
        <v>42601.208333333328</v>
      </c>
      <c r="T866" s="12">
        <f t="shared" si="55"/>
        <v>42606.208333333328</v>
      </c>
      <c r="W866" s="12">
        <v>42601.208333333328</v>
      </c>
      <c r="Y866">
        <v>8</v>
      </c>
      <c r="Z866">
        <v>19</v>
      </c>
      <c r="AA866">
        <v>2016</v>
      </c>
      <c r="AB866" s="15">
        <v>0.20833333333333334</v>
      </c>
      <c r="AC866" t="s">
        <v>2087</v>
      </c>
    </row>
    <row r="867" spans="1:29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0.53815234362023723</v>
      </c>
      <c r="P867" s="6">
        <f t="shared" si="53"/>
        <v>46.000916870415651</v>
      </c>
      <c r="Q867" s="8" t="s">
        <v>2038</v>
      </c>
      <c r="R867" t="s">
        <v>2039</v>
      </c>
      <c r="S867" s="12">
        <f t="shared" si="54"/>
        <v>41897.208333333336</v>
      </c>
      <c r="T867" s="12">
        <f t="shared" si="55"/>
        <v>41906.208333333336</v>
      </c>
      <c r="W867" s="12">
        <v>41897.208333333336</v>
      </c>
      <c r="Y867">
        <v>9</v>
      </c>
      <c r="Z867">
        <v>15</v>
      </c>
      <c r="AA867">
        <v>2014</v>
      </c>
      <c r="AB867" s="15">
        <v>0.20833333333333334</v>
      </c>
      <c r="AC867" t="s">
        <v>2087</v>
      </c>
    </row>
    <row r="868" spans="1:29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2.3126067429944968</v>
      </c>
      <c r="P868" s="6">
        <f t="shared" si="53"/>
        <v>88.023385300668153</v>
      </c>
      <c r="Q868" s="8" t="s">
        <v>2053</v>
      </c>
      <c r="R868" t="s">
        <v>2054</v>
      </c>
      <c r="S868" s="12">
        <f t="shared" si="54"/>
        <v>40671.208333333336</v>
      </c>
      <c r="T868" s="12">
        <f t="shared" si="55"/>
        <v>40672.208333333336</v>
      </c>
      <c r="W868" s="12">
        <v>40671.208333333336</v>
      </c>
      <c r="Y868">
        <v>5</v>
      </c>
      <c r="Z868">
        <v>8</v>
      </c>
      <c r="AA868">
        <v>2011</v>
      </c>
      <c r="AB868" s="15">
        <v>0.20833333333333334</v>
      </c>
      <c r="AC868" t="s">
        <v>2087</v>
      </c>
    </row>
    <row r="869" spans="1:29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0.61562139284340134</v>
      </c>
      <c r="P869" s="6">
        <f t="shared" si="53"/>
        <v>25.99</v>
      </c>
      <c r="Q869" s="8" t="s">
        <v>2032</v>
      </c>
      <c r="R869" t="s">
        <v>2033</v>
      </c>
      <c r="S869" s="12">
        <f t="shared" si="54"/>
        <v>43382.208333333328</v>
      </c>
      <c r="T869" s="12">
        <f t="shared" si="55"/>
        <v>43388.208333333328</v>
      </c>
      <c r="W869" s="12">
        <v>43382.208333333328</v>
      </c>
      <c r="Y869">
        <v>10</v>
      </c>
      <c r="Z869">
        <v>9</v>
      </c>
      <c r="AA869">
        <v>2018</v>
      </c>
      <c r="AB869" s="15">
        <v>0.20833333333333334</v>
      </c>
      <c r="AC869" t="s">
        <v>2087</v>
      </c>
    </row>
    <row r="870" spans="1:29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0.5410000772857253</v>
      </c>
      <c r="P870" s="6">
        <f t="shared" si="53"/>
        <v>102.69047619047619</v>
      </c>
      <c r="Q870" s="8" t="s">
        <v>2038</v>
      </c>
      <c r="R870" t="s">
        <v>2039</v>
      </c>
      <c r="S870" s="12">
        <f t="shared" si="54"/>
        <v>41559.208333333336</v>
      </c>
      <c r="T870" s="12">
        <f t="shared" si="55"/>
        <v>41570.208333333336</v>
      </c>
      <c r="W870" s="12">
        <v>41559.208333333336</v>
      </c>
      <c r="Y870">
        <v>10</v>
      </c>
      <c r="Z870">
        <v>12</v>
      </c>
      <c r="AA870">
        <v>2013</v>
      </c>
      <c r="AB870" s="15">
        <v>0.20833333333333334</v>
      </c>
      <c r="AC870" t="s">
        <v>2087</v>
      </c>
    </row>
    <row r="871" spans="1:29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4.2187825724411088</v>
      </c>
      <c r="P871" s="6">
        <f t="shared" si="53"/>
        <v>72.958174904942965</v>
      </c>
      <c r="Q871" s="8" t="s">
        <v>2040</v>
      </c>
      <c r="R871" t="s">
        <v>2043</v>
      </c>
      <c r="S871" s="12">
        <f t="shared" si="54"/>
        <v>40350.208333333336</v>
      </c>
      <c r="T871" s="12">
        <f t="shared" si="55"/>
        <v>40364.208333333336</v>
      </c>
      <c r="W871" s="12">
        <v>40350.208333333336</v>
      </c>
      <c r="Y871">
        <v>6</v>
      </c>
      <c r="Z871">
        <v>21</v>
      </c>
      <c r="AA871">
        <v>2010</v>
      </c>
      <c r="AB871" s="15">
        <v>0.20833333333333334</v>
      </c>
      <c r="AC871" t="s">
        <v>2087</v>
      </c>
    </row>
    <row r="872" spans="1:29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1.1127167630057804</v>
      </c>
      <c r="P872" s="6">
        <f t="shared" si="53"/>
        <v>57.190082644628099</v>
      </c>
      <c r="Q872" s="8" t="s">
        <v>2038</v>
      </c>
      <c r="R872" t="s">
        <v>2039</v>
      </c>
      <c r="S872" s="12">
        <f t="shared" si="54"/>
        <v>42240.208333333328</v>
      </c>
      <c r="T872" s="12">
        <f t="shared" si="55"/>
        <v>42265.208333333328</v>
      </c>
      <c r="W872" s="12">
        <v>42240.208333333328</v>
      </c>
      <c r="Y872">
        <v>8</v>
      </c>
      <c r="Z872">
        <v>24</v>
      </c>
      <c r="AA872">
        <v>2015</v>
      </c>
      <c r="AB872" s="15">
        <v>0.20833333333333334</v>
      </c>
      <c r="AC872" t="s">
        <v>2087</v>
      </c>
    </row>
    <row r="873" spans="1:29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0.36683221145953043</v>
      </c>
      <c r="P873" s="6">
        <f t="shared" si="53"/>
        <v>84.013793103448279</v>
      </c>
      <c r="Q873" s="8" t="s">
        <v>2038</v>
      </c>
      <c r="R873" t="s">
        <v>2039</v>
      </c>
      <c r="S873" s="12">
        <f t="shared" si="54"/>
        <v>43040.208333333328</v>
      </c>
      <c r="T873" s="12">
        <f t="shared" si="55"/>
        <v>43058.25</v>
      </c>
      <c r="W873" s="12">
        <v>43040.208333333328</v>
      </c>
      <c r="Y873">
        <v>11</v>
      </c>
      <c r="Z873">
        <v>1</v>
      </c>
      <c r="AA873">
        <v>2017</v>
      </c>
      <c r="AB873" s="15">
        <v>0.20833333333333334</v>
      </c>
      <c r="AC873" t="s">
        <v>2087</v>
      </c>
    </row>
    <row r="874" spans="1:29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0.5880880880880881</v>
      </c>
      <c r="P874" s="6">
        <f t="shared" si="53"/>
        <v>98.666666666666671</v>
      </c>
      <c r="Q874" s="8" t="s">
        <v>2040</v>
      </c>
      <c r="R874" t="s">
        <v>2062</v>
      </c>
      <c r="S874" s="12">
        <f t="shared" si="54"/>
        <v>43346.208333333328</v>
      </c>
      <c r="T874" s="12">
        <f t="shared" si="55"/>
        <v>43351.208333333328</v>
      </c>
      <c r="W874" s="12">
        <v>43346.208333333328</v>
      </c>
      <c r="Y874">
        <v>9</v>
      </c>
      <c r="Z874">
        <v>3</v>
      </c>
      <c r="AA874">
        <v>2018</v>
      </c>
      <c r="AB874" s="15">
        <v>0.20833333333333334</v>
      </c>
      <c r="AC874" t="s">
        <v>2087</v>
      </c>
    </row>
    <row r="875" spans="1:29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0.53110965332795079</v>
      </c>
      <c r="P875" s="6">
        <f t="shared" si="53"/>
        <v>42.007419183889773</v>
      </c>
      <c r="Q875" s="8" t="s">
        <v>2053</v>
      </c>
      <c r="R875" t="s">
        <v>2054</v>
      </c>
      <c r="S875" s="12">
        <f t="shared" si="54"/>
        <v>41647.25</v>
      </c>
      <c r="T875" s="12">
        <f t="shared" si="55"/>
        <v>41652.25</v>
      </c>
      <c r="W875" s="12">
        <v>41647.25</v>
      </c>
      <c r="Y875">
        <v>1</v>
      </c>
      <c r="Z875">
        <v>8</v>
      </c>
      <c r="AA875">
        <v>2014</v>
      </c>
      <c r="AB875" s="15">
        <v>0.25</v>
      </c>
      <c r="AC875" t="s">
        <v>2087</v>
      </c>
    </row>
    <row r="876" spans="1:29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0.28823816215906156</v>
      </c>
      <c r="P876" s="6">
        <f t="shared" si="53"/>
        <v>32.002753556677376</v>
      </c>
      <c r="Q876" s="8" t="s">
        <v>2053</v>
      </c>
      <c r="R876" t="s">
        <v>2054</v>
      </c>
      <c r="S876" s="12">
        <f t="shared" si="54"/>
        <v>40291.208333333336</v>
      </c>
      <c r="T876" s="12">
        <f t="shared" si="55"/>
        <v>40329.208333333336</v>
      </c>
      <c r="W876" s="12">
        <v>40291.208333333336</v>
      </c>
      <c r="Y876">
        <v>4</v>
      </c>
      <c r="Z876">
        <v>23</v>
      </c>
      <c r="AA876">
        <v>2010</v>
      </c>
      <c r="AB876" s="15">
        <v>0.20833333333333334</v>
      </c>
      <c r="AC876" t="s">
        <v>2087</v>
      </c>
    </row>
    <row r="877" spans="1:29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1.4455626715462031</v>
      </c>
      <c r="P877" s="6">
        <f t="shared" si="53"/>
        <v>81.567164179104481</v>
      </c>
      <c r="Q877" s="8" t="s">
        <v>2034</v>
      </c>
      <c r="R877" t="s">
        <v>2035</v>
      </c>
      <c r="S877" s="12">
        <f t="shared" si="54"/>
        <v>40556.25</v>
      </c>
      <c r="T877" s="12">
        <f t="shared" si="55"/>
        <v>40557.25</v>
      </c>
      <c r="W877" s="12">
        <v>40556.25</v>
      </c>
      <c r="Y877">
        <v>1</v>
      </c>
      <c r="Z877">
        <v>13</v>
      </c>
      <c r="AA877">
        <v>2011</v>
      </c>
      <c r="AB877" s="15">
        <v>0.25</v>
      </c>
      <c r="AC877" t="s">
        <v>2087</v>
      </c>
    </row>
    <row r="878" spans="1:29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3.9317858834675508</v>
      </c>
      <c r="P878" s="6">
        <f t="shared" si="53"/>
        <v>37.035087719298247</v>
      </c>
      <c r="Q878" s="8" t="s">
        <v>2053</v>
      </c>
      <c r="R878" t="s">
        <v>2054</v>
      </c>
      <c r="S878" s="12">
        <f t="shared" si="54"/>
        <v>43624.208333333328</v>
      </c>
      <c r="T878" s="12">
        <f t="shared" si="55"/>
        <v>43648.208333333328</v>
      </c>
      <c r="W878" s="12">
        <v>43624.208333333328</v>
      </c>
      <c r="Y878">
        <v>6</v>
      </c>
      <c r="Z878">
        <v>8</v>
      </c>
      <c r="AA878">
        <v>2019</v>
      </c>
      <c r="AB878" s="15">
        <v>0.20833333333333334</v>
      </c>
      <c r="AC878" t="s">
        <v>2087</v>
      </c>
    </row>
    <row r="879" spans="1:29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1.2919733392298702</v>
      </c>
      <c r="P879" s="6">
        <f t="shared" si="53"/>
        <v>103.033360455655</v>
      </c>
      <c r="Q879" s="8" t="s">
        <v>2032</v>
      </c>
      <c r="R879" t="s">
        <v>2033</v>
      </c>
      <c r="S879" s="12">
        <f t="shared" si="54"/>
        <v>42577.208333333328</v>
      </c>
      <c r="T879" s="12">
        <f t="shared" si="55"/>
        <v>42578.208333333328</v>
      </c>
      <c r="W879" s="12">
        <v>42577.208333333328</v>
      </c>
      <c r="Y879">
        <v>7</v>
      </c>
      <c r="Z879">
        <v>26</v>
      </c>
      <c r="AA879">
        <v>2016</v>
      </c>
      <c r="AB879" s="15">
        <v>0.20833333333333334</v>
      </c>
      <c r="AC879" t="s">
        <v>2087</v>
      </c>
    </row>
    <row r="880" spans="1:29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2.6679841897233203</v>
      </c>
      <c r="P880" s="6">
        <f t="shared" si="53"/>
        <v>84.333333333333329</v>
      </c>
      <c r="Q880" s="8" t="s">
        <v>2034</v>
      </c>
      <c r="R880" t="s">
        <v>2056</v>
      </c>
      <c r="S880" s="12">
        <f t="shared" si="54"/>
        <v>43845.25</v>
      </c>
      <c r="T880" s="12">
        <f t="shared" si="55"/>
        <v>43869.25</v>
      </c>
      <c r="W880" s="12">
        <v>43845.25</v>
      </c>
      <c r="Y880">
        <v>1</v>
      </c>
      <c r="Z880">
        <v>15</v>
      </c>
      <c r="AA880">
        <v>2020</v>
      </c>
      <c r="AB880" s="15">
        <v>0.25</v>
      </c>
      <c r="AC880" t="s">
        <v>2087</v>
      </c>
    </row>
    <row r="881" spans="1:29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0.18389113644722324</v>
      </c>
      <c r="P881" s="6">
        <f t="shared" si="53"/>
        <v>102.60377358490567</v>
      </c>
      <c r="Q881" s="8" t="s">
        <v>2046</v>
      </c>
      <c r="R881" t="s">
        <v>2047</v>
      </c>
      <c r="S881" s="12">
        <f t="shared" si="54"/>
        <v>42788.25</v>
      </c>
      <c r="T881" s="12">
        <f t="shared" si="55"/>
        <v>42797.25</v>
      </c>
      <c r="W881" s="12">
        <v>42788.25</v>
      </c>
      <c r="Y881">
        <v>2</v>
      </c>
      <c r="Z881">
        <v>22</v>
      </c>
      <c r="AA881">
        <v>2017</v>
      </c>
      <c r="AB881" s="15">
        <v>0.25</v>
      </c>
      <c r="AC881" t="s">
        <v>2087</v>
      </c>
    </row>
    <row r="882" spans="1:29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0.43759483379164271</v>
      </c>
      <c r="P882" s="6">
        <f t="shared" si="53"/>
        <v>79.992129246064621</v>
      </c>
      <c r="Q882" s="8" t="s">
        <v>2034</v>
      </c>
      <c r="R882" t="s">
        <v>2042</v>
      </c>
      <c r="S882" s="12">
        <f t="shared" si="54"/>
        <v>43667.208333333328</v>
      </c>
      <c r="T882" s="12">
        <f t="shared" si="55"/>
        <v>43669.208333333328</v>
      </c>
      <c r="W882" s="12">
        <v>43667.208333333328</v>
      </c>
      <c r="Y882">
        <v>7</v>
      </c>
      <c r="Z882">
        <v>21</v>
      </c>
      <c r="AA882">
        <v>2019</v>
      </c>
      <c r="AB882" s="15">
        <v>0.20833333333333334</v>
      </c>
      <c r="AC882" t="s">
        <v>2087</v>
      </c>
    </row>
    <row r="883" spans="1:29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2.5675035528185695</v>
      </c>
      <c r="P883" s="6">
        <f t="shared" si="53"/>
        <v>70.055309734513273</v>
      </c>
      <c r="Q883" s="8" t="s">
        <v>2038</v>
      </c>
      <c r="R883" t="s">
        <v>2039</v>
      </c>
      <c r="S883" s="12">
        <f t="shared" si="54"/>
        <v>42194.208333333328</v>
      </c>
      <c r="T883" s="12">
        <f t="shared" si="55"/>
        <v>42223.208333333328</v>
      </c>
      <c r="W883" s="12">
        <v>42194.208333333328</v>
      </c>
      <c r="Y883">
        <v>7</v>
      </c>
      <c r="Z883">
        <v>9</v>
      </c>
      <c r="AA883">
        <v>2015</v>
      </c>
      <c r="AB883" s="15">
        <v>0.20833333333333334</v>
      </c>
      <c r="AC883" t="s">
        <v>2087</v>
      </c>
    </row>
    <row r="884" spans="1:29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0.27027027027027029</v>
      </c>
      <c r="P884" s="6">
        <f t="shared" si="53"/>
        <v>37</v>
      </c>
      <c r="Q884" s="8" t="s">
        <v>2038</v>
      </c>
      <c r="R884" t="s">
        <v>2039</v>
      </c>
      <c r="S884" s="12">
        <f t="shared" si="54"/>
        <v>42025.25</v>
      </c>
      <c r="T884" s="12">
        <f t="shared" si="55"/>
        <v>42029.25</v>
      </c>
      <c r="W884" s="12">
        <v>42025.25</v>
      </c>
      <c r="Y884">
        <v>1</v>
      </c>
      <c r="Z884">
        <v>21</v>
      </c>
      <c r="AA884">
        <v>2015</v>
      </c>
      <c r="AB884" s="15">
        <v>0.25</v>
      </c>
      <c r="AC884" t="s">
        <v>2087</v>
      </c>
    </row>
    <row r="885" spans="1:29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0.42032389664977127</v>
      </c>
      <c r="P885" s="6">
        <f t="shared" si="53"/>
        <v>41.911917098445599</v>
      </c>
      <c r="Q885" s="8" t="s">
        <v>2040</v>
      </c>
      <c r="R885" t="s">
        <v>2051</v>
      </c>
      <c r="S885" s="12">
        <f t="shared" si="54"/>
        <v>40323.208333333336</v>
      </c>
      <c r="T885" s="12">
        <f t="shared" si="55"/>
        <v>40359.208333333336</v>
      </c>
      <c r="W885" s="12">
        <v>40323.208333333336</v>
      </c>
      <c r="Y885">
        <v>5</v>
      </c>
      <c r="Z885">
        <v>25</v>
      </c>
      <c r="AA885">
        <v>2010</v>
      </c>
      <c r="AB885" s="15">
        <v>0.20833333333333334</v>
      </c>
      <c r="AC885" t="s">
        <v>2087</v>
      </c>
    </row>
    <row r="886" spans="1:29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1.5616142776162525</v>
      </c>
      <c r="P886" s="6">
        <f t="shared" si="53"/>
        <v>57.992576882290564</v>
      </c>
      <c r="Q886" s="8" t="s">
        <v>2038</v>
      </c>
      <c r="R886" t="s">
        <v>2039</v>
      </c>
      <c r="S886" s="12">
        <f t="shared" si="54"/>
        <v>41763.208333333336</v>
      </c>
      <c r="T886" s="12">
        <f t="shared" si="55"/>
        <v>41765.208333333336</v>
      </c>
      <c r="W886" s="12">
        <v>41763.208333333336</v>
      </c>
      <c r="Y886">
        <v>5</v>
      </c>
      <c r="Z886">
        <v>4</v>
      </c>
      <c r="AA886">
        <v>2014</v>
      </c>
      <c r="AB886" s="15">
        <v>0.20833333333333334</v>
      </c>
      <c r="AC886" t="s">
        <v>2087</v>
      </c>
    </row>
    <row r="887" spans="1:29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0.84546735556599339</v>
      </c>
      <c r="P887" s="6">
        <f t="shared" si="53"/>
        <v>40.942307692307693</v>
      </c>
      <c r="Q887" s="8" t="s">
        <v>2038</v>
      </c>
      <c r="R887" t="s">
        <v>2039</v>
      </c>
      <c r="S887" s="12">
        <f t="shared" si="54"/>
        <v>40335.208333333336</v>
      </c>
      <c r="T887" s="12">
        <f t="shared" si="55"/>
        <v>40373.208333333336</v>
      </c>
      <c r="W887" s="12">
        <v>40335.208333333336</v>
      </c>
      <c r="Y887">
        <v>6</v>
      </c>
      <c r="Z887">
        <v>6</v>
      </c>
      <c r="AA887">
        <v>2010</v>
      </c>
      <c r="AB887" s="15">
        <v>0.20833333333333334</v>
      </c>
      <c r="AC887" t="s">
        <v>2087</v>
      </c>
    </row>
    <row r="888" spans="1:29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1.1789111119808995</v>
      </c>
      <c r="P888" s="6">
        <f t="shared" si="53"/>
        <v>69.9972602739726</v>
      </c>
      <c r="Q888" s="8" t="s">
        <v>2034</v>
      </c>
      <c r="R888" t="s">
        <v>2044</v>
      </c>
      <c r="S888" s="12">
        <f t="shared" si="54"/>
        <v>40416.208333333336</v>
      </c>
      <c r="T888" s="12">
        <f t="shared" si="55"/>
        <v>40434.208333333336</v>
      </c>
      <c r="W888" s="12">
        <v>40416.208333333336</v>
      </c>
      <c r="Y888">
        <v>8</v>
      </c>
      <c r="Z888">
        <v>26</v>
      </c>
      <c r="AA888">
        <v>2010</v>
      </c>
      <c r="AB888" s="15">
        <v>0.20833333333333334</v>
      </c>
      <c r="AC888" t="s">
        <v>2087</v>
      </c>
    </row>
    <row r="889" spans="1:29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3.4076015727391873</v>
      </c>
      <c r="P889" s="6">
        <f t="shared" si="53"/>
        <v>73.838709677419359</v>
      </c>
      <c r="Q889" s="8" t="s">
        <v>2038</v>
      </c>
      <c r="R889" t="s">
        <v>2039</v>
      </c>
      <c r="S889" s="12">
        <f t="shared" si="54"/>
        <v>42202.208333333328</v>
      </c>
      <c r="T889" s="12">
        <f t="shared" si="55"/>
        <v>42249.208333333328</v>
      </c>
      <c r="W889" s="12">
        <v>42202.208333333328</v>
      </c>
      <c r="Y889">
        <v>7</v>
      </c>
      <c r="Z889">
        <v>17</v>
      </c>
      <c r="AA889">
        <v>2015</v>
      </c>
      <c r="AB889" s="15">
        <v>0.20833333333333334</v>
      </c>
      <c r="AC889" t="s">
        <v>2087</v>
      </c>
    </row>
    <row r="890" spans="1:29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0.47642516839165433</v>
      </c>
      <c r="P890" s="6">
        <f t="shared" si="53"/>
        <v>41.979310344827589</v>
      </c>
      <c r="Q890" s="8" t="s">
        <v>2038</v>
      </c>
      <c r="R890" t="s">
        <v>2039</v>
      </c>
      <c r="S890" s="12">
        <f t="shared" si="54"/>
        <v>42836.208333333328</v>
      </c>
      <c r="T890" s="12">
        <f t="shared" si="55"/>
        <v>42855.208333333328</v>
      </c>
      <c r="W890" s="12">
        <v>42836.208333333328</v>
      </c>
      <c r="Y890">
        <v>4</v>
      </c>
      <c r="Z890">
        <v>11</v>
      </c>
      <c r="AA890">
        <v>2017</v>
      </c>
      <c r="AB890" s="15">
        <v>0.20833333333333334</v>
      </c>
      <c r="AC890" t="s">
        <v>2087</v>
      </c>
    </row>
    <row r="891" spans="1:29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0.5889777029869584</v>
      </c>
      <c r="P891" s="6">
        <f t="shared" si="53"/>
        <v>77.93442622950819</v>
      </c>
      <c r="Q891" s="8" t="s">
        <v>2034</v>
      </c>
      <c r="R891" t="s">
        <v>2042</v>
      </c>
      <c r="S891" s="12">
        <f t="shared" si="54"/>
        <v>41710.208333333336</v>
      </c>
      <c r="T891" s="12">
        <f t="shared" si="55"/>
        <v>41717.208333333336</v>
      </c>
      <c r="W891" s="12">
        <v>41710.208333333336</v>
      </c>
      <c r="Y891">
        <v>3</v>
      </c>
      <c r="Z891">
        <v>12</v>
      </c>
      <c r="AA891">
        <v>2014</v>
      </c>
      <c r="AB891" s="15">
        <v>0.20833333333333334</v>
      </c>
      <c r="AC891" t="s">
        <v>2087</v>
      </c>
    </row>
    <row r="892" spans="1:29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0.86237319456653561</v>
      </c>
      <c r="P892" s="6">
        <f t="shared" si="53"/>
        <v>106.01972789115646</v>
      </c>
      <c r="Q892" s="8" t="s">
        <v>2034</v>
      </c>
      <c r="R892" t="s">
        <v>2044</v>
      </c>
      <c r="S892" s="12">
        <f t="shared" si="54"/>
        <v>43640.208333333328</v>
      </c>
      <c r="T892" s="12">
        <f t="shared" si="55"/>
        <v>43641.208333333328</v>
      </c>
      <c r="W892" s="12">
        <v>43640.208333333328</v>
      </c>
      <c r="Y892">
        <v>6</v>
      </c>
      <c r="Z892">
        <v>24</v>
      </c>
      <c r="AA892">
        <v>2019</v>
      </c>
      <c r="AB892" s="15">
        <v>0.20833333333333334</v>
      </c>
      <c r="AC892" t="s">
        <v>2087</v>
      </c>
    </row>
    <row r="893" spans="1:29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0.38669760247486468</v>
      </c>
      <c r="P893" s="6">
        <f t="shared" si="53"/>
        <v>47.018181818181816</v>
      </c>
      <c r="Q893" s="8" t="s">
        <v>2040</v>
      </c>
      <c r="R893" t="s">
        <v>2041</v>
      </c>
      <c r="S893" s="12">
        <f t="shared" si="54"/>
        <v>40880.25</v>
      </c>
      <c r="T893" s="12">
        <f t="shared" si="55"/>
        <v>40924.25</v>
      </c>
      <c r="W893" s="12">
        <v>40880.25</v>
      </c>
      <c r="Y893">
        <v>12</v>
      </c>
      <c r="Z893">
        <v>3</v>
      </c>
      <c r="AA893">
        <v>2011</v>
      </c>
      <c r="AB893" s="15">
        <v>0.25</v>
      </c>
      <c r="AC893" t="s">
        <v>2087</v>
      </c>
    </row>
    <row r="894" spans="1:29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0.43368268883267075</v>
      </c>
      <c r="P894" s="6">
        <f t="shared" si="53"/>
        <v>76.016483516483518</v>
      </c>
      <c r="Q894" s="8" t="s">
        <v>2046</v>
      </c>
      <c r="R894" t="s">
        <v>2058</v>
      </c>
      <c r="S894" s="12">
        <f t="shared" si="54"/>
        <v>40319.208333333336</v>
      </c>
      <c r="T894" s="12">
        <f t="shared" si="55"/>
        <v>40360.208333333336</v>
      </c>
      <c r="W894" s="12">
        <v>40319.208333333336</v>
      </c>
      <c r="Y894">
        <v>5</v>
      </c>
      <c r="Z894">
        <v>21</v>
      </c>
      <c r="AA894">
        <v>2010</v>
      </c>
      <c r="AB894" s="15">
        <v>0.20833333333333334</v>
      </c>
      <c r="AC894" t="s">
        <v>2087</v>
      </c>
    </row>
    <row r="895" spans="1:29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0.77994428969359331</v>
      </c>
      <c r="P895" s="6">
        <f t="shared" si="53"/>
        <v>54.120603015075375</v>
      </c>
      <c r="Q895" s="8" t="s">
        <v>2040</v>
      </c>
      <c r="R895" t="s">
        <v>2041</v>
      </c>
      <c r="S895" s="12">
        <f t="shared" si="54"/>
        <v>42170.208333333328</v>
      </c>
      <c r="T895" s="12">
        <f t="shared" si="55"/>
        <v>42174.208333333328</v>
      </c>
      <c r="W895" s="12">
        <v>42170.208333333328</v>
      </c>
      <c r="Y895">
        <v>6</v>
      </c>
      <c r="Z895">
        <v>15</v>
      </c>
      <c r="AA895">
        <v>2015</v>
      </c>
      <c r="AB895" s="15">
        <v>0.20833333333333334</v>
      </c>
      <c r="AC895" t="s">
        <v>2087</v>
      </c>
    </row>
    <row r="896" spans="1:29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0.52992518703241898</v>
      </c>
      <c r="P896" s="6">
        <f t="shared" si="53"/>
        <v>57.285714285714285</v>
      </c>
      <c r="Q896" s="8" t="s">
        <v>2040</v>
      </c>
      <c r="R896" t="s">
        <v>2059</v>
      </c>
      <c r="S896" s="12">
        <f t="shared" si="54"/>
        <v>41466.208333333336</v>
      </c>
      <c r="T896" s="12">
        <f t="shared" si="55"/>
        <v>41496.208333333336</v>
      </c>
      <c r="W896" s="12">
        <v>41466.208333333336</v>
      </c>
      <c r="Y896">
        <v>7</v>
      </c>
      <c r="Z896">
        <v>11</v>
      </c>
      <c r="AA896">
        <v>2013</v>
      </c>
      <c r="AB896" s="15">
        <v>0.20833333333333334</v>
      </c>
      <c r="AC896" t="s">
        <v>2087</v>
      </c>
    </row>
    <row r="897" spans="1:29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14.386028087864602</v>
      </c>
      <c r="P897" s="6">
        <f t="shared" si="53"/>
        <v>103.81308411214954</v>
      </c>
      <c r="Q897" s="8" t="s">
        <v>2038</v>
      </c>
      <c r="R897" t="s">
        <v>2039</v>
      </c>
      <c r="S897" s="12">
        <f t="shared" si="54"/>
        <v>43134.25</v>
      </c>
      <c r="T897" s="12">
        <f t="shared" si="55"/>
        <v>43143.25</v>
      </c>
      <c r="W897" s="12">
        <v>43134.25</v>
      </c>
      <c r="Y897">
        <v>2</v>
      </c>
      <c r="Z897">
        <v>3</v>
      </c>
      <c r="AA897">
        <v>2018</v>
      </c>
      <c r="AB897" s="15">
        <v>0.25</v>
      </c>
      <c r="AC897" t="s">
        <v>2087</v>
      </c>
    </row>
    <row r="898" spans="1:29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0.1291265048455047</v>
      </c>
      <c r="P898" s="6">
        <f t="shared" si="53"/>
        <v>105.02602739726028</v>
      </c>
      <c r="Q898" s="8" t="s">
        <v>2032</v>
      </c>
      <c r="R898" t="s">
        <v>2033</v>
      </c>
      <c r="S898" s="12">
        <f t="shared" si="54"/>
        <v>40738.208333333336</v>
      </c>
      <c r="T898" s="12">
        <f t="shared" si="55"/>
        <v>40741.208333333336</v>
      </c>
      <c r="W898" s="12">
        <v>40738.208333333336</v>
      </c>
      <c r="Y898">
        <v>7</v>
      </c>
      <c r="Z898">
        <v>14</v>
      </c>
      <c r="AA898">
        <v>2011</v>
      </c>
      <c r="AB898" s="15">
        <v>0.20833333333333334</v>
      </c>
      <c r="AC898" t="s">
        <v>2087</v>
      </c>
    </row>
    <row r="899" spans="1:29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D899/E899</f>
        <v>3.6109971276159212</v>
      </c>
      <c r="P899" s="6">
        <f t="shared" ref="P899:P962" si="57">E899/G899</f>
        <v>90.259259259259252</v>
      </c>
      <c r="Q899" s="8" t="s">
        <v>2038</v>
      </c>
      <c r="R899" t="s">
        <v>2039</v>
      </c>
      <c r="S899" s="12">
        <f t="shared" ref="S899:S962" si="58">(J899/86400)+DATE(1970, 1, 1)</f>
        <v>43583.208333333328</v>
      </c>
      <c r="T899" s="12">
        <f t="shared" ref="T899:T962" si="59">(K899/86400)+DATE(1970,1,1)</f>
        <v>43585.208333333328</v>
      </c>
      <c r="W899" s="12">
        <v>43583.208333333328</v>
      </c>
      <c r="Y899">
        <v>4</v>
      </c>
      <c r="Z899">
        <v>28</v>
      </c>
      <c r="AA899">
        <v>2019</v>
      </c>
      <c r="AB899" s="15">
        <v>0.20833333333333334</v>
      </c>
      <c r="AC899" t="s">
        <v>2087</v>
      </c>
    </row>
    <row r="900" spans="1:29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1.9055015905778212</v>
      </c>
      <c r="P900" s="6">
        <f t="shared" si="57"/>
        <v>76.978705978705975</v>
      </c>
      <c r="Q900" s="8" t="s">
        <v>2040</v>
      </c>
      <c r="R900" t="s">
        <v>2041</v>
      </c>
      <c r="S900" s="12">
        <f t="shared" si="58"/>
        <v>43815.25</v>
      </c>
      <c r="T900" s="12">
        <f t="shared" si="59"/>
        <v>43821.25</v>
      </c>
      <c r="W900" s="12">
        <v>43815.25</v>
      </c>
      <c r="Y900">
        <v>12</v>
      </c>
      <c r="Z900">
        <v>16</v>
      </c>
      <c r="AA900">
        <v>2019</v>
      </c>
      <c r="AB900" s="15">
        <v>0.25</v>
      </c>
      <c r="AC900" t="s">
        <v>2087</v>
      </c>
    </row>
    <row r="901" spans="1:29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0.24564183835182252</v>
      </c>
      <c r="P901" s="6">
        <f t="shared" si="57"/>
        <v>102.60162601626017</v>
      </c>
      <c r="Q901" s="8" t="s">
        <v>2034</v>
      </c>
      <c r="R901" t="s">
        <v>2057</v>
      </c>
      <c r="S901" s="12">
        <f t="shared" si="58"/>
        <v>41554.208333333336</v>
      </c>
      <c r="T901" s="12">
        <f t="shared" si="59"/>
        <v>41572.208333333336</v>
      </c>
      <c r="W901" s="12">
        <v>41554.208333333336</v>
      </c>
      <c r="Y901">
        <v>10</v>
      </c>
      <c r="Z901">
        <v>7</v>
      </c>
      <c r="AA901">
        <v>2013</v>
      </c>
      <c r="AB901" s="15">
        <v>0.20833333333333334</v>
      </c>
      <c r="AC901" t="s">
        <v>2087</v>
      </c>
    </row>
    <row r="902" spans="1:29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50</v>
      </c>
      <c r="P902" s="6">
        <f t="shared" si="57"/>
        <v>2</v>
      </c>
      <c r="Q902" s="8" t="s">
        <v>2036</v>
      </c>
      <c r="R902" t="s">
        <v>2037</v>
      </c>
      <c r="S902" s="12">
        <f t="shared" si="58"/>
        <v>41901.208333333336</v>
      </c>
      <c r="T902" s="12">
        <f t="shared" si="59"/>
        <v>41902.208333333336</v>
      </c>
      <c r="W902" s="12">
        <v>41901.208333333336</v>
      </c>
      <c r="Y902">
        <v>9</v>
      </c>
      <c r="Z902">
        <v>19</v>
      </c>
      <c r="AA902">
        <v>2014</v>
      </c>
      <c r="AB902" s="15">
        <v>0.20833333333333334</v>
      </c>
      <c r="AC902" t="s">
        <v>2087</v>
      </c>
    </row>
    <row r="903" spans="1:29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0.64029270523667958</v>
      </c>
      <c r="P903" s="6">
        <f t="shared" si="57"/>
        <v>55.0062893081761</v>
      </c>
      <c r="Q903" s="8" t="s">
        <v>2034</v>
      </c>
      <c r="R903" t="s">
        <v>2035</v>
      </c>
      <c r="S903" s="12">
        <f t="shared" si="58"/>
        <v>43298.208333333328</v>
      </c>
      <c r="T903" s="12">
        <f t="shared" si="59"/>
        <v>43331.208333333328</v>
      </c>
      <c r="W903" s="12">
        <v>43298.208333333328</v>
      </c>
      <c r="Y903">
        <v>7</v>
      </c>
      <c r="Z903">
        <v>17</v>
      </c>
      <c r="AA903">
        <v>2018</v>
      </c>
      <c r="AB903" s="15">
        <v>0.20833333333333334</v>
      </c>
      <c r="AC903" t="s">
        <v>2087</v>
      </c>
    </row>
    <row r="904" spans="1:29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0.39615166949632147</v>
      </c>
      <c r="P904" s="6">
        <f t="shared" si="57"/>
        <v>32.127272727272725</v>
      </c>
      <c r="Q904" s="8" t="s">
        <v>2036</v>
      </c>
      <c r="R904" t="s">
        <v>2037</v>
      </c>
      <c r="S904" s="12">
        <f t="shared" si="58"/>
        <v>42399.25</v>
      </c>
      <c r="T904" s="12">
        <f t="shared" si="59"/>
        <v>42441.25</v>
      </c>
      <c r="W904" s="12">
        <v>42399.25</v>
      </c>
      <c r="Y904">
        <v>1</v>
      </c>
      <c r="Z904">
        <v>30</v>
      </c>
      <c r="AA904">
        <v>2016</v>
      </c>
      <c r="AB904" s="15">
        <v>0.25</v>
      </c>
      <c r="AC904" t="s">
        <v>2087</v>
      </c>
    </row>
    <row r="905" spans="1:29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57.827926657263752</v>
      </c>
      <c r="P905" s="6">
        <f t="shared" si="57"/>
        <v>50.642857142857146</v>
      </c>
      <c r="Q905" s="8" t="s">
        <v>2046</v>
      </c>
      <c r="R905" t="s">
        <v>2047</v>
      </c>
      <c r="S905" s="12">
        <f t="shared" si="58"/>
        <v>41034.208333333336</v>
      </c>
      <c r="T905" s="12">
        <f t="shared" si="59"/>
        <v>41049.208333333336</v>
      </c>
      <c r="W905" s="12">
        <v>41034.208333333336</v>
      </c>
      <c r="Y905">
        <v>5</v>
      </c>
      <c r="Z905">
        <v>5</v>
      </c>
      <c r="AA905">
        <v>2012</v>
      </c>
      <c r="AB905" s="15">
        <v>0.20833333333333334</v>
      </c>
      <c r="AC905" t="s">
        <v>2087</v>
      </c>
    </row>
    <row r="906" spans="1:29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8.1761006289308185</v>
      </c>
      <c r="P906" s="6">
        <f t="shared" si="57"/>
        <v>49.6875</v>
      </c>
      <c r="Q906" s="8" t="s">
        <v>2046</v>
      </c>
      <c r="R906" t="s">
        <v>2055</v>
      </c>
      <c r="S906" s="12">
        <f t="shared" si="58"/>
        <v>41186.208333333336</v>
      </c>
      <c r="T906" s="12">
        <f t="shared" si="59"/>
        <v>41190.208333333336</v>
      </c>
      <c r="W906" s="12">
        <v>41186.208333333336</v>
      </c>
      <c r="Y906">
        <v>10</v>
      </c>
      <c r="Z906">
        <v>4</v>
      </c>
      <c r="AA906">
        <v>2012</v>
      </c>
      <c r="AB906" s="15">
        <v>0.20833333333333334</v>
      </c>
      <c r="AC906" t="s">
        <v>2087</v>
      </c>
    </row>
    <row r="907" spans="1:29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0.60980316480123509</v>
      </c>
      <c r="P907" s="6">
        <f t="shared" si="57"/>
        <v>54.894067796610166</v>
      </c>
      <c r="Q907" s="8" t="s">
        <v>2038</v>
      </c>
      <c r="R907" t="s">
        <v>2039</v>
      </c>
      <c r="S907" s="12">
        <f t="shared" si="58"/>
        <v>41536.208333333336</v>
      </c>
      <c r="T907" s="12">
        <f t="shared" si="59"/>
        <v>41539.208333333336</v>
      </c>
      <c r="W907" s="12">
        <v>41536.208333333336</v>
      </c>
      <c r="Y907">
        <v>9</v>
      </c>
      <c r="Z907">
        <v>19</v>
      </c>
      <c r="AA907">
        <v>2013</v>
      </c>
      <c r="AB907" s="15">
        <v>0.20833333333333334</v>
      </c>
      <c r="AC907" t="s">
        <v>2087</v>
      </c>
    </row>
    <row r="908" spans="1:29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0.61356537260151722</v>
      </c>
      <c r="P908" s="6">
        <f t="shared" si="57"/>
        <v>46.931937172774866</v>
      </c>
      <c r="Q908" s="8" t="s">
        <v>2040</v>
      </c>
      <c r="R908" t="s">
        <v>2041</v>
      </c>
      <c r="S908" s="12">
        <f t="shared" si="58"/>
        <v>42868.208333333328</v>
      </c>
      <c r="T908" s="12">
        <f t="shared" si="59"/>
        <v>42904.208333333328</v>
      </c>
      <c r="W908" s="12">
        <v>42868.208333333328</v>
      </c>
      <c r="Y908">
        <v>5</v>
      </c>
      <c r="Z908">
        <v>13</v>
      </c>
      <c r="AA908">
        <v>2017</v>
      </c>
      <c r="AB908" s="15">
        <v>0.20833333333333334</v>
      </c>
      <c r="AC908" t="s">
        <v>2087</v>
      </c>
    </row>
    <row r="909" spans="1:29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4.9376017362995119</v>
      </c>
      <c r="P909" s="6">
        <f t="shared" si="57"/>
        <v>44.951219512195124</v>
      </c>
      <c r="Q909" s="8" t="s">
        <v>2038</v>
      </c>
      <c r="R909" t="s">
        <v>2039</v>
      </c>
      <c r="S909" s="12">
        <f t="shared" si="58"/>
        <v>40660.208333333336</v>
      </c>
      <c r="T909" s="12">
        <f t="shared" si="59"/>
        <v>40667.208333333336</v>
      </c>
      <c r="W909" s="12">
        <v>40660.208333333336</v>
      </c>
      <c r="Y909">
        <v>4</v>
      </c>
      <c r="Z909">
        <v>27</v>
      </c>
      <c r="AA909">
        <v>2011</v>
      </c>
      <c r="AB909" s="15">
        <v>0.20833333333333334</v>
      </c>
      <c r="AC909" t="s">
        <v>2087</v>
      </c>
    </row>
    <row r="910" spans="1:29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0.31324313243132429</v>
      </c>
      <c r="P910" s="6">
        <f t="shared" si="57"/>
        <v>30.99898322318251</v>
      </c>
      <c r="Q910" s="8" t="s">
        <v>2049</v>
      </c>
      <c r="R910" t="s">
        <v>2050</v>
      </c>
      <c r="S910" s="12">
        <f t="shared" si="58"/>
        <v>41031.208333333336</v>
      </c>
      <c r="T910" s="12">
        <f t="shared" si="59"/>
        <v>41042.208333333336</v>
      </c>
      <c r="W910" s="12">
        <v>41031.208333333336</v>
      </c>
      <c r="Y910">
        <v>5</v>
      </c>
      <c r="Z910">
        <v>2</v>
      </c>
      <c r="AA910">
        <v>2012</v>
      </c>
      <c r="AB910" s="15">
        <v>0.20833333333333334</v>
      </c>
      <c r="AC910" t="s">
        <v>2087</v>
      </c>
    </row>
    <row r="911" spans="1:29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0.20879248347059506</v>
      </c>
      <c r="P911" s="6">
        <f t="shared" si="57"/>
        <v>107.7625</v>
      </c>
      <c r="Q911" s="8" t="s">
        <v>2038</v>
      </c>
      <c r="R911" t="s">
        <v>2039</v>
      </c>
      <c r="S911" s="12">
        <f t="shared" si="58"/>
        <v>43255.208333333328</v>
      </c>
      <c r="T911" s="12">
        <f t="shared" si="59"/>
        <v>43282.208333333328</v>
      </c>
      <c r="W911" s="12">
        <v>43255.208333333328</v>
      </c>
      <c r="Y911">
        <v>6</v>
      </c>
      <c r="Z911">
        <v>4</v>
      </c>
      <c r="AA911">
        <v>2018</v>
      </c>
      <c r="AB911" s="15">
        <v>0.20833333333333334</v>
      </c>
      <c r="AC911" t="s">
        <v>2087</v>
      </c>
    </row>
    <row r="912" spans="1:29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5.113354294224723</v>
      </c>
      <c r="P912" s="6">
        <f t="shared" si="57"/>
        <v>102.07770270270271</v>
      </c>
      <c r="Q912" s="8" t="s">
        <v>2038</v>
      </c>
      <c r="R912" t="s">
        <v>2039</v>
      </c>
      <c r="S912" s="12">
        <f t="shared" si="58"/>
        <v>42026.25</v>
      </c>
      <c r="T912" s="12">
        <f t="shared" si="59"/>
        <v>42027.25</v>
      </c>
      <c r="W912" s="12">
        <v>42026.25</v>
      </c>
      <c r="Y912">
        <v>1</v>
      </c>
      <c r="Z912">
        <v>22</v>
      </c>
      <c r="AA912">
        <v>2015</v>
      </c>
      <c r="AB912" s="15">
        <v>0.25</v>
      </c>
      <c r="AC912" t="s">
        <v>2087</v>
      </c>
    </row>
    <row r="913" spans="1:29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0.50264320998353407</v>
      </c>
      <c r="P913" s="6">
        <f t="shared" si="57"/>
        <v>24.976190476190474</v>
      </c>
      <c r="Q913" s="8" t="s">
        <v>2036</v>
      </c>
      <c r="R913" t="s">
        <v>2037</v>
      </c>
      <c r="S913" s="12">
        <f t="shared" si="58"/>
        <v>43717.208333333328</v>
      </c>
      <c r="T913" s="12">
        <f t="shared" si="59"/>
        <v>43719.208333333328</v>
      </c>
      <c r="W913" s="12">
        <v>43717.208333333328</v>
      </c>
      <c r="Y913">
        <v>9</v>
      </c>
      <c r="Z913">
        <v>9</v>
      </c>
      <c r="AA913">
        <v>2019</v>
      </c>
      <c r="AB913" s="15">
        <v>0.20833333333333334</v>
      </c>
      <c r="AC913" t="s">
        <v>2087</v>
      </c>
    </row>
    <row r="914" spans="1:29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0.12578616352201258</v>
      </c>
      <c r="P914" s="6">
        <f t="shared" si="57"/>
        <v>79.944134078212286</v>
      </c>
      <c r="Q914" s="8" t="s">
        <v>2040</v>
      </c>
      <c r="R914" t="s">
        <v>2043</v>
      </c>
      <c r="S914" s="12">
        <f t="shared" si="58"/>
        <v>41157.208333333336</v>
      </c>
      <c r="T914" s="12">
        <f t="shared" si="59"/>
        <v>41170.208333333336</v>
      </c>
      <c r="W914" s="12">
        <v>41157.208333333336</v>
      </c>
      <c r="Y914">
        <v>9</v>
      </c>
      <c r="Z914">
        <v>5</v>
      </c>
      <c r="AA914">
        <v>2012</v>
      </c>
      <c r="AB914" s="15">
        <v>0.20833333333333334</v>
      </c>
      <c r="AC914" t="s">
        <v>2087</v>
      </c>
    </row>
    <row r="915" spans="1:29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1.9754615038271048</v>
      </c>
      <c r="P915" s="6">
        <f t="shared" si="57"/>
        <v>67.946462715105156</v>
      </c>
      <c r="Q915" s="8" t="s">
        <v>2040</v>
      </c>
      <c r="R915" t="s">
        <v>2043</v>
      </c>
      <c r="S915" s="12">
        <f t="shared" si="58"/>
        <v>43597.208333333328</v>
      </c>
      <c r="T915" s="12">
        <f t="shared" si="59"/>
        <v>43610.208333333328</v>
      </c>
      <c r="W915" s="12">
        <v>43597.208333333328</v>
      </c>
      <c r="Y915">
        <v>5</v>
      </c>
      <c r="Z915">
        <v>12</v>
      </c>
      <c r="AA915">
        <v>2019</v>
      </c>
      <c r="AB915" s="15">
        <v>0.20833333333333334</v>
      </c>
      <c r="AC915" t="s">
        <v>2087</v>
      </c>
    </row>
    <row r="916" spans="1:29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1.7410228509249184</v>
      </c>
      <c r="P916" s="6">
        <f t="shared" si="57"/>
        <v>26.070921985815602</v>
      </c>
      <c r="Q916" s="8" t="s">
        <v>2038</v>
      </c>
      <c r="R916" t="s">
        <v>2039</v>
      </c>
      <c r="S916" s="12">
        <f t="shared" si="58"/>
        <v>41490.208333333336</v>
      </c>
      <c r="T916" s="12">
        <f t="shared" si="59"/>
        <v>41502.208333333336</v>
      </c>
      <c r="W916" s="12">
        <v>41490.208333333336</v>
      </c>
      <c r="Y916">
        <v>8</v>
      </c>
      <c r="Z916">
        <v>4</v>
      </c>
      <c r="AA916">
        <v>2013</v>
      </c>
      <c r="AB916" s="15">
        <v>0.20833333333333334</v>
      </c>
      <c r="AC916" t="s">
        <v>2087</v>
      </c>
    </row>
    <row r="917" spans="1:29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0.64255675322554306</v>
      </c>
      <c r="P917" s="6">
        <f t="shared" si="57"/>
        <v>105.0032154340836</v>
      </c>
      <c r="Q917" s="8" t="s">
        <v>2040</v>
      </c>
      <c r="R917" t="s">
        <v>2059</v>
      </c>
      <c r="S917" s="12">
        <f t="shared" si="58"/>
        <v>42976.208333333328</v>
      </c>
      <c r="T917" s="12">
        <f t="shared" si="59"/>
        <v>42985.208333333328</v>
      </c>
      <c r="W917" s="12">
        <v>42976.208333333328</v>
      </c>
      <c r="Y917">
        <v>8</v>
      </c>
      <c r="Z917">
        <v>29</v>
      </c>
      <c r="AA917">
        <v>2017</v>
      </c>
      <c r="AB917" s="15">
        <v>0.20833333333333334</v>
      </c>
      <c r="AC917" t="s">
        <v>2087</v>
      </c>
    </row>
    <row r="918" spans="1:29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2.7550260610573343</v>
      </c>
      <c r="P918" s="6">
        <f t="shared" si="57"/>
        <v>25.826923076923077</v>
      </c>
      <c r="Q918" s="8" t="s">
        <v>2053</v>
      </c>
      <c r="R918" t="s">
        <v>2054</v>
      </c>
      <c r="S918" s="12">
        <f t="shared" si="58"/>
        <v>41991.25</v>
      </c>
      <c r="T918" s="12">
        <f t="shared" si="59"/>
        <v>42000.25</v>
      </c>
      <c r="W918" s="12">
        <v>41991.25</v>
      </c>
      <c r="Y918">
        <v>12</v>
      </c>
      <c r="Z918">
        <v>18</v>
      </c>
      <c r="AA918">
        <v>2014</v>
      </c>
      <c r="AB918" s="15">
        <v>0.25</v>
      </c>
      <c r="AC918" t="s">
        <v>2087</v>
      </c>
    </row>
    <row r="919" spans="1:29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1.7167381974248928</v>
      </c>
      <c r="P919" s="6">
        <f t="shared" si="57"/>
        <v>77.666666666666671</v>
      </c>
      <c r="Q919" s="8" t="s">
        <v>2040</v>
      </c>
      <c r="R919" t="s">
        <v>2051</v>
      </c>
      <c r="S919" s="12">
        <f t="shared" si="58"/>
        <v>40722.208333333336</v>
      </c>
      <c r="T919" s="12">
        <f t="shared" si="59"/>
        <v>40746.208333333336</v>
      </c>
      <c r="W919" s="12">
        <v>40722.208333333336</v>
      </c>
      <c r="Y919">
        <v>6</v>
      </c>
      <c r="Z919">
        <v>28</v>
      </c>
      <c r="AA919">
        <v>2011</v>
      </c>
      <c r="AB919" s="15">
        <v>0.20833333333333334</v>
      </c>
      <c r="AC919" t="s">
        <v>2087</v>
      </c>
    </row>
    <row r="920" spans="1:29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0.42123933045116951</v>
      </c>
      <c r="P920" s="6">
        <f t="shared" si="57"/>
        <v>57.82692307692308</v>
      </c>
      <c r="Q920" s="8" t="s">
        <v>2046</v>
      </c>
      <c r="R920" t="s">
        <v>2055</v>
      </c>
      <c r="S920" s="12">
        <f t="shared" si="58"/>
        <v>41117.208333333336</v>
      </c>
      <c r="T920" s="12">
        <f t="shared" si="59"/>
        <v>41128.208333333336</v>
      </c>
      <c r="W920" s="12">
        <v>41117.208333333336</v>
      </c>
      <c r="Y920">
        <v>7</v>
      </c>
      <c r="Z920">
        <v>27</v>
      </c>
      <c r="AA920">
        <v>2012</v>
      </c>
      <c r="AB920" s="15">
        <v>0.20833333333333334</v>
      </c>
      <c r="AC920" t="s">
        <v>2087</v>
      </c>
    </row>
    <row r="921" spans="1:29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1.7021276595744681</v>
      </c>
      <c r="P921" s="6">
        <f t="shared" si="57"/>
        <v>92.955555555555549</v>
      </c>
      <c r="Q921" s="8" t="s">
        <v>2038</v>
      </c>
      <c r="R921" t="s">
        <v>2039</v>
      </c>
      <c r="S921" s="12">
        <f t="shared" si="58"/>
        <v>43022.208333333328</v>
      </c>
      <c r="T921" s="12">
        <f t="shared" si="59"/>
        <v>43054.25</v>
      </c>
      <c r="W921" s="12">
        <v>43022.208333333328</v>
      </c>
      <c r="Y921">
        <v>10</v>
      </c>
      <c r="Z921">
        <v>14</v>
      </c>
      <c r="AA921">
        <v>2017</v>
      </c>
      <c r="AB921" s="15">
        <v>0.20833333333333334</v>
      </c>
      <c r="AC921" t="s">
        <v>2087</v>
      </c>
    </row>
    <row r="922" spans="1:29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0.54774700289375777</v>
      </c>
      <c r="P922" s="6">
        <f t="shared" si="57"/>
        <v>37.945098039215686</v>
      </c>
      <c r="Q922" s="8" t="s">
        <v>2040</v>
      </c>
      <c r="R922" t="s">
        <v>2048</v>
      </c>
      <c r="S922" s="12">
        <f t="shared" si="58"/>
        <v>43503.25</v>
      </c>
      <c r="T922" s="12">
        <f t="shared" si="59"/>
        <v>43523.25</v>
      </c>
      <c r="W922" s="12">
        <v>43503.25</v>
      </c>
      <c r="Y922">
        <v>2</v>
      </c>
      <c r="Z922">
        <v>7</v>
      </c>
      <c r="AA922">
        <v>2019</v>
      </c>
      <c r="AB922" s="15">
        <v>0.25</v>
      </c>
      <c r="AC922" t="s">
        <v>2087</v>
      </c>
    </row>
    <row r="923" spans="1:29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132.56198347107437</v>
      </c>
      <c r="P923" s="6">
        <f t="shared" si="57"/>
        <v>31.842105263157894</v>
      </c>
      <c r="Q923" s="8" t="s">
        <v>2036</v>
      </c>
      <c r="R923" t="s">
        <v>2037</v>
      </c>
      <c r="S923" s="12">
        <f t="shared" si="58"/>
        <v>40951.25</v>
      </c>
      <c r="T923" s="12">
        <f t="shared" si="59"/>
        <v>40965.25</v>
      </c>
      <c r="W923" s="12">
        <v>40951.25</v>
      </c>
      <c r="Y923">
        <v>2</v>
      </c>
      <c r="Z923">
        <v>12</v>
      </c>
      <c r="AA923">
        <v>2012</v>
      </c>
      <c r="AB923" s="15">
        <v>0.25</v>
      </c>
      <c r="AC923" t="s">
        <v>2087</v>
      </c>
    </row>
    <row r="924" spans="1:29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0.56833259619637333</v>
      </c>
      <c r="P924" s="6">
        <f t="shared" si="57"/>
        <v>40</v>
      </c>
      <c r="Q924" s="8" t="s">
        <v>2034</v>
      </c>
      <c r="R924" t="s">
        <v>2061</v>
      </c>
      <c r="S924" s="12">
        <f t="shared" si="58"/>
        <v>43443.25</v>
      </c>
      <c r="T924" s="12">
        <f t="shared" si="59"/>
        <v>43452.25</v>
      </c>
      <c r="W924" s="12">
        <v>43443.25</v>
      </c>
      <c r="Y924">
        <v>12</v>
      </c>
      <c r="Z924">
        <v>9</v>
      </c>
      <c r="AA924">
        <v>2018</v>
      </c>
      <c r="AB924" s="15">
        <v>0.25</v>
      </c>
      <c r="AC924" t="s">
        <v>2087</v>
      </c>
    </row>
    <row r="925" spans="1:29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0.42037586547972305</v>
      </c>
      <c r="P925" s="6">
        <f t="shared" si="57"/>
        <v>101.1</v>
      </c>
      <c r="Q925" s="8" t="s">
        <v>2038</v>
      </c>
      <c r="R925" t="s">
        <v>2039</v>
      </c>
      <c r="S925" s="12">
        <f t="shared" si="58"/>
        <v>40373.208333333336</v>
      </c>
      <c r="T925" s="12">
        <f t="shared" si="59"/>
        <v>40374.208333333336</v>
      </c>
      <c r="W925" s="12">
        <v>40373.208333333336</v>
      </c>
      <c r="Y925">
        <v>7</v>
      </c>
      <c r="Z925">
        <v>14</v>
      </c>
      <c r="AA925">
        <v>2010</v>
      </c>
      <c r="AB925" s="15">
        <v>0.20833333333333334</v>
      </c>
      <c r="AC925" t="s">
        <v>2087</v>
      </c>
    </row>
    <row r="926" spans="1:29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0.20489671957231709</v>
      </c>
      <c r="P926" s="6">
        <f t="shared" si="57"/>
        <v>84.006989951944078</v>
      </c>
      <c r="Q926" s="8" t="s">
        <v>2038</v>
      </c>
      <c r="R926" t="s">
        <v>2039</v>
      </c>
      <c r="S926" s="12">
        <f t="shared" si="58"/>
        <v>43769.208333333328</v>
      </c>
      <c r="T926" s="12">
        <f t="shared" si="59"/>
        <v>43780.25</v>
      </c>
      <c r="W926" s="12">
        <v>43769.208333333328</v>
      </c>
      <c r="Y926">
        <v>10</v>
      </c>
      <c r="Z926">
        <v>31</v>
      </c>
      <c r="AA926">
        <v>2019</v>
      </c>
      <c r="AB926" s="15">
        <v>0.20833333333333334</v>
      </c>
      <c r="AC926" t="s">
        <v>2087</v>
      </c>
    </row>
    <row r="927" spans="1:29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0.44629574531389465</v>
      </c>
      <c r="P927" s="6">
        <f t="shared" si="57"/>
        <v>103.41538461538461</v>
      </c>
      <c r="Q927" s="8" t="s">
        <v>2038</v>
      </c>
      <c r="R927" t="s">
        <v>2039</v>
      </c>
      <c r="S927" s="12">
        <f t="shared" si="58"/>
        <v>43000.208333333328</v>
      </c>
      <c r="T927" s="12">
        <f t="shared" si="59"/>
        <v>43012.208333333328</v>
      </c>
      <c r="W927" s="12">
        <v>43000.208333333328</v>
      </c>
      <c r="Y927">
        <v>9</v>
      </c>
      <c r="Z927">
        <v>22</v>
      </c>
      <c r="AA927">
        <v>2017</v>
      </c>
      <c r="AB927" s="15">
        <v>0.20833333333333334</v>
      </c>
      <c r="AC927" t="s">
        <v>2087</v>
      </c>
    </row>
    <row r="928" spans="1:29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5.516804058338618</v>
      </c>
      <c r="P928" s="6">
        <f t="shared" si="57"/>
        <v>105.13333333333334</v>
      </c>
      <c r="Q928" s="8" t="s">
        <v>2032</v>
      </c>
      <c r="R928" t="s">
        <v>2033</v>
      </c>
      <c r="S928" s="12">
        <f t="shared" si="58"/>
        <v>42502.208333333328</v>
      </c>
      <c r="T928" s="12">
        <f t="shared" si="59"/>
        <v>42506.208333333328</v>
      </c>
      <c r="W928" s="12">
        <v>42502.208333333328</v>
      </c>
      <c r="Y928">
        <v>5</v>
      </c>
      <c r="Z928">
        <v>12</v>
      </c>
      <c r="AA928">
        <v>2016</v>
      </c>
      <c r="AB928" s="15">
        <v>0.20833333333333334</v>
      </c>
      <c r="AC928" t="s">
        <v>2087</v>
      </c>
    </row>
    <row r="929" spans="1:29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2.1811572250833082</v>
      </c>
      <c r="P929" s="6">
        <f t="shared" si="57"/>
        <v>89.21621621621621</v>
      </c>
      <c r="Q929" s="8" t="s">
        <v>2038</v>
      </c>
      <c r="R929" t="s">
        <v>2039</v>
      </c>
      <c r="S929" s="12">
        <f t="shared" si="58"/>
        <v>41102.208333333336</v>
      </c>
      <c r="T929" s="12">
        <f t="shared" si="59"/>
        <v>41131.208333333336</v>
      </c>
      <c r="W929" s="12">
        <v>41102.208333333336</v>
      </c>
      <c r="Y929">
        <v>7</v>
      </c>
      <c r="Z929">
        <v>12</v>
      </c>
      <c r="AA929">
        <v>2012</v>
      </c>
      <c r="AB929" s="15">
        <v>0.20833333333333334</v>
      </c>
      <c r="AC929" t="s">
        <v>2087</v>
      </c>
    </row>
    <row r="930" spans="1:29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0.85240292077846691</v>
      </c>
      <c r="P930" s="6">
        <f t="shared" si="57"/>
        <v>51.995234312946785</v>
      </c>
      <c r="Q930" s="8" t="s">
        <v>2036</v>
      </c>
      <c r="R930" t="s">
        <v>2037</v>
      </c>
      <c r="S930" s="12">
        <f t="shared" si="58"/>
        <v>41637.25</v>
      </c>
      <c r="T930" s="12">
        <f t="shared" si="59"/>
        <v>41646.25</v>
      </c>
      <c r="W930" s="12">
        <v>41637.25</v>
      </c>
      <c r="Y930">
        <v>12</v>
      </c>
      <c r="Z930">
        <v>29</v>
      </c>
      <c r="AA930">
        <v>2013</v>
      </c>
      <c r="AB930" s="15">
        <v>0.25</v>
      </c>
      <c r="AC930" t="s">
        <v>2087</v>
      </c>
    </row>
    <row r="931" spans="1:29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0.46017402945113789</v>
      </c>
      <c r="P931" s="6">
        <f t="shared" si="57"/>
        <v>64.956521739130437</v>
      </c>
      <c r="Q931" s="8" t="s">
        <v>2038</v>
      </c>
      <c r="R931" t="s">
        <v>2039</v>
      </c>
      <c r="S931" s="12">
        <f t="shared" si="58"/>
        <v>42858.208333333328</v>
      </c>
      <c r="T931" s="12">
        <f t="shared" si="59"/>
        <v>42872.208333333328</v>
      </c>
      <c r="W931" s="12">
        <v>42858.208333333328</v>
      </c>
      <c r="Y931">
        <v>5</v>
      </c>
      <c r="Z931">
        <v>3</v>
      </c>
      <c r="AA931">
        <v>2017</v>
      </c>
      <c r="AB931" s="15">
        <v>0.20833333333333334</v>
      </c>
      <c r="AC931" t="s">
        <v>2087</v>
      </c>
    </row>
    <row r="932" spans="1:29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0.89058524173027986</v>
      </c>
      <c r="P932" s="6">
        <f t="shared" si="57"/>
        <v>46.235294117647058</v>
      </c>
      <c r="Q932" s="8" t="s">
        <v>2038</v>
      </c>
      <c r="R932" t="s">
        <v>2039</v>
      </c>
      <c r="S932" s="12">
        <f t="shared" si="58"/>
        <v>42060.25</v>
      </c>
      <c r="T932" s="12">
        <f t="shared" si="59"/>
        <v>42067.25</v>
      </c>
      <c r="W932" s="12">
        <v>42060.25</v>
      </c>
      <c r="Y932">
        <v>2</v>
      </c>
      <c r="Z932">
        <v>25</v>
      </c>
      <c r="AA932">
        <v>2015</v>
      </c>
      <c r="AB932" s="15">
        <v>0.25</v>
      </c>
      <c r="AC932" t="s">
        <v>2087</v>
      </c>
    </row>
    <row r="933" spans="1:29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1.3789492057950776</v>
      </c>
      <c r="P933" s="6">
        <f t="shared" si="57"/>
        <v>51.151785714285715</v>
      </c>
      <c r="Q933" s="8" t="s">
        <v>2038</v>
      </c>
      <c r="R933" t="s">
        <v>2039</v>
      </c>
      <c r="S933" s="12">
        <f t="shared" si="58"/>
        <v>41818.208333333336</v>
      </c>
      <c r="T933" s="12">
        <f t="shared" si="59"/>
        <v>41820.208333333336</v>
      </c>
      <c r="W933" s="12">
        <v>41818.208333333336</v>
      </c>
      <c r="Y933">
        <v>6</v>
      </c>
      <c r="Z933">
        <v>28</v>
      </c>
      <c r="AA933">
        <v>2014</v>
      </c>
      <c r="AB933" s="15">
        <v>0.20833333333333334</v>
      </c>
      <c r="AC933" t="s">
        <v>2087</v>
      </c>
    </row>
    <row r="934" spans="1:29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0.4710219127585501</v>
      </c>
      <c r="P934" s="6">
        <f t="shared" si="57"/>
        <v>33.909722222222221</v>
      </c>
      <c r="Q934" s="8" t="s">
        <v>2034</v>
      </c>
      <c r="R934" t="s">
        <v>2035</v>
      </c>
      <c r="S934" s="12">
        <f t="shared" si="58"/>
        <v>41709.208333333336</v>
      </c>
      <c r="T934" s="12">
        <f t="shared" si="59"/>
        <v>41712.208333333336</v>
      </c>
      <c r="W934" s="12">
        <v>41709.208333333336</v>
      </c>
      <c r="Y934">
        <v>3</v>
      </c>
      <c r="Z934">
        <v>11</v>
      </c>
      <c r="AA934">
        <v>2014</v>
      </c>
      <c r="AB934" s="15">
        <v>0.20833333333333334</v>
      </c>
      <c r="AC934" t="s">
        <v>2087</v>
      </c>
    </row>
    <row r="935" spans="1:29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0.41710710510527671</v>
      </c>
      <c r="P935" s="6">
        <f t="shared" si="57"/>
        <v>92.016298633017882</v>
      </c>
      <c r="Q935" s="8" t="s">
        <v>2038</v>
      </c>
      <c r="R935" t="s">
        <v>2039</v>
      </c>
      <c r="S935" s="12">
        <f t="shared" si="58"/>
        <v>41372.208333333336</v>
      </c>
      <c r="T935" s="12">
        <f t="shared" si="59"/>
        <v>41385.208333333336</v>
      </c>
      <c r="W935" s="12">
        <v>41372.208333333336</v>
      </c>
      <c r="Y935">
        <v>4</v>
      </c>
      <c r="Z935">
        <v>8</v>
      </c>
      <c r="AA935">
        <v>2013</v>
      </c>
      <c r="AB935" s="15">
        <v>0.20833333333333334</v>
      </c>
      <c r="AC935" t="s">
        <v>2087</v>
      </c>
    </row>
    <row r="936" spans="1:29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0.54964539007092195</v>
      </c>
      <c r="P936" s="6">
        <f t="shared" si="57"/>
        <v>107.42857142857143</v>
      </c>
      <c r="Q936" s="8" t="s">
        <v>2038</v>
      </c>
      <c r="R936" t="s">
        <v>2039</v>
      </c>
      <c r="S936" s="12">
        <f t="shared" si="58"/>
        <v>42422.25</v>
      </c>
      <c r="T936" s="12">
        <f t="shared" si="59"/>
        <v>42428.25</v>
      </c>
      <c r="W936" s="12">
        <v>42422.25</v>
      </c>
      <c r="Y936">
        <v>2</v>
      </c>
      <c r="Z936">
        <v>22</v>
      </c>
      <c r="AA936">
        <v>2016</v>
      </c>
      <c r="AB936" s="15">
        <v>0.25</v>
      </c>
      <c r="AC936" t="s">
        <v>2087</v>
      </c>
    </row>
    <row r="937" spans="1:29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0.60926887734718338</v>
      </c>
      <c r="P937" s="6">
        <f t="shared" si="57"/>
        <v>75.848484848484844</v>
      </c>
      <c r="Q937" s="8" t="s">
        <v>2038</v>
      </c>
      <c r="R937" t="s">
        <v>2039</v>
      </c>
      <c r="S937" s="12">
        <f t="shared" si="58"/>
        <v>42209.208333333328</v>
      </c>
      <c r="T937" s="12">
        <f t="shared" si="59"/>
        <v>42216.208333333328</v>
      </c>
      <c r="W937" s="12">
        <v>42209.208333333328</v>
      </c>
      <c r="Y937">
        <v>7</v>
      </c>
      <c r="Z937">
        <v>24</v>
      </c>
      <c r="AA937">
        <v>2015</v>
      </c>
      <c r="AB937" s="15">
        <v>0.20833333333333334</v>
      </c>
      <c r="AC937" t="s">
        <v>2087</v>
      </c>
    </row>
    <row r="938" spans="1:29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61.065088757396452</v>
      </c>
      <c r="P938" s="6">
        <f t="shared" si="57"/>
        <v>80.476190476190482</v>
      </c>
      <c r="Q938" s="8" t="s">
        <v>2038</v>
      </c>
      <c r="R938" t="s">
        <v>2039</v>
      </c>
      <c r="S938" s="12">
        <f t="shared" si="58"/>
        <v>43668.208333333328</v>
      </c>
      <c r="T938" s="12">
        <f t="shared" si="59"/>
        <v>43671.208333333328</v>
      </c>
      <c r="W938" s="12">
        <v>43668.208333333328</v>
      </c>
      <c r="Y938">
        <v>7</v>
      </c>
      <c r="Z938">
        <v>22</v>
      </c>
      <c r="AA938">
        <v>2019</v>
      </c>
      <c r="AB938" s="15">
        <v>0.20833333333333334</v>
      </c>
      <c r="AC938" t="s">
        <v>2087</v>
      </c>
    </row>
    <row r="939" spans="1:29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2.0143478107219845</v>
      </c>
      <c r="P939" s="6">
        <f t="shared" si="57"/>
        <v>86.978483606557376</v>
      </c>
      <c r="Q939" s="8" t="s">
        <v>2040</v>
      </c>
      <c r="R939" t="s">
        <v>2041</v>
      </c>
      <c r="S939" s="12">
        <f t="shared" si="58"/>
        <v>42334.25</v>
      </c>
      <c r="T939" s="12">
        <f t="shared" si="59"/>
        <v>42343.25</v>
      </c>
      <c r="W939" s="12">
        <v>42334.25</v>
      </c>
      <c r="Y939">
        <v>11</v>
      </c>
      <c r="Z939">
        <v>26</v>
      </c>
      <c r="AA939">
        <v>2015</v>
      </c>
      <c r="AB939" s="15">
        <v>0.25</v>
      </c>
      <c r="AC939" t="s">
        <v>2087</v>
      </c>
    </row>
    <row r="940" spans="1:29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0.9115228376102249</v>
      </c>
      <c r="P940" s="6">
        <f t="shared" si="57"/>
        <v>105.13541666666667</v>
      </c>
      <c r="Q940" s="8" t="s">
        <v>2046</v>
      </c>
      <c r="R940" t="s">
        <v>2052</v>
      </c>
      <c r="S940" s="12">
        <f t="shared" si="58"/>
        <v>43263.208333333328</v>
      </c>
      <c r="T940" s="12">
        <f t="shared" si="59"/>
        <v>43299.208333333328</v>
      </c>
      <c r="W940" s="12">
        <v>43263.208333333328</v>
      </c>
      <c r="Y940">
        <v>6</v>
      </c>
      <c r="Z940">
        <v>12</v>
      </c>
      <c r="AA940">
        <v>2018</v>
      </c>
      <c r="AB940" s="15">
        <v>0.20833333333333334</v>
      </c>
      <c r="AC940" t="s">
        <v>2087</v>
      </c>
    </row>
    <row r="941" spans="1:29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2.031779109143006</v>
      </c>
      <c r="P941" s="6">
        <f t="shared" si="57"/>
        <v>57.298507462686565</v>
      </c>
      <c r="Q941" s="8" t="s">
        <v>2049</v>
      </c>
      <c r="R941" t="s">
        <v>2050</v>
      </c>
      <c r="S941" s="12">
        <f t="shared" si="58"/>
        <v>40670.208333333336</v>
      </c>
      <c r="T941" s="12">
        <f t="shared" si="59"/>
        <v>40687.208333333336</v>
      </c>
      <c r="W941" s="12">
        <v>40670.208333333336</v>
      </c>
      <c r="Y941">
        <v>5</v>
      </c>
      <c r="Z941">
        <v>7</v>
      </c>
      <c r="AA941">
        <v>2011</v>
      </c>
      <c r="AB941" s="15">
        <v>0.20833333333333334</v>
      </c>
      <c r="AC941" t="s">
        <v>2087</v>
      </c>
    </row>
    <row r="942" spans="1:29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1.6068819996753774</v>
      </c>
      <c r="P942" s="6">
        <f t="shared" si="57"/>
        <v>93.348484848484844</v>
      </c>
      <c r="Q942" s="8" t="s">
        <v>2036</v>
      </c>
      <c r="R942" t="s">
        <v>2037</v>
      </c>
      <c r="S942" s="12">
        <f t="shared" si="58"/>
        <v>41244.25</v>
      </c>
      <c r="T942" s="12">
        <f t="shared" si="59"/>
        <v>41266.25</v>
      </c>
      <c r="W942" s="12">
        <v>41244.25</v>
      </c>
      <c r="Y942">
        <v>12</v>
      </c>
      <c r="Z942">
        <v>1</v>
      </c>
      <c r="AA942">
        <v>2012</v>
      </c>
      <c r="AB942" s="15">
        <v>0.25</v>
      </c>
      <c r="AC942" t="s">
        <v>2087</v>
      </c>
    </row>
    <row r="943" spans="1:29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7.6580587711487089</v>
      </c>
      <c r="P943" s="6">
        <f t="shared" si="57"/>
        <v>71.987179487179489</v>
      </c>
      <c r="Q943" s="8" t="s">
        <v>2038</v>
      </c>
      <c r="R943" t="s">
        <v>2039</v>
      </c>
      <c r="S943" s="12">
        <f t="shared" si="58"/>
        <v>40552.25</v>
      </c>
      <c r="T943" s="12">
        <f t="shared" si="59"/>
        <v>40587.25</v>
      </c>
      <c r="W943" s="12">
        <v>40552.25</v>
      </c>
      <c r="Y943">
        <v>1</v>
      </c>
      <c r="Z943">
        <v>9</v>
      </c>
      <c r="AA943">
        <v>2011</v>
      </c>
      <c r="AB943" s="15">
        <v>0.25</v>
      </c>
      <c r="AC943" t="s">
        <v>2087</v>
      </c>
    </row>
    <row r="944" spans="1:29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1.5471394037066881</v>
      </c>
      <c r="P944" s="6">
        <f t="shared" si="57"/>
        <v>92.611940298507463</v>
      </c>
      <c r="Q944" s="8" t="s">
        <v>2038</v>
      </c>
      <c r="R944" t="s">
        <v>2039</v>
      </c>
      <c r="S944" s="12">
        <f t="shared" si="58"/>
        <v>40568.25</v>
      </c>
      <c r="T944" s="12">
        <f t="shared" si="59"/>
        <v>40571.25</v>
      </c>
      <c r="W944" s="12">
        <v>40568.25</v>
      </c>
      <c r="Y944">
        <v>1</v>
      </c>
      <c r="Z944">
        <v>25</v>
      </c>
      <c r="AA944">
        <v>2011</v>
      </c>
      <c r="AB944" s="15">
        <v>0.25</v>
      </c>
      <c r="AC944" t="s">
        <v>2087</v>
      </c>
    </row>
    <row r="945" spans="1:29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0.62661876514328685</v>
      </c>
      <c r="P945" s="6">
        <f t="shared" si="57"/>
        <v>104.99122807017544</v>
      </c>
      <c r="Q945" s="8" t="s">
        <v>2032</v>
      </c>
      <c r="R945" t="s">
        <v>2033</v>
      </c>
      <c r="S945" s="12">
        <f t="shared" si="58"/>
        <v>41906.208333333336</v>
      </c>
      <c r="T945" s="12">
        <f t="shared" si="59"/>
        <v>41941.208333333336</v>
      </c>
      <c r="W945" s="12">
        <v>41906.208333333336</v>
      </c>
      <c r="Y945">
        <v>9</v>
      </c>
      <c r="Z945">
        <v>24</v>
      </c>
      <c r="AA945">
        <v>2014</v>
      </c>
      <c r="AB945" s="15">
        <v>0.20833333333333334</v>
      </c>
      <c r="AC945" t="s">
        <v>2087</v>
      </c>
    </row>
    <row r="946" spans="1:29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1.2281994595922379</v>
      </c>
      <c r="P946" s="6">
        <f t="shared" si="57"/>
        <v>30.958174904942965</v>
      </c>
      <c r="Q946" s="8" t="s">
        <v>2053</v>
      </c>
      <c r="R946" t="s">
        <v>2054</v>
      </c>
      <c r="S946" s="12">
        <f t="shared" si="58"/>
        <v>42776.25</v>
      </c>
      <c r="T946" s="12">
        <f t="shared" si="59"/>
        <v>42795.25</v>
      </c>
      <c r="W946" s="12">
        <v>42776.25</v>
      </c>
      <c r="Y946">
        <v>2</v>
      </c>
      <c r="Z946">
        <v>10</v>
      </c>
      <c r="AA946">
        <v>2017</v>
      </c>
      <c r="AB946" s="15">
        <v>0.25</v>
      </c>
      <c r="AC946" t="s">
        <v>2087</v>
      </c>
    </row>
    <row r="947" spans="1:29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3.0821610966759252</v>
      </c>
      <c r="P947" s="6">
        <f t="shared" si="57"/>
        <v>33.001182732111175</v>
      </c>
      <c r="Q947" s="8" t="s">
        <v>2053</v>
      </c>
      <c r="R947" t="s">
        <v>2054</v>
      </c>
      <c r="S947" s="12">
        <f t="shared" si="58"/>
        <v>41004.208333333336</v>
      </c>
      <c r="T947" s="12">
        <f t="shared" si="59"/>
        <v>41019.208333333336</v>
      </c>
      <c r="W947" s="12">
        <v>41004.208333333336</v>
      </c>
      <c r="Y947">
        <v>4</v>
      </c>
      <c r="Z947">
        <v>5</v>
      </c>
      <c r="AA947">
        <v>2012</v>
      </c>
      <c r="AB947" s="15">
        <v>0.20833333333333334</v>
      </c>
      <c r="AC947" t="s">
        <v>2087</v>
      </c>
    </row>
    <row r="948" spans="1:29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10.086625541409633</v>
      </c>
      <c r="P948" s="6">
        <f t="shared" si="57"/>
        <v>84.187845303867405</v>
      </c>
      <c r="Q948" s="8" t="s">
        <v>2038</v>
      </c>
      <c r="R948" t="s">
        <v>2039</v>
      </c>
      <c r="S948" s="12">
        <f t="shared" si="58"/>
        <v>40710.208333333336</v>
      </c>
      <c r="T948" s="12">
        <f t="shared" si="59"/>
        <v>40712.208333333336</v>
      </c>
      <c r="W948" s="12">
        <v>40710.208333333336</v>
      </c>
      <c r="Y948">
        <v>6</v>
      </c>
      <c r="Z948">
        <v>16</v>
      </c>
      <c r="AA948">
        <v>2011</v>
      </c>
      <c r="AB948" s="15">
        <v>0.20833333333333334</v>
      </c>
      <c r="AC948" t="s">
        <v>2087</v>
      </c>
    </row>
    <row r="949" spans="1:29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3.7460978147762747</v>
      </c>
      <c r="P949" s="6">
        <f t="shared" si="57"/>
        <v>73.92307692307692</v>
      </c>
      <c r="Q949" s="8" t="s">
        <v>2038</v>
      </c>
      <c r="R949" t="s">
        <v>2039</v>
      </c>
      <c r="S949" s="12">
        <f t="shared" si="58"/>
        <v>41908.208333333336</v>
      </c>
      <c r="T949" s="12">
        <f t="shared" si="59"/>
        <v>41915.208333333336</v>
      </c>
      <c r="W949" s="12">
        <v>41908.208333333336</v>
      </c>
      <c r="Y949">
        <v>9</v>
      </c>
      <c r="Z949">
        <v>26</v>
      </c>
      <c r="AA949">
        <v>2014</v>
      </c>
      <c r="AB949" s="15">
        <v>0.20833333333333334</v>
      </c>
      <c r="AC949" t="s">
        <v>2087</v>
      </c>
    </row>
    <row r="950" spans="1:29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1.5883744508279825</v>
      </c>
      <c r="P950" s="6">
        <f t="shared" si="57"/>
        <v>36.987499999999997</v>
      </c>
      <c r="Q950" s="8" t="s">
        <v>2040</v>
      </c>
      <c r="R950" t="s">
        <v>2041</v>
      </c>
      <c r="S950" s="12">
        <f t="shared" si="58"/>
        <v>41985.25</v>
      </c>
      <c r="T950" s="12">
        <f t="shared" si="59"/>
        <v>41995.25</v>
      </c>
      <c r="W950" s="12">
        <v>41985.25</v>
      </c>
      <c r="Y950">
        <v>12</v>
      </c>
      <c r="Z950">
        <v>12</v>
      </c>
      <c r="AA950">
        <v>2014</v>
      </c>
      <c r="AB950" s="15">
        <v>0.25</v>
      </c>
      <c r="AC950" t="s">
        <v>2087</v>
      </c>
    </row>
    <row r="951" spans="1:29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0.61974789915966388</v>
      </c>
      <c r="P951" s="6">
        <f t="shared" si="57"/>
        <v>46.896551724137929</v>
      </c>
      <c r="Q951" s="8" t="s">
        <v>2036</v>
      </c>
      <c r="R951" t="s">
        <v>2037</v>
      </c>
      <c r="S951" s="12">
        <f t="shared" si="58"/>
        <v>42112.208333333328</v>
      </c>
      <c r="T951" s="12">
        <f t="shared" si="59"/>
        <v>42131.208333333328</v>
      </c>
      <c r="W951" s="12">
        <v>42112.208333333328</v>
      </c>
      <c r="Y951">
        <v>4</v>
      </c>
      <c r="Z951">
        <v>18</v>
      </c>
      <c r="AA951">
        <v>2015</v>
      </c>
      <c r="AB951" s="15">
        <v>0.20833333333333334</v>
      </c>
      <c r="AC951" t="s">
        <v>2087</v>
      </c>
    </row>
    <row r="952" spans="1:29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20</v>
      </c>
      <c r="P952" s="6">
        <f t="shared" si="57"/>
        <v>5</v>
      </c>
      <c r="Q952" s="8" t="s">
        <v>2038</v>
      </c>
      <c r="R952" t="s">
        <v>2039</v>
      </c>
      <c r="S952" s="12">
        <f t="shared" si="58"/>
        <v>43571.208333333328</v>
      </c>
      <c r="T952" s="12">
        <f t="shared" si="59"/>
        <v>43576.208333333328</v>
      </c>
      <c r="W952" s="12">
        <v>43571.208333333328</v>
      </c>
      <c r="Y952">
        <v>4</v>
      </c>
      <c r="Z952">
        <v>16</v>
      </c>
      <c r="AA952">
        <v>2019</v>
      </c>
      <c r="AB952" s="15">
        <v>0.20833333333333334</v>
      </c>
      <c r="AC952" t="s">
        <v>2087</v>
      </c>
    </row>
    <row r="953" spans="1:29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9.1162860879187207E-2</v>
      </c>
      <c r="P953" s="6">
        <f t="shared" si="57"/>
        <v>102.02437459910199</v>
      </c>
      <c r="Q953" s="8" t="s">
        <v>2034</v>
      </c>
      <c r="R953" t="s">
        <v>2035</v>
      </c>
      <c r="S953" s="12">
        <f t="shared" si="58"/>
        <v>42730.25</v>
      </c>
      <c r="T953" s="12">
        <f t="shared" si="59"/>
        <v>42731.25</v>
      </c>
      <c r="W953" s="12">
        <v>42730.25</v>
      </c>
      <c r="Y953">
        <v>12</v>
      </c>
      <c r="Z953">
        <v>26</v>
      </c>
      <c r="AA953">
        <v>2016</v>
      </c>
      <c r="AB953" s="15">
        <v>0.25</v>
      </c>
      <c r="AC953" t="s">
        <v>2087</v>
      </c>
    </row>
    <row r="954" spans="1:29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1.4266524164844538</v>
      </c>
      <c r="P954" s="6">
        <f t="shared" si="57"/>
        <v>45.007502206531335</v>
      </c>
      <c r="Q954" s="8" t="s">
        <v>2040</v>
      </c>
      <c r="R954" t="s">
        <v>2041</v>
      </c>
      <c r="S954" s="12">
        <f t="shared" si="58"/>
        <v>42591.208333333328</v>
      </c>
      <c r="T954" s="12">
        <f t="shared" si="59"/>
        <v>42605.208333333328</v>
      </c>
      <c r="W954" s="12">
        <v>42591.208333333328</v>
      </c>
      <c r="Y954">
        <v>8</v>
      </c>
      <c r="Z954">
        <v>9</v>
      </c>
      <c r="AA954">
        <v>2016</v>
      </c>
      <c r="AB954" s="15">
        <v>0.20833333333333334</v>
      </c>
      <c r="AC954" t="s">
        <v>2087</v>
      </c>
    </row>
    <row r="955" spans="1:29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1.6666666666666667</v>
      </c>
      <c r="P955" s="6">
        <f t="shared" si="57"/>
        <v>94.285714285714292</v>
      </c>
      <c r="Q955" s="8" t="s">
        <v>2040</v>
      </c>
      <c r="R955" t="s">
        <v>2062</v>
      </c>
      <c r="S955" s="12">
        <f t="shared" si="58"/>
        <v>42358.25</v>
      </c>
      <c r="T955" s="12">
        <f t="shared" si="59"/>
        <v>42394.25</v>
      </c>
      <c r="W955" s="12">
        <v>42358.25</v>
      </c>
      <c r="Y955">
        <v>12</v>
      </c>
      <c r="Z955">
        <v>20</v>
      </c>
      <c r="AA955">
        <v>2015</v>
      </c>
      <c r="AB955" s="15">
        <v>0.25</v>
      </c>
      <c r="AC955" t="s">
        <v>2087</v>
      </c>
    </row>
    <row r="956" spans="1:29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0.27240638428483732</v>
      </c>
      <c r="P956" s="6">
        <f t="shared" si="57"/>
        <v>101.02325581395348</v>
      </c>
      <c r="Q956" s="8" t="s">
        <v>2036</v>
      </c>
      <c r="R956" t="s">
        <v>2037</v>
      </c>
      <c r="S956" s="12">
        <f t="shared" si="58"/>
        <v>41174.208333333336</v>
      </c>
      <c r="T956" s="12">
        <f t="shared" si="59"/>
        <v>41198.208333333336</v>
      </c>
      <c r="W956" s="12">
        <v>41174.208333333336</v>
      </c>
      <c r="Y956">
        <v>9</v>
      </c>
      <c r="Z956">
        <v>22</v>
      </c>
      <c r="AA956">
        <v>2012</v>
      </c>
      <c r="AB956" s="15">
        <v>0.20833333333333334</v>
      </c>
      <c r="AC956" t="s">
        <v>2087</v>
      </c>
    </row>
    <row r="957" spans="1:29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9.0171325518485126E-2</v>
      </c>
      <c r="P957" s="6">
        <f t="shared" si="57"/>
        <v>97.037499999999994</v>
      </c>
      <c r="Q957" s="8" t="s">
        <v>2038</v>
      </c>
      <c r="R957" t="s">
        <v>2039</v>
      </c>
      <c r="S957" s="12">
        <f t="shared" si="58"/>
        <v>41238.25</v>
      </c>
      <c r="T957" s="12">
        <f t="shared" si="59"/>
        <v>41240.25</v>
      </c>
      <c r="W957" s="12">
        <v>41238.25</v>
      </c>
      <c r="Y957">
        <v>11</v>
      </c>
      <c r="Z957">
        <v>25</v>
      </c>
      <c r="AA957">
        <v>2012</v>
      </c>
      <c r="AB957" s="15">
        <v>0.25</v>
      </c>
      <c r="AC957" t="s">
        <v>2087</v>
      </c>
    </row>
    <row r="958" spans="1:29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5.2551963695445121</v>
      </c>
      <c r="P958" s="6">
        <f t="shared" si="57"/>
        <v>43.00963855421687</v>
      </c>
      <c r="Q958" s="8" t="s">
        <v>2040</v>
      </c>
      <c r="R958" t="s">
        <v>2062</v>
      </c>
      <c r="S958" s="12">
        <f t="shared" si="58"/>
        <v>42360.25</v>
      </c>
      <c r="T958" s="12">
        <f t="shared" si="59"/>
        <v>42364.25</v>
      </c>
      <c r="W958" s="12">
        <v>42360.25</v>
      </c>
      <c r="Y958">
        <v>12</v>
      </c>
      <c r="Z958">
        <v>22</v>
      </c>
      <c r="AA958">
        <v>2015</v>
      </c>
      <c r="AB958" s="15">
        <v>0.25</v>
      </c>
      <c r="AC958" t="s">
        <v>2087</v>
      </c>
    </row>
    <row r="959" spans="1:29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0.7881614926813576</v>
      </c>
      <c r="P959" s="6">
        <f t="shared" si="57"/>
        <v>94.916030534351151</v>
      </c>
      <c r="Q959" s="8" t="s">
        <v>2038</v>
      </c>
      <c r="R959" t="s">
        <v>2039</v>
      </c>
      <c r="S959" s="12">
        <f t="shared" si="58"/>
        <v>40955.25</v>
      </c>
      <c r="T959" s="12">
        <f t="shared" si="59"/>
        <v>40958.25</v>
      </c>
      <c r="W959" s="12">
        <v>40955.25</v>
      </c>
      <c r="Y959">
        <v>2</v>
      </c>
      <c r="Z959">
        <v>16</v>
      </c>
      <c r="AA959">
        <v>2012</v>
      </c>
      <c r="AB959" s="15">
        <v>0.25</v>
      </c>
      <c r="AC959" t="s">
        <v>2087</v>
      </c>
    </row>
    <row r="960" spans="1:29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0.13612176710803117</v>
      </c>
      <c r="P960" s="6">
        <f t="shared" si="57"/>
        <v>72.151785714285708</v>
      </c>
      <c r="Q960" s="8" t="s">
        <v>2040</v>
      </c>
      <c r="R960" t="s">
        <v>2048</v>
      </c>
      <c r="S960" s="12">
        <f t="shared" si="58"/>
        <v>40350.208333333336</v>
      </c>
      <c r="T960" s="12">
        <f t="shared" si="59"/>
        <v>40372.208333333336</v>
      </c>
      <c r="W960" s="12">
        <v>40350.208333333336</v>
      </c>
      <c r="Y960">
        <v>6</v>
      </c>
      <c r="Z960">
        <v>21</v>
      </c>
      <c r="AA960">
        <v>2010</v>
      </c>
      <c r="AB960" s="15">
        <v>0.20833333333333334</v>
      </c>
      <c r="AC960" t="s">
        <v>2087</v>
      </c>
    </row>
    <row r="961" spans="1:29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21.866988387875132</v>
      </c>
      <c r="P961" s="6">
        <f t="shared" si="57"/>
        <v>51.007692307692309</v>
      </c>
      <c r="Q961" s="8" t="s">
        <v>2046</v>
      </c>
      <c r="R961" t="s">
        <v>2058</v>
      </c>
      <c r="S961" s="12">
        <f t="shared" si="58"/>
        <v>40357.208333333336</v>
      </c>
      <c r="T961" s="12">
        <f t="shared" si="59"/>
        <v>40385.208333333336</v>
      </c>
      <c r="W961" s="12">
        <v>40357.208333333336</v>
      </c>
      <c r="Y961">
        <v>6</v>
      </c>
      <c r="Z961">
        <v>28</v>
      </c>
      <c r="AA961">
        <v>2010</v>
      </c>
      <c r="AB961" s="15">
        <v>0.20833333333333334</v>
      </c>
      <c r="AC961" t="s">
        <v>2087</v>
      </c>
    </row>
    <row r="962" spans="1:29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1.1757161179991449</v>
      </c>
      <c r="P962" s="6">
        <f t="shared" si="57"/>
        <v>85.054545454545448</v>
      </c>
      <c r="Q962" s="8" t="s">
        <v>2036</v>
      </c>
      <c r="R962" t="s">
        <v>2037</v>
      </c>
      <c r="S962" s="12">
        <f t="shared" si="58"/>
        <v>42408.25</v>
      </c>
      <c r="T962" s="12">
        <f t="shared" si="59"/>
        <v>42445.208333333328</v>
      </c>
      <c r="W962" s="12">
        <v>42408.25</v>
      </c>
      <c r="Y962">
        <v>2</v>
      </c>
      <c r="Z962">
        <v>8</v>
      </c>
      <c r="AA962">
        <v>2016</v>
      </c>
      <c r="AB962" s="15">
        <v>0.25</v>
      </c>
      <c r="AC962" t="s">
        <v>2087</v>
      </c>
    </row>
    <row r="963" spans="1:29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D963/E963</f>
        <v>0.83823529411764708</v>
      </c>
      <c r="P963" s="6">
        <f t="shared" ref="P963:P1001" si="61">E963/G963</f>
        <v>43.87096774193548</v>
      </c>
      <c r="Q963" s="8" t="s">
        <v>2046</v>
      </c>
      <c r="R963" t="s">
        <v>2058</v>
      </c>
      <c r="S963" s="12">
        <f t="shared" ref="S963:S1001" si="62">(J963/86400)+DATE(1970, 1, 1)</f>
        <v>40591.25</v>
      </c>
      <c r="T963" s="12">
        <f t="shared" ref="T963:T1001" si="63">(K963/86400)+DATE(1970,1,1)</f>
        <v>40595.25</v>
      </c>
      <c r="W963" s="12">
        <v>40591.25</v>
      </c>
      <c r="Y963">
        <v>2</v>
      </c>
      <c r="Z963">
        <v>17</v>
      </c>
      <c r="AA963">
        <v>2011</v>
      </c>
      <c r="AB963" s="15">
        <v>0.25</v>
      </c>
      <c r="AC963" t="s">
        <v>2087</v>
      </c>
    </row>
    <row r="964" spans="1:29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0.33780613681148541</v>
      </c>
      <c r="P964" s="6">
        <f t="shared" si="61"/>
        <v>40.063909774436091</v>
      </c>
      <c r="Q964" s="8" t="s">
        <v>2032</v>
      </c>
      <c r="R964" t="s">
        <v>2033</v>
      </c>
      <c r="S964" s="12">
        <f t="shared" si="62"/>
        <v>41592.25</v>
      </c>
      <c r="T964" s="12">
        <f t="shared" si="63"/>
        <v>41613.25</v>
      </c>
      <c r="W964" s="12">
        <v>41592.25</v>
      </c>
      <c r="Y964">
        <v>11</v>
      </c>
      <c r="Z964">
        <v>14</v>
      </c>
      <c r="AA964">
        <v>2013</v>
      </c>
      <c r="AB964" s="15">
        <v>0.25</v>
      </c>
      <c r="AC964" t="s">
        <v>2087</v>
      </c>
    </row>
    <row r="965" spans="1:29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1.180708425055033</v>
      </c>
      <c r="P965" s="6">
        <f t="shared" si="61"/>
        <v>43.833333333333336</v>
      </c>
      <c r="Q965" s="8" t="s">
        <v>2053</v>
      </c>
      <c r="R965" t="s">
        <v>2054</v>
      </c>
      <c r="S965" s="12">
        <f t="shared" si="62"/>
        <v>40607.25</v>
      </c>
      <c r="T965" s="12">
        <f t="shared" si="63"/>
        <v>40613.25</v>
      </c>
      <c r="W965" s="12">
        <v>40607.25</v>
      </c>
      <c r="Y965">
        <v>3</v>
      </c>
      <c r="Z965">
        <v>5</v>
      </c>
      <c r="AA965">
        <v>2011</v>
      </c>
      <c r="AB965" s="15">
        <v>0.25</v>
      </c>
      <c r="AC965" t="s">
        <v>2087</v>
      </c>
    </row>
    <row r="966" spans="1:29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0.2810695837131571</v>
      </c>
      <c r="P966" s="6">
        <f t="shared" si="61"/>
        <v>84.92903225806451</v>
      </c>
      <c r="Q966" s="8" t="s">
        <v>2038</v>
      </c>
      <c r="R966" t="s">
        <v>2039</v>
      </c>
      <c r="S966" s="12">
        <f t="shared" si="62"/>
        <v>42135.208333333328</v>
      </c>
      <c r="T966" s="12">
        <f t="shared" si="63"/>
        <v>42140.208333333328</v>
      </c>
      <c r="W966" s="12">
        <v>42135.208333333328</v>
      </c>
      <c r="Y966">
        <v>5</v>
      </c>
      <c r="Z966">
        <v>11</v>
      </c>
      <c r="AA966">
        <v>2015</v>
      </c>
      <c r="AB966" s="15">
        <v>0.20833333333333334</v>
      </c>
      <c r="AC966" t="s">
        <v>2087</v>
      </c>
    </row>
    <row r="967" spans="1:29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0.25879308316668626</v>
      </c>
      <c r="P967" s="6">
        <f t="shared" si="61"/>
        <v>41.067632850241544</v>
      </c>
      <c r="Q967" s="8" t="s">
        <v>2034</v>
      </c>
      <c r="R967" t="s">
        <v>2035</v>
      </c>
      <c r="S967" s="12">
        <f t="shared" si="62"/>
        <v>40203.25</v>
      </c>
      <c r="T967" s="12">
        <f t="shared" si="63"/>
        <v>40243.25</v>
      </c>
      <c r="W967" s="12">
        <v>40203.25</v>
      </c>
      <c r="Y967">
        <v>1</v>
      </c>
      <c r="Z967">
        <v>25</v>
      </c>
      <c r="AA967">
        <v>2010</v>
      </c>
      <c r="AB967" s="15">
        <v>0.25</v>
      </c>
      <c r="AC967" t="s">
        <v>2087</v>
      </c>
    </row>
    <row r="968" spans="1:29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0.12622512622512622</v>
      </c>
      <c r="P968" s="6">
        <f t="shared" si="61"/>
        <v>54.971428571428568</v>
      </c>
      <c r="Q968" s="8" t="s">
        <v>2038</v>
      </c>
      <c r="R968" t="s">
        <v>2039</v>
      </c>
      <c r="S968" s="12">
        <f t="shared" si="62"/>
        <v>42901.208333333328</v>
      </c>
      <c r="T968" s="12">
        <f t="shared" si="63"/>
        <v>42903.208333333328</v>
      </c>
      <c r="W968" s="12">
        <v>42901.208333333328</v>
      </c>
      <c r="Y968">
        <v>6</v>
      </c>
      <c r="Z968">
        <v>15</v>
      </c>
      <c r="AA968">
        <v>2017</v>
      </c>
      <c r="AB968" s="15">
        <v>0.20833333333333334</v>
      </c>
      <c r="AC968" t="s">
        <v>2087</v>
      </c>
    </row>
    <row r="969" spans="1:29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0.72974623982565334</v>
      </c>
      <c r="P969" s="6">
        <f t="shared" si="61"/>
        <v>77.010807374443743</v>
      </c>
      <c r="Q969" s="8" t="s">
        <v>2034</v>
      </c>
      <c r="R969" t="s">
        <v>2061</v>
      </c>
      <c r="S969" s="12">
        <f t="shared" si="62"/>
        <v>41005.208333333336</v>
      </c>
      <c r="T969" s="12">
        <f t="shared" si="63"/>
        <v>41042.208333333336</v>
      </c>
      <c r="W969" s="12">
        <v>41005.208333333336</v>
      </c>
      <c r="Y969">
        <v>4</v>
      </c>
      <c r="Z969">
        <v>6</v>
      </c>
      <c r="AA969">
        <v>2012</v>
      </c>
      <c r="AB969" s="15">
        <v>0.20833333333333334</v>
      </c>
      <c r="AC969" t="s">
        <v>2087</v>
      </c>
    </row>
    <row r="970" spans="1:29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0.29567574226931131</v>
      </c>
      <c r="P970" s="6">
        <f t="shared" si="61"/>
        <v>71.201754385964918</v>
      </c>
      <c r="Q970" s="8" t="s">
        <v>2032</v>
      </c>
      <c r="R970" t="s">
        <v>2033</v>
      </c>
      <c r="S970" s="12">
        <f t="shared" si="62"/>
        <v>40544.25</v>
      </c>
      <c r="T970" s="12">
        <f t="shared" si="63"/>
        <v>40559.25</v>
      </c>
      <c r="W970" s="12">
        <v>40544.25</v>
      </c>
      <c r="Y970">
        <v>1</v>
      </c>
      <c r="Z970">
        <v>1</v>
      </c>
      <c r="AA970">
        <v>2011</v>
      </c>
      <c r="AB970" s="15">
        <v>0.25</v>
      </c>
      <c r="AC970" t="s">
        <v>2087</v>
      </c>
    </row>
    <row r="971" spans="1:29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0.92397660818713445</v>
      </c>
      <c r="P971" s="6">
        <f t="shared" si="61"/>
        <v>91.935483870967744</v>
      </c>
      <c r="Q971" s="8" t="s">
        <v>2038</v>
      </c>
      <c r="R971" t="s">
        <v>2039</v>
      </c>
      <c r="S971" s="12">
        <f t="shared" si="62"/>
        <v>43821.25</v>
      </c>
      <c r="T971" s="12">
        <f t="shared" si="63"/>
        <v>43828.25</v>
      </c>
      <c r="W971" s="12">
        <v>43821.25</v>
      </c>
      <c r="Y971">
        <v>12</v>
      </c>
      <c r="Z971">
        <v>22</v>
      </c>
      <c r="AA971">
        <v>2019</v>
      </c>
      <c r="AB971" s="15">
        <v>0.25</v>
      </c>
      <c r="AC971" t="s">
        <v>2087</v>
      </c>
    </row>
    <row r="972" spans="1:29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1.6458835567734438</v>
      </c>
      <c r="P972" s="6">
        <f t="shared" si="61"/>
        <v>97.069023569023571</v>
      </c>
      <c r="Q972" s="8" t="s">
        <v>2038</v>
      </c>
      <c r="R972" t="s">
        <v>2039</v>
      </c>
      <c r="S972" s="12">
        <f t="shared" si="62"/>
        <v>40672.208333333336</v>
      </c>
      <c r="T972" s="12">
        <f t="shared" si="63"/>
        <v>40673.208333333336</v>
      </c>
      <c r="W972" s="12">
        <v>40672.208333333336</v>
      </c>
      <c r="Y972">
        <v>5</v>
      </c>
      <c r="Z972">
        <v>9</v>
      </c>
      <c r="AA972">
        <v>2011</v>
      </c>
      <c r="AB972" s="15">
        <v>0.20833333333333334</v>
      </c>
      <c r="AC972" t="s">
        <v>2087</v>
      </c>
    </row>
    <row r="973" spans="1:29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3.6067892503536068</v>
      </c>
      <c r="P973" s="6">
        <f t="shared" si="61"/>
        <v>58.916666666666664</v>
      </c>
      <c r="Q973" s="8" t="s">
        <v>2040</v>
      </c>
      <c r="R973" t="s">
        <v>2059</v>
      </c>
      <c r="S973" s="12">
        <f t="shared" si="62"/>
        <v>41555.208333333336</v>
      </c>
      <c r="T973" s="12">
        <f t="shared" si="63"/>
        <v>41561.208333333336</v>
      </c>
      <c r="W973" s="12">
        <v>41555.208333333336</v>
      </c>
      <c r="Y973">
        <v>10</v>
      </c>
      <c r="Z973">
        <v>8</v>
      </c>
      <c r="AA973">
        <v>2013</v>
      </c>
      <c r="AB973" s="15">
        <v>0.20833333333333334</v>
      </c>
      <c r="AC973" t="s">
        <v>2087</v>
      </c>
    </row>
    <row r="974" spans="1:29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0.43784094171691074</v>
      </c>
      <c r="P974" s="6">
        <f t="shared" si="61"/>
        <v>58.015466983938133</v>
      </c>
      <c r="Q974" s="8" t="s">
        <v>2036</v>
      </c>
      <c r="R974" t="s">
        <v>2037</v>
      </c>
      <c r="S974" s="12">
        <f t="shared" si="62"/>
        <v>41792.208333333336</v>
      </c>
      <c r="T974" s="12">
        <f t="shared" si="63"/>
        <v>41801.208333333336</v>
      </c>
      <c r="W974" s="12">
        <v>41792.208333333336</v>
      </c>
      <c r="Y974">
        <v>6</v>
      </c>
      <c r="Z974">
        <v>2</v>
      </c>
      <c r="AA974">
        <v>2014</v>
      </c>
      <c r="AB974" s="15">
        <v>0.20833333333333334</v>
      </c>
      <c r="AC974" t="s">
        <v>2087</v>
      </c>
    </row>
    <row r="975" spans="1:29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4.6263753056234718</v>
      </c>
      <c r="P975" s="6">
        <f t="shared" si="61"/>
        <v>103.87301587301587</v>
      </c>
      <c r="Q975" s="8" t="s">
        <v>2038</v>
      </c>
      <c r="R975" t="s">
        <v>2039</v>
      </c>
      <c r="S975" s="12">
        <f t="shared" si="62"/>
        <v>40522.25</v>
      </c>
      <c r="T975" s="12">
        <f t="shared" si="63"/>
        <v>40524.25</v>
      </c>
      <c r="W975" s="12">
        <v>40522.25</v>
      </c>
      <c r="Y975">
        <v>12</v>
      </c>
      <c r="Z975">
        <v>10</v>
      </c>
      <c r="AA975">
        <v>2010</v>
      </c>
      <c r="AB975" s="15">
        <v>0.25</v>
      </c>
      <c r="AC975" t="s">
        <v>2087</v>
      </c>
    </row>
    <row r="976" spans="1:29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0.26746907388833169</v>
      </c>
      <c r="P976" s="6">
        <f t="shared" si="61"/>
        <v>93.46875</v>
      </c>
      <c r="Q976" s="8" t="s">
        <v>2034</v>
      </c>
      <c r="R976" t="s">
        <v>2044</v>
      </c>
      <c r="S976" s="12">
        <f t="shared" si="62"/>
        <v>41412.208333333336</v>
      </c>
      <c r="T976" s="12">
        <f t="shared" si="63"/>
        <v>41413.208333333336</v>
      </c>
      <c r="W976" s="12">
        <v>41412.208333333336</v>
      </c>
      <c r="Y976">
        <v>5</v>
      </c>
      <c r="Z976">
        <v>18</v>
      </c>
      <c r="AA976">
        <v>2013</v>
      </c>
      <c r="AB976" s="15">
        <v>0.20833333333333334</v>
      </c>
      <c r="AC976" t="s">
        <v>2087</v>
      </c>
    </row>
    <row r="977" spans="1:29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0.64546975854649769</v>
      </c>
      <c r="P977" s="6">
        <f t="shared" si="61"/>
        <v>61.970370370370368</v>
      </c>
      <c r="Q977" s="8" t="s">
        <v>2038</v>
      </c>
      <c r="R977" t="s">
        <v>2039</v>
      </c>
      <c r="S977" s="12">
        <f t="shared" si="62"/>
        <v>42337.25</v>
      </c>
      <c r="T977" s="12">
        <f t="shared" si="63"/>
        <v>42376.25</v>
      </c>
      <c r="W977" s="12">
        <v>42337.25</v>
      </c>
      <c r="Y977">
        <v>11</v>
      </c>
      <c r="Z977">
        <v>29</v>
      </c>
      <c r="AA977">
        <v>2015</v>
      </c>
      <c r="AB977" s="15">
        <v>0.25</v>
      </c>
      <c r="AC977" t="s">
        <v>2087</v>
      </c>
    </row>
    <row r="978" spans="1:29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0.31041440322830982</v>
      </c>
      <c r="P978" s="6">
        <f t="shared" si="61"/>
        <v>92.042857142857144</v>
      </c>
      <c r="Q978" s="8" t="s">
        <v>2038</v>
      </c>
      <c r="R978" t="s">
        <v>2039</v>
      </c>
      <c r="S978" s="12">
        <f t="shared" si="62"/>
        <v>40571.25</v>
      </c>
      <c r="T978" s="12">
        <f t="shared" si="63"/>
        <v>40577.25</v>
      </c>
      <c r="W978" s="12">
        <v>40571.25</v>
      </c>
      <c r="Y978">
        <v>1</v>
      </c>
      <c r="Z978">
        <v>28</v>
      </c>
      <c r="AA978">
        <v>2011</v>
      </c>
      <c r="AB978" s="15">
        <v>0.25</v>
      </c>
      <c r="AC978" t="s">
        <v>2087</v>
      </c>
    </row>
    <row r="979" spans="1:29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1.3521344407958278</v>
      </c>
      <c r="P979" s="6">
        <f t="shared" si="61"/>
        <v>77.268656716417908</v>
      </c>
      <c r="Q979" s="8" t="s">
        <v>2032</v>
      </c>
      <c r="R979" t="s">
        <v>2033</v>
      </c>
      <c r="S979" s="12">
        <f t="shared" si="62"/>
        <v>43138.25</v>
      </c>
      <c r="T979" s="12">
        <f t="shared" si="63"/>
        <v>43170.25</v>
      </c>
      <c r="W979" s="12">
        <v>43138.25</v>
      </c>
      <c r="Y979">
        <v>2</v>
      </c>
      <c r="Z979">
        <v>7</v>
      </c>
      <c r="AA979">
        <v>2018</v>
      </c>
      <c r="AB979" s="15">
        <v>0.25</v>
      </c>
      <c r="AC979" t="s">
        <v>2087</v>
      </c>
    </row>
    <row r="980" spans="1:29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0.11572734637194769</v>
      </c>
      <c r="P980" s="6">
        <f t="shared" si="61"/>
        <v>93.923913043478265</v>
      </c>
      <c r="Q980" s="8" t="s">
        <v>2049</v>
      </c>
      <c r="R980" t="s">
        <v>2050</v>
      </c>
      <c r="S980" s="12">
        <f t="shared" si="62"/>
        <v>42686.25</v>
      </c>
      <c r="T980" s="12">
        <f t="shared" si="63"/>
        <v>42708.25</v>
      </c>
      <c r="W980" s="12">
        <v>42686.25</v>
      </c>
      <c r="Y980">
        <v>11</v>
      </c>
      <c r="Z980">
        <v>12</v>
      </c>
      <c r="AA980">
        <v>2016</v>
      </c>
      <c r="AB980" s="15">
        <v>0.25</v>
      </c>
      <c r="AC980" t="s">
        <v>2087</v>
      </c>
    </row>
    <row r="981" spans="1:29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0.69801957237604939</v>
      </c>
      <c r="P981" s="6">
        <f t="shared" si="61"/>
        <v>84.969458128078813</v>
      </c>
      <c r="Q981" s="8" t="s">
        <v>2038</v>
      </c>
      <c r="R981" t="s">
        <v>2039</v>
      </c>
      <c r="S981" s="12">
        <f t="shared" si="62"/>
        <v>42078.208333333328</v>
      </c>
      <c r="T981" s="12">
        <f t="shared" si="63"/>
        <v>42084.208333333328</v>
      </c>
      <c r="W981" s="12">
        <v>42078.208333333328</v>
      </c>
      <c r="Y981">
        <v>3</v>
      </c>
      <c r="Z981">
        <v>15</v>
      </c>
      <c r="AA981">
        <v>2015</v>
      </c>
      <c r="AB981" s="15">
        <v>0.20833333333333334</v>
      </c>
      <c r="AC981" t="s">
        <v>2087</v>
      </c>
    </row>
    <row r="982" spans="1:29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2.482513035736996</v>
      </c>
      <c r="P982" s="6">
        <f t="shared" si="61"/>
        <v>105.97035040431267</v>
      </c>
      <c r="Q982" s="8" t="s">
        <v>2046</v>
      </c>
      <c r="R982" t="s">
        <v>2047</v>
      </c>
      <c r="S982" s="12">
        <f t="shared" si="62"/>
        <v>42307.208333333328</v>
      </c>
      <c r="T982" s="12">
        <f t="shared" si="63"/>
        <v>42312.25</v>
      </c>
      <c r="W982" s="12">
        <v>42307.208333333328</v>
      </c>
      <c r="Y982">
        <v>10</v>
      </c>
      <c r="Z982">
        <v>30</v>
      </c>
      <c r="AA982">
        <v>2015</v>
      </c>
      <c r="AB982" s="15">
        <v>0.20833333333333334</v>
      </c>
      <c r="AC982" t="s">
        <v>2087</v>
      </c>
    </row>
    <row r="983" spans="1:29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0.56109203584289424</v>
      </c>
      <c r="P983" s="6">
        <f t="shared" si="61"/>
        <v>36.969040247678016</v>
      </c>
      <c r="Q983" s="8" t="s">
        <v>2036</v>
      </c>
      <c r="R983" t="s">
        <v>2037</v>
      </c>
      <c r="S983" s="12">
        <f t="shared" si="62"/>
        <v>43094.25</v>
      </c>
      <c r="T983" s="12">
        <f t="shared" si="63"/>
        <v>43127.25</v>
      </c>
      <c r="W983" s="12">
        <v>43094.25</v>
      </c>
      <c r="Y983">
        <v>12</v>
      </c>
      <c r="Z983">
        <v>25</v>
      </c>
      <c r="AA983">
        <v>2017</v>
      </c>
      <c r="AB983" s="15">
        <v>0.25</v>
      </c>
      <c r="AC983" t="s">
        <v>2087</v>
      </c>
    </row>
    <row r="984" spans="1:29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1.1774325429272281</v>
      </c>
      <c r="P984" s="6">
        <f t="shared" si="61"/>
        <v>81.533333333333331</v>
      </c>
      <c r="Q984" s="8" t="s">
        <v>2040</v>
      </c>
      <c r="R984" t="s">
        <v>2041</v>
      </c>
      <c r="S984" s="12">
        <f t="shared" si="62"/>
        <v>40743.208333333336</v>
      </c>
      <c r="T984" s="12">
        <f t="shared" si="63"/>
        <v>40745.208333333336</v>
      </c>
      <c r="W984" s="12">
        <v>40743.208333333336</v>
      </c>
      <c r="Y984">
        <v>7</v>
      </c>
      <c r="Z984">
        <v>19</v>
      </c>
      <c r="AA984">
        <v>2011</v>
      </c>
      <c r="AB984" s="15">
        <v>0.20833333333333334</v>
      </c>
      <c r="AC984" t="s">
        <v>2087</v>
      </c>
    </row>
    <row r="985" spans="1:29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0.68522961295938511</v>
      </c>
      <c r="P985" s="6">
        <f t="shared" si="61"/>
        <v>80.999140154772135</v>
      </c>
      <c r="Q985" s="8" t="s">
        <v>2040</v>
      </c>
      <c r="R985" t="s">
        <v>2041</v>
      </c>
      <c r="S985" s="12">
        <f t="shared" si="62"/>
        <v>43681.208333333328</v>
      </c>
      <c r="T985" s="12">
        <f t="shared" si="63"/>
        <v>43696.208333333328</v>
      </c>
      <c r="W985" s="12">
        <v>43681.208333333328</v>
      </c>
      <c r="Y985">
        <v>8</v>
      </c>
      <c r="Z985">
        <v>4</v>
      </c>
      <c r="AA985">
        <v>2019</v>
      </c>
      <c r="AB985" s="15">
        <v>0.20833333333333334</v>
      </c>
      <c r="AC985" t="s">
        <v>2087</v>
      </c>
    </row>
    <row r="986" spans="1:29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0.65590312815338048</v>
      </c>
      <c r="P986" s="6">
        <f t="shared" si="61"/>
        <v>26.010498687664043</v>
      </c>
      <c r="Q986" s="8" t="s">
        <v>2038</v>
      </c>
      <c r="R986" t="s">
        <v>2039</v>
      </c>
      <c r="S986" s="12">
        <f t="shared" si="62"/>
        <v>43716.208333333328</v>
      </c>
      <c r="T986" s="12">
        <f t="shared" si="63"/>
        <v>43742.208333333328</v>
      </c>
      <c r="W986" s="12">
        <v>43716.208333333328</v>
      </c>
      <c r="Y986">
        <v>9</v>
      </c>
      <c r="Z986">
        <v>8</v>
      </c>
      <c r="AA986">
        <v>2019</v>
      </c>
      <c r="AB986" s="15">
        <v>0.20833333333333334</v>
      </c>
      <c r="AC986" t="s">
        <v>2087</v>
      </c>
    </row>
    <row r="987" spans="1:29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1.4896570994472726</v>
      </c>
      <c r="P987" s="6">
        <f t="shared" si="61"/>
        <v>25.998410896708286</v>
      </c>
      <c r="Q987" s="8" t="s">
        <v>2034</v>
      </c>
      <c r="R987" t="s">
        <v>2035</v>
      </c>
      <c r="S987" s="12">
        <f t="shared" si="62"/>
        <v>41614.25</v>
      </c>
      <c r="T987" s="12">
        <f t="shared" si="63"/>
        <v>41640.25</v>
      </c>
      <c r="W987" s="12">
        <v>41614.25</v>
      </c>
      <c r="Y987">
        <v>12</v>
      </c>
      <c r="Z987">
        <v>6</v>
      </c>
      <c r="AA987">
        <v>2013</v>
      </c>
      <c r="AB987" s="15">
        <v>0.25</v>
      </c>
      <c r="AC987" t="s">
        <v>2087</v>
      </c>
    </row>
    <row r="988" spans="1:29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2.4809160305343512</v>
      </c>
      <c r="P988" s="6">
        <f t="shared" si="61"/>
        <v>34.173913043478258</v>
      </c>
      <c r="Q988" s="8" t="s">
        <v>2034</v>
      </c>
      <c r="R988" t="s">
        <v>2035</v>
      </c>
      <c r="S988" s="12">
        <f t="shared" si="62"/>
        <v>40638.208333333336</v>
      </c>
      <c r="T988" s="12">
        <f t="shared" si="63"/>
        <v>40652.208333333336</v>
      </c>
      <c r="W988" s="12">
        <v>40638.208333333336</v>
      </c>
      <c r="Y988">
        <v>4</v>
      </c>
      <c r="Z988">
        <v>5</v>
      </c>
      <c r="AA988">
        <v>2011</v>
      </c>
      <c r="AB988" s="15">
        <v>0.20833333333333334</v>
      </c>
      <c r="AC988" t="s">
        <v>2087</v>
      </c>
    </row>
    <row r="989" spans="1:29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0.46127520273789152</v>
      </c>
      <c r="P989" s="6">
        <f t="shared" si="61"/>
        <v>28.002083333333335</v>
      </c>
      <c r="Q989" s="8" t="s">
        <v>2040</v>
      </c>
      <c r="R989" t="s">
        <v>2041</v>
      </c>
      <c r="S989" s="12">
        <f t="shared" si="62"/>
        <v>42852.208333333328</v>
      </c>
      <c r="T989" s="12">
        <f t="shared" si="63"/>
        <v>42866.208333333328</v>
      </c>
      <c r="W989" s="12">
        <v>42852.208333333328</v>
      </c>
      <c r="Y989">
        <v>4</v>
      </c>
      <c r="Z989">
        <v>27</v>
      </c>
      <c r="AA989">
        <v>2017</v>
      </c>
      <c r="AB989" s="15">
        <v>0.20833333333333334</v>
      </c>
      <c r="AC989" t="s">
        <v>2087</v>
      </c>
    </row>
    <row r="990" spans="1:29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1.9187589303939578</v>
      </c>
      <c r="P990" s="6">
        <f t="shared" si="61"/>
        <v>76.546875</v>
      </c>
      <c r="Q990" s="8" t="s">
        <v>2046</v>
      </c>
      <c r="R990" t="s">
        <v>2055</v>
      </c>
      <c r="S990" s="12">
        <f t="shared" si="62"/>
        <v>42686.25</v>
      </c>
      <c r="T990" s="12">
        <f t="shared" si="63"/>
        <v>42707.25</v>
      </c>
      <c r="W990" s="12">
        <v>42686.25</v>
      </c>
      <c r="Y990">
        <v>11</v>
      </c>
      <c r="Z990">
        <v>12</v>
      </c>
      <c r="AA990">
        <v>2016</v>
      </c>
      <c r="AB990" s="15">
        <v>0.25</v>
      </c>
      <c r="AC990" t="s">
        <v>2087</v>
      </c>
    </row>
    <row r="991" spans="1:29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0.20016680567139283</v>
      </c>
      <c r="P991" s="6">
        <f t="shared" si="61"/>
        <v>53.053097345132741</v>
      </c>
      <c r="Q991" s="8" t="s">
        <v>2046</v>
      </c>
      <c r="R991" t="s">
        <v>2058</v>
      </c>
      <c r="S991" s="12">
        <f t="shared" si="62"/>
        <v>43571.208333333328</v>
      </c>
      <c r="T991" s="12">
        <f t="shared" si="63"/>
        <v>43576.208333333328</v>
      </c>
      <c r="W991" s="12">
        <v>43571.208333333328</v>
      </c>
      <c r="Y991">
        <v>4</v>
      </c>
      <c r="Z991">
        <v>16</v>
      </c>
      <c r="AA991">
        <v>2019</v>
      </c>
      <c r="AB991" s="15">
        <v>0.20833333333333334</v>
      </c>
      <c r="AC991" t="s">
        <v>2087</v>
      </c>
    </row>
    <row r="992" spans="1:29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1.1405176195350197</v>
      </c>
      <c r="P992" s="6">
        <f t="shared" si="61"/>
        <v>106.859375</v>
      </c>
      <c r="Q992" s="8" t="s">
        <v>2040</v>
      </c>
      <c r="R992" t="s">
        <v>2043</v>
      </c>
      <c r="S992" s="12">
        <f t="shared" si="62"/>
        <v>42432.25</v>
      </c>
      <c r="T992" s="12">
        <f t="shared" si="63"/>
        <v>42454.208333333328</v>
      </c>
      <c r="W992" s="12">
        <v>42432.25</v>
      </c>
      <c r="Y992">
        <v>3</v>
      </c>
      <c r="Z992">
        <v>3</v>
      </c>
      <c r="AA992">
        <v>2016</v>
      </c>
      <c r="AB992" s="15">
        <v>0.25</v>
      </c>
      <c r="AC992" t="s">
        <v>2087</v>
      </c>
    </row>
    <row r="993" spans="1:29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0.88359931475971509</v>
      </c>
      <c r="P993" s="6">
        <f t="shared" si="61"/>
        <v>46.020746887966808</v>
      </c>
      <c r="Q993" s="8" t="s">
        <v>2034</v>
      </c>
      <c r="R993" t="s">
        <v>2035</v>
      </c>
      <c r="S993" s="12">
        <f t="shared" si="62"/>
        <v>41907.208333333336</v>
      </c>
      <c r="T993" s="12">
        <f t="shared" si="63"/>
        <v>41911.208333333336</v>
      </c>
      <c r="W993" s="12">
        <v>41907.208333333336</v>
      </c>
      <c r="Y993">
        <v>9</v>
      </c>
      <c r="Z993">
        <v>25</v>
      </c>
      <c r="AA993">
        <v>2014</v>
      </c>
      <c r="AB993" s="15">
        <v>0.20833333333333334</v>
      </c>
      <c r="AC993" t="s">
        <v>2087</v>
      </c>
    </row>
    <row r="994" spans="1:29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0.23443999092490359</v>
      </c>
      <c r="P994" s="6">
        <f t="shared" si="61"/>
        <v>100.17424242424242</v>
      </c>
      <c r="Q994" s="8" t="s">
        <v>2040</v>
      </c>
      <c r="R994" t="s">
        <v>2043</v>
      </c>
      <c r="S994" s="12">
        <f t="shared" si="62"/>
        <v>43227.208333333328</v>
      </c>
      <c r="T994" s="12">
        <f t="shared" si="63"/>
        <v>43241.208333333328</v>
      </c>
      <c r="W994" s="12">
        <v>43227.208333333328</v>
      </c>
      <c r="Y994">
        <v>5</v>
      </c>
      <c r="Z994">
        <v>7</v>
      </c>
      <c r="AA994">
        <v>2018</v>
      </c>
      <c r="AB994" s="15">
        <v>0.20833333333333334</v>
      </c>
      <c r="AC994" t="s">
        <v>2087</v>
      </c>
    </row>
    <row r="995" spans="1:29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1.288117770767613</v>
      </c>
      <c r="P995" s="6">
        <f t="shared" si="61"/>
        <v>101.44</v>
      </c>
      <c r="Q995" s="8" t="s">
        <v>2053</v>
      </c>
      <c r="R995" t="s">
        <v>2054</v>
      </c>
      <c r="S995" s="12">
        <f t="shared" si="62"/>
        <v>42362.25</v>
      </c>
      <c r="T995" s="12">
        <f t="shared" si="63"/>
        <v>42379.25</v>
      </c>
      <c r="W995" s="12">
        <v>42362.25</v>
      </c>
      <c r="Y995">
        <v>12</v>
      </c>
      <c r="Z995">
        <v>24</v>
      </c>
      <c r="AA995">
        <v>2015</v>
      </c>
      <c r="AB995" s="15">
        <v>0.25</v>
      </c>
      <c r="AC995" t="s">
        <v>2087</v>
      </c>
    </row>
    <row r="996" spans="1:29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1.9048776207255005</v>
      </c>
      <c r="P996" s="6">
        <f t="shared" si="61"/>
        <v>87.972684085510693</v>
      </c>
      <c r="Q996" s="8" t="s">
        <v>2046</v>
      </c>
      <c r="R996" t="s">
        <v>2058</v>
      </c>
      <c r="S996" s="12">
        <f t="shared" si="62"/>
        <v>41929.208333333336</v>
      </c>
      <c r="T996" s="12">
        <f t="shared" si="63"/>
        <v>41935.208333333336</v>
      </c>
      <c r="W996" s="12">
        <v>41929.208333333336</v>
      </c>
      <c r="Y996">
        <v>10</v>
      </c>
      <c r="Z996">
        <v>17</v>
      </c>
      <c r="AA996">
        <v>2014</v>
      </c>
      <c r="AB996" s="15">
        <v>0.20833333333333334</v>
      </c>
      <c r="AC996" t="s">
        <v>2087</v>
      </c>
    </row>
    <row r="997" spans="1:29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0.63505116959064323</v>
      </c>
      <c r="P997" s="6">
        <f t="shared" si="61"/>
        <v>74.995594713656388</v>
      </c>
      <c r="Q997" s="8" t="s">
        <v>2032</v>
      </c>
      <c r="R997" t="s">
        <v>2033</v>
      </c>
      <c r="S997" s="12">
        <f t="shared" si="62"/>
        <v>43408.208333333328</v>
      </c>
      <c r="T997" s="12">
        <f t="shared" si="63"/>
        <v>43437.25</v>
      </c>
      <c r="W997" s="12">
        <v>43408.208333333328</v>
      </c>
      <c r="Y997">
        <v>11</v>
      </c>
      <c r="Z997">
        <v>4</v>
      </c>
      <c r="AA997">
        <v>2018</v>
      </c>
      <c r="AB997" s="15">
        <v>0.20833333333333334</v>
      </c>
      <c r="AC997" t="s">
        <v>2087</v>
      </c>
    </row>
    <row r="998" spans="1:29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1.3710012463647694</v>
      </c>
      <c r="P998" s="6">
        <f t="shared" si="61"/>
        <v>42.982142857142854</v>
      </c>
      <c r="Q998" s="8" t="s">
        <v>2038</v>
      </c>
      <c r="R998" t="s">
        <v>2039</v>
      </c>
      <c r="S998" s="12">
        <f t="shared" si="62"/>
        <v>41276.25</v>
      </c>
      <c r="T998" s="12">
        <f t="shared" si="63"/>
        <v>41306.25</v>
      </c>
      <c r="W998" s="12">
        <v>41276.25</v>
      </c>
      <c r="Y998">
        <v>1</v>
      </c>
      <c r="Z998">
        <v>2</v>
      </c>
      <c r="AA998">
        <v>2013</v>
      </c>
      <c r="AB998" s="15">
        <v>0.25</v>
      </c>
      <c r="AC998" t="s">
        <v>2087</v>
      </c>
    </row>
    <row r="999" spans="1:29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1.6510971105800565</v>
      </c>
      <c r="P999" s="6">
        <f t="shared" si="61"/>
        <v>33.115107913669064</v>
      </c>
      <c r="Q999" s="8" t="s">
        <v>2038</v>
      </c>
      <c r="R999" t="s">
        <v>2039</v>
      </c>
      <c r="S999" s="12">
        <f t="shared" si="62"/>
        <v>41659.25</v>
      </c>
      <c r="T999" s="12">
        <f t="shared" si="63"/>
        <v>41664.25</v>
      </c>
      <c r="W999" s="12">
        <v>41659.25</v>
      </c>
      <c r="Y999">
        <v>1</v>
      </c>
      <c r="Z999">
        <v>20</v>
      </c>
      <c r="AA999">
        <v>2014</v>
      </c>
      <c r="AB999" s="15">
        <v>0.25</v>
      </c>
      <c r="AC999" t="s">
        <v>2087</v>
      </c>
    </row>
    <row r="1000" spans="1:29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1.7608333553657827</v>
      </c>
      <c r="P1000" s="6">
        <f t="shared" si="61"/>
        <v>101.13101604278074</v>
      </c>
      <c r="Q1000" s="8" t="s">
        <v>2034</v>
      </c>
      <c r="R1000" t="s">
        <v>2044</v>
      </c>
      <c r="S1000" s="12">
        <f t="shared" si="62"/>
        <v>40220.25</v>
      </c>
      <c r="T1000" s="12">
        <f t="shared" si="63"/>
        <v>40234.25</v>
      </c>
      <c r="W1000" s="12">
        <v>40220.25</v>
      </c>
      <c r="Y1000">
        <v>2</v>
      </c>
      <c r="Z1000">
        <v>11</v>
      </c>
      <c r="AA1000">
        <v>2010</v>
      </c>
      <c r="AB1000" s="15">
        <v>0.25</v>
      </c>
      <c r="AC1000" t="s">
        <v>2087</v>
      </c>
    </row>
    <row r="1001" spans="1:29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1.7685732023750775</v>
      </c>
      <c r="P1001" s="6">
        <f t="shared" si="61"/>
        <v>55.98841354723708</v>
      </c>
      <c r="Q1001" s="8" t="s">
        <v>2032</v>
      </c>
      <c r="R1001" t="s">
        <v>2033</v>
      </c>
      <c r="S1001" s="12">
        <f t="shared" si="62"/>
        <v>42550.208333333328</v>
      </c>
      <c r="T1001" s="12">
        <f t="shared" si="63"/>
        <v>42557.208333333328</v>
      </c>
      <c r="W1001" s="12">
        <v>42550.208333333328</v>
      </c>
      <c r="Y1001">
        <v>6</v>
      </c>
      <c r="Z1001">
        <v>29</v>
      </c>
      <c r="AA1001">
        <v>2016</v>
      </c>
      <c r="AB1001" s="15">
        <v>0.20833333333333334</v>
      </c>
      <c r="AC1001" t="s">
        <v>2087</v>
      </c>
    </row>
  </sheetData>
  <autoFilter ref="A1:AC1001" xr:uid="{00000000-0001-0000-0000-000000000000}">
    <filterColumn colId="5">
      <filters>
        <filter val="failed"/>
      </filters>
    </filterColumn>
  </autoFilter>
  <conditionalFormatting sqref="O2:O1001 O17628:O1048576">
    <cfRule type="cellIs" dxfId="7" priority="1" operator="greaterThanOrEqual">
      <formula>200%</formula>
    </cfRule>
    <cfRule type="cellIs" dxfId="6" priority="2" operator="between">
      <formula>100.0001%</formula>
      <formula>200%</formula>
    </cfRule>
    <cfRule type="cellIs" dxfId="5" priority="3" operator="between">
      <formula>0%</formula>
      <formula>100%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1229EED-D9A6-4F15-9B0F-D286641A3F2B}">
            <xm:f>NOT(ISERROR(SEARCH($F$138,F1)))</xm:f>
            <xm:f>$F$138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5" operator="containsText" id="{E7C4D7B9-E794-421E-B6FB-CCA18235FDE7}">
            <xm:f>NOT(ISERROR(SEARCH($F$191,F1)))</xm:f>
            <xm:f>$F$191</xm:f>
            <x14:dxf>
              <fill>
                <patternFill>
                  <fgColor rgb="FFC00000"/>
                </patternFill>
              </fill>
            </x14:dxf>
          </x14:cfRule>
          <x14:cfRule type="containsText" priority="6" operator="containsText" id="{D6F32147-6DD6-4EFB-BD9E-FF1E83EECFEC}">
            <xm:f>NOT(ISERROR(SEARCH($F$189,F1)))</xm:f>
            <xm:f>$F$189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CB4C508B-7E06-4A21-B6E1-7809A2B04244}">
            <xm:f>NOT(ISERROR(SEARCH($F$10,F1)))</xm:f>
            <xm:f>$F$10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8" operator="containsText" id="{BFACE7AC-8233-41B3-BEBD-40084E6B57B9}">
            <xm:f>NOT(ISERROR(SEARCH($F$2,F1)))</xm:f>
            <xm:f>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C1BD-3A08-452C-975C-EB643EB2B41E}">
  <dimension ref="A1:F14"/>
  <sheetViews>
    <sheetView workbookViewId="0">
      <selection activeCell="I25" sqref="I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2068</v>
      </c>
    </row>
    <row r="3" spans="1:6" x14ac:dyDescent="0.3">
      <c r="A3" s="10" t="s">
        <v>2067</v>
      </c>
      <c r="B3" s="10" t="s">
        <v>2069</v>
      </c>
    </row>
    <row r="4" spans="1:6" x14ac:dyDescent="0.3">
      <c r="A4" s="10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11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1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1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1" t="s">
        <v>2063</v>
      </c>
      <c r="E8">
        <v>4</v>
      </c>
      <c r="F8">
        <v>4</v>
      </c>
    </row>
    <row r="9" spans="1:6" x14ac:dyDescent="0.3">
      <c r="A9" s="11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1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1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1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1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1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DE25-07C4-469C-BBF4-80253849A677}">
  <dimension ref="A1:F29"/>
  <sheetViews>
    <sheetView zoomScaleNormal="100" workbookViewId="0">
      <selection activeCell="L31" sqref="L3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2068</v>
      </c>
    </row>
    <row r="3" spans="1:6" x14ac:dyDescent="0.3">
      <c r="A3" s="10" t="s">
        <v>2067</v>
      </c>
      <c r="B3" s="10" t="s">
        <v>2069</v>
      </c>
    </row>
    <row r="4" spans="1:6" x14ac:dyDescent="0.3">
      <c r="A4" s="10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11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11" t="s">
        <v>2064</v>
      </c>
      <c r="E6">
        <v>4</v>
      </c>
      <c r="F6">
        <v>4</v>
      </c>
    </row>
    <row r="7" spans="1:6" x14ac:dyDescent="0.3">
      <c r="A7" s="11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11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11" t="s">
        <v>2042</v>
      </c>
      <c r="C9">
        <v>8</v>
      </c>
      <c r="E9">
        <v>10</v>
      </c>
      <c r="F9">
        <v>18</v>
      </c>
    </row>
    <row r="10" spans="1:6" x14ac:dyDescent="0.3">
      <c r="A10" s="11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11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11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11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11" t="s">
        <v>2056</v>
      </c>
      <c r="C14">
        <v>3</v>
      </c>
      <c r="E14">
        <v>4</v>
      </c>
      <c r="F14">
        <v>7</v>
      </c>
    </row>
    <row r="15" spans="1:6" x14ac:dyDescent="0.3">
      <c r="A15" s="11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11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11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11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11" t="s">
        <v>2055</v>
      </c>
      <c r="C19">
        <v>4</v>
      </c>
      <c r="E19">
        <v>4</v>
      </c>
      <c r="F19">
        <v>8</v>
      </c>
    </row>
    <row r="20" spans="1:6" x14ac:dyDescent="0.3">
      <c r="A20" s="11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11" t="s">
        <v>2062</v>
      </c>
      <c r="C21">
        <v>9</v>
      </c>
      <c r="E21">
        <v>5</v>
      </c>
      <c r="F21">
        <v>14</v>
      </c>
    </row>
    <row r="22" spans="1:6" x14ac:dyDescent="0.3">
      <c r="A22" s="11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11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11" t="s">
        <v>2058</v>
      </c>
      <c r="C24">
        <v>7</v>
      </c>
      <c r="E24">
        <v>14</v>
      </c>
      <c r="F24">
        <v>21</v>
      </c>
    </row>
    <row r="25" spans="1:6" x14ac:dyDescent="0.3">
      <c r="A25" s="11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11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11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11" t="s">
        <v>2061</v>
      </c>
      <c r="E28">
        <v>3</v>
      </c>
      <c r="F28">
        <v>3</v>
      </c>
    </row>
    <row r="29" spans="1:6" x14ac:dyDescent="0.3">
      <c r="A29" s="11" t="s">
        <v>2066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B2A8-CBF7-4E8F-9796-BDC61EFB1C5F}">
  <dimension ref="A2:E19"/>
  <sheetViews>
    <sheetView workbookViewId="0">
      <selection activeCell="L26" sqref="L2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0.8984375" bestFit="1" customWidth="1"/>
  </cols>
  <sheetData>
    <row r="2" spans="1:5" x14ac:dyDescent="0.3">
      <c r="A2" s="10" t="s">
        <v>2089</v>
      </c>
      <c r="B2" t="s">
        <v>2068</v>
      </c>
    </row>
    <row r="3" spans="1:5" x14ac:dyDescent="0.3">
      <c r="A3" s="10" t="s">
        <v>2088</v>
      </c>
      <c r="B3" t="s">
        <v>2068</v>
      </c>
    </row>
    <row r="5" spans="1:5" x14ac:dyDescent="0.3">
      <c r="A5" s="10" t="s">
        <v>2067</v>
      </c>
      <c r="B5" s="10" t="s">
        <v>2069</v>
      </c>
    </row>
    <row r="6" spans="1:5" x14ac:dyDescent="0.3">
      <c r="A6" s="10" t="s">
        <v>2065</v>
      </c>
      <c r="B6" t="s">
        <v>74</v>
      </c>
      <c r="C6" t="s">
        <v>14</v>
      </c>
      <c r="D6" t="s">
        <v>20</v>
      </c>
      <c r="E6" t="s">
        <v>2066</v>
      </c>
    </row>
    <row r="7" spans="1:5" x14ac:dyDescent="0.3">
      <c r="A7" s="13" t="s">
        <v>2072</v>
      </c>
      <c r="B7" s="19">
        <v>6</v>
      </c>
      <c r="C7" s="19">
        <v>36</v>
      </c>
      <c r="D7" s="19">
        <v>49</v>
      </c>
      <c r="E7" s="19">
        <v>91</v>
      </c>
    </row>
    <row r="8" spans="1:5" x14ac:dyDescent="0.3">
      <c r="A8" s="13" t="s">
        <v>2073</v>
      </c>
      <c r="B8" s="19">
        <v>7</v>
      </c>
      <c r="C8" s="19">
        <v>28</v>
      </c>
      <c r="D8" s="19">
        <v>44</v>
      </c>
      <c r="E8" s="19">
        <v>79</v>
      </c>
    </row>
    <row r="9" spans="1:5" x14ac:dyDescent="0.3">
      <c r="A9" s="13" t="s">
        <v>2074</v>
      </c>
      <c r="B9" s="19">
        <v>4</v>
      </c>
      <c r="C9" s="19">
        <v>33</v>
      </c>
      <c r="D9" s="19">
        <v>49</v>
      </c>
      <c r="E9" s="19">
        <v>86</v>
      </c>
    </row>
    <row r="10" spans="1:5" x14ac:dyDescent="0.3">
      <c r="A10" s="13" t="s">
        <v>2075</v>
      </c>
      <c r="B10" s="19">
        <v>1</v>
      </c>
      <c r="C10" s="19">
        <v>30</v>
      </c>
      <c r="D10" s="19">
        <v>46</v>
      </c>
      <c r="E10" s="19">
        <v>77</v>
      </c>
    </row>
    <row r="11" spans="1:5" x14ac:dyDescent="0.3">
      <c r="A11" s="13" t="s">
        <v>2076</v>
      </c>
      <c r="B11" s="19">
        <v>3</v>
      </c>
      <c r="C11" s="19">
        <v>35</v>
      </c>
      <c r="D11" s="19">
        <v>46</v>
      </c>
      <c r="E11" s="19">
        <v>84</v>
      </c>
    </row>
    <row r="12" spans="1:5" x14ac:dyDescent="0.3">
      <c r="A12" s="13" t="s">
        <v>2077</v>
      </c>
      <c r="B12" s="19">
        <v>3</v>
      </c>
      <c r="C12" s="19">
        <v>28</v>
      </c>
      <c r="D12" s="19">
        <v>55</v>
      </c>
      <c r="E12" s="19">
        <v>86</v>
      </c>
    </row>
    <row r="13" spans="1:5" x14ac:dyDescent="0.3">
      <c r="A13" s="13" t="s">
        <v>2078</v>
      </c>
      <c r="B13" s="19">
        <v>4</v>
      </c>
      <c r="C13" s="19">
        <v>31</v>
      </c>
      <c r="D13" s="19">
        <v>58</v>
      </c>
      <c r="E13" s="19">
        <v>93</v>
      </c>
    </row>
    <row r="14" spans="1:5" x14ac:dyDescent="0.3">
      <c r="A14" s="13" t="s">
        <v>2079</v>
      </c>
      <c r="B14" s="19">
        <v>8</v>
      </c>
      <c r="C14" s="19">
        <v>35</v>
      </c>
      <c r="D14" s="19">
        <v>41</v>
      </c>
      <c r="E14" s="19">
        <v>84</v>
      </c>
    </row>
    <row r="15" spans="1:5" x14ac:dyDescent="0.3">
      <c r="A15" s="13" t="s">
        <v>2080</v>
      </c>
      <c r="B15" s="19">
        <v>5</v>
      </c>
      <c r="C15" s="19">
        <v>23</v>
      </c>
      <c r="D15" s="19">
        <v>45</v>
      </c>
      <c r="E15" s="19">
        <v>73</v>
      </c>
    </row>
    <row r="16" spans="1:5" x14ac:dyDescent="0.3">
      <c r="A16" s="13" t="s">
        <v>2081</v>
      </c>
      <c r="B16" s="19">
        <v>6</v>
      </c>
      <c r="C16" s="19">
        <v>26</v>
      </c>
      <c r="D16" s="19">
        <v>45</v>
      </c>
      <c r="E16" s="19">
        <v>77</v>
      </c>
    </row>
    <row r="17" spans="1:5" x14ac:dyDescent="0.3">
      <c r="A17" s="13" t="s">
        <v>2082</v>
      </c>
      <c r="B17" s="19">
        <v>3</v>
      </c>
      <c r="C17" s="19">
        <v>27</v>
      </c>
      <c r="D17" s="19">
        <v>45</v>
      </c>
      <c r="E17" s="19">
        <v>75</v>
      </c>
    </row>
    <row r="18" spans="1:5" x14ac:dyDescent="0.3">
      <c r="A18" s="13" t="s">
        <v>2083</v>
      </c>
      <c r="B18" s="19">
        <v>7</v>
      </c>
      <c r="C18" s="19">
        <v>32</v>
      </c>
      <c r="D18" s="19">
        <v>42</v>
      </c>
      <c r="E18" s="19">
        <v>81</v>
      </c>
    </row>
    <row r="19" spans="1:5" x14ac:dyDescent="0.3">
      <c r="A19" s="13" t="s">
        <v>2066</v>
      </c>
      <c r="B19" s="19">
        <v>57</v>
      </c>
      <c r="C19" s="19">
        <v>364</v>
      </c>
      <c r="D19" s="19">
        <v>565</v>
      </c>
      <c r="E19" s="19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E3FD-8E24-420F-821B-A9B83E57B33F}">
  <dimension ref="A1:H14"/>
  <sheetViews>
    <sheetView workbookViewId="0">
      <pane ySplit="1" topLeftCell="A2" activePane="bottomLeft" state="frozen"/>
      <selection pane="bottomLeft" activeCell="B16" sqref="B16"/>
    </sheetView>
  </sheetViews>
  <sheetFormatPr defaultRowHeight="15.6" x14ac:dyDescent="0.3"/>
  <cols>
    <col min="1" max="1" width="18.8984375" style="18" bestFit="1" customWidth="1"/>
    <col min="2" max="2" width="17.296875" bestFit="1" customWidth="1"/>
    <col min="3" max="3" width="13.796875" bestFit="1" customWidth="1"/>
    <col min="4" max="4" width="16.8984375" bestFit="1" customWidth="1"/>
    <col min="5" max="5" width="12.3984375" bestFit="1" customWidth="1"/>
    <col min="6" max="6" width="19.796875" bestFit="1" customWidth="1"/>
    <col min="7" max="7" width="15.796875" bestFit="1" customWidth="1"/>
    <col min="8" max="8" width="19" bestFit="1" customWidth="1"/>
  </cols>
  <sheetData>
    <row r="1" spans="1:8" s="16" customFormat="1" x14ac:dyDescent="0.3">
      <c r="A1" s="17" t="s">
        <v>2090</v>
      </c>
      <c r="B1" s="16" t="s">
        <v>2091</v>
      </c>
      <c r="C1" s="16" t="s">
        <v>2092</v>
      </c>
      <c r="D1" s="16" t="s">
        <v>2093</v>
      </c>
      <c r="E1" s="16" t="s">
        <v>2094</v>
      </c>
      <c r="F1" s="16" t="s">
        <v>2095</v>
      </c>
      <c r="G1" s="16" t="s">
        <v>2096</v>
      </c>
      <c r="H1" s="16" t="s">
        <v>2097</v>
      </c>
    </row>
    <row r="2" spans="1:8" x14ac:dyDescent="0.3">
      <c r="A2" s="18" t="s">
        <v>2100</v>
      </c>
      <c r="B2">
        <f>COUNTIFS(Crowdfunding!$F:$F, "successful", Crowdfunding!$D:$D, "&lt;1000")</f>
        <v>30</v>
      </c>
      <c r="C2">
        <f>COUNTIFS(Crowdfunding!$F:$F, "failed", Crowdfunding!$D:$D, "&lt;1000")</f>
        <v>20</v>
      </c>
      <c r="D2">
        <f>COUNTIFS(Crowdfunding!$F:$F, "canceled", Crowdfunding!$D:$D, 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s="18" t="s">
        <v>2098</v>
      </c>
      <c r="B3">
        <f>COUNTIFS(Crowdfunding!$F:$F, "successful", Crowdfunding!$D:$D, "&gt;=1000", Crowdfunding!$D:$D, "&lt;4999")</f>
        <v>191</v>
      </c>
      <c r="C3">
        <f>COUNTIFS(Crowdfunding!$F:$F, "failed", Crowdfunding!$D:$D, "&gt;=1000", Crowdfunding!$D:$D, "&lt;4999")</f>
        <v>38</v>
      </c>
      <c r="D3">
        <f>COUNTIFS(Crowdfunding!$F:$F, "canceled", Crowdfunding!$D:$D, "&gt;=1000", Crowdfunding!$D:$D, "&lt;4999")</f>
        <v>2</v>
      </c>
      <c r="E3">
        <f t="shared" ref="E3:E13" si="0">SUM(B3:D3)</f>
        <v>231</v>
      </c>
      <c r="F3" s="5">
        <f t="shared" ref="F3:F14" si="1">B3/E3</f>
        <v>0.82683982683982682</v>
      </c>
      <c r="G3" s="5">
        <f t="shared" ref="G3:G14" si="2">C3/E3</f>
        <v>0.16450216450216451</v>
      </c>
      <c r="H3" s="5">
        <f t="shared" ref="H3:H14" si="3">D3/E3</f>
        <v>8.658008658008658E-3</v>
      </c>
    </row>
    <row r="4" spans="1:8" x14ac:dyDescent="0.3">
      <c r="A4" s="18" t="s">
        <v>2099</v>
      </c>
      <c r="B4">
        <f>COUNTIFS(Crowdfunding!$F:$F, "successful", Crowdfunding!$D:$D, "&gt;=5000", Crowdfunding!$D:$D, "&lt;9999")</f>
        <v>164</v>
      </c>
      <c r="C4">
        <f>COUNTIFS(Crowdfunding!$F:$F, "failed", Crowdfunding!$D:$D, "&gt;=5000", Crowdfunding!$D:$D, "&lt;9999")</f>
        <v>126</v>
      </c>
      <c r="D4">
        <f>COUNTIFS(Crowdfunding!$F:$F, "canceled", Crowdfunding!$D:$D, "&gt;=5000", Crowdfunding!$D:$D, "&lt;9999")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s="18" t="s">
        <v>2101</v>
      </c>
      <c r="B5">
        <f>COUNTIFS(Crowdfunding!$F:$F, "successful", Crowdfunding!$D:$D, "&gt;=10000", Crowdfunding!$D:$D, "&lt;14999")</f>
        <v>4</v>
      </c>
      <c r="C5">
        <f>COUNTIFS(Crowdfunding!$F:$F, "failed", Crowdfunding!$D:$D, "&gt;=10000", Crowdfunding!$D:$D, "&lt;14999")</f>
        <v>5</v>
      </c>
      <c r="D5">
        <f>COUNTIFS(Crowdfunding!$F:$F, "canceled", Crowdfunding!$D:$D, "&gt;=10000", Crowdfunding!$D:$D, "&lt;14999")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s="18" t="s">
        <v>2102</v>
      </c>
      <c r="B6">
        <f>COUNTIFS(Crowdfunding!$F:$F, "successful", Crowdfunding!$D:$D, "&gt;=15000", Crowdfunding!$D:$D, "&lt;19999")</f>
        <v>10</v>
      </c>
      <c r="C6">
        <f>COUNTIFS(Crowdfunding!$F:$F, "failed", Crowdfunding!$D:$D, "&gt;=15000", Crowdfunding!$D:$D, "&lt;19999")</f>
        <v>0</v>
      </c>
      <c r="D6">
        <f>COUNTIFS(Crowdfunding!$F:$F, "canceled", Crowdfunding!$D:$D, "&gt;=15000", Crowdfunding!$D:$D, 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s="18" t="s">
        <v>2103</v>
      </c>
      <c r="B7">
        <f>COUNTIFS(Crowdfunding!$F:$F, "successful", Crowdfunding!$D:$D, "&gt;=20000", Crowdfunding!$D:$D, "&lt;24999")</f>
        <v>7</v>
      </c>
      <c r="C7">
        <f>COUNTIFS(Crowdfunding!$F:$F, "failed", Crowdfunding!$D:$D, "&gt;=20000", Crowdfunding!$D:$D, "&lt;24999")</f>
        <v>0</v>
      </c>
      <c r="D7">
        <f>COUNTIFS(Crowdfunding!$F:$F, "canceled", Crowdfunding!$D:$D, "&gt;=20000", Crowdfunding!$D:$D, "&lt;24999")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s="18" t="s">
        <v>2104</v>
      </c>
      <c r="B8">
        <f>COUNTIFS(Crowdfunding!$F:$F, "successful", Crowdfunding!$D:$D, "&gt;=25000", Crowdfunding!$D:$D, "&lt;29999")</f>
        <v>11</v>
      </c>
      <c r="C8">
        <f>COUNTIFS(Crowdfunding!$F:$F, "failed", Crowdfunding!$D:$D, "&gt;=25000", Crowdfunding!$D:$D, "&lt;29999")</f>
        <v>3</v>
      </c>
      <c r="D8">
        <f>COUNTIFS(Crowdfunding!$F:$F, "canceled", Crowdfunding!$D:$D, "&gt;=25000", Crowdfunding!$D:$D, "&lt;29999")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s="18" t="s">
        <v>2105</v>
      </c>
      <c r="B9">
        <f>COUNTIFS(Crowdfunding!$F:$F, "successful", Crowdfunding!$D:$D, "&gt;=30000", Crowdfunding!$D:$D, "&lt;34999")</f>
        <v>7</v>
      </c>
      <c r="C9">
        <f>COUNTIFS(Crowdfunding!$F:$F, "failed", Crowdfunding!$D:$D, "&gt;=30000", Crowdfunding!$D:$D, "&lt;34999")</f>
        <v>0</v>
      </c>
      <c r="D9">
        <f>COUNTIFS(Crowdfunding!$F:$F, "canceled", Crowdfunding!$D:$D, "&gt;=30000", Crowdfunding!$D:$D, "&lt;34999")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s="18" t="s">
        <v>2106</v>
      </c>
      <c r="B10">
        <f>COUNTIFS(Crowdfunding!$F:$F, "successful", Crowdfunding!$D:$D, "&gt;=35000", Crowdfunding!$D:$D, "&lt;39999")</f>
        <v>8</v>
      </c>
      <c r="C10">
        <f>COUNTIFS(Crowdfunding!$F:$F, "failed", Crowdfunding!$D:$D, "&gt;=35000", Crowdfunding!$D:$D, "&lt;39999")</f>
        <v>3</v>
      </c>
      <c r="D10">
        <f>COUNTIFS(Crowdfunding!$F:$F, "canceled", Crowdfunding!$D:$D, "&gt;=35000", Crowdfunding!$D:$D, "&lt;39999")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s="18" t="s">
        <v>2107</v>
      </c>
      <c r="B11">
        <f>COUNTIFS(Crowdfunding!$F:$F, "successful", Crowdfunding!$D:$D, "&gt;=40000", Crowdfunding!$D:$D, "&lt;44999")</f>
        <v>11</v>
      </c>
      <c r="C11">
        <f>COUNTIFS(Crowdfunding!$F:$F, "failed", Crowdfunding!$D:$D, "&gt;=40000", Crowdfunding!$D:$D, "&lt;44999")</f>
        <v>3</v>
      </c>
      <c r="D11">
        <f>COUNTIFS(Crowdfunding!$F:$F, "canceled", Crowdfunding!$D:$D, "&gt;=40000", Crowdfunding!$D:$D, "&lt;44999")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s="18" t="s">
        <v>2108</v>
      </c>
      <c r="B12">
        <f>COUNTIFS(Crowdfunding!$F:$F, "successful", Crowdfunding!$D:$D, "&gt;=45000", Crowdfunding!$D:$D, "&lt;49999")</f>
        <v>8</v>
      </c>
      <c r="C12">
        <f>COUNTIFS(Crowdfunding!$F:$F, "failed", Crowdfunding!$D:$D, "&gt;=45000", Crowdfunding!$D:$D, "&lt;49999")</f>
        <v>3</v>
      </c>
      <c r="D12">
        <f>COUNTIFS(Crowdfunding!$F:$F, "canceled", Crowdfunding!$D:$D, "&gt;=45000", Crowdfunding!$D:$D, "&lt;49999")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s="18" t="s">
        <v>2109</v>
      </c>
      <c r="B13">
        <f>COUNTIFS(Crowdfunding!$F:$F, "successful", Crowdfunding!$D:$D, "&gt;50000")</f>
        <v>114</v>
      </c>
      <c r="C13">
        <f>COUNTIFS(Crowdfunding!$F:$F, "failed", Crowdfunding!$D:$D, "&gt;50000")</f>
        <v>163</v>
      </c>
      <c r="D13">
        <f>COUNTIFS(Crowdfunding!$F:$F, "canceled", Crowdfunding!$D:$D, 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  <row r="14" spans="1:8" x14ac:dyDescent="0.3">
      <c r="A14" s="17" t="s">
        <v>2110</v>
      </c>
      <c r="B14" s="16">
        <f>SUM(B2:B13)</f>
        <v>565</v>
      </c>
      <c r="C14" s="16">
        <f>SUM(C2:C13)</f>
        <v>364</v>
      </c>
      <c r="D14" s="16">
        <f>SUM(D2:D13)</f>
        <v>57</v>
      </c>
      <c r="E14" s="16">
        <f>SUM(E2:E13)</f>
        <v>986</v>
      </c>
      <c r="F14" s="20">
        <f t="shared" si="1"/>
        <v>0.57302231237322521</v>
      </c>
      <c r="G14" s="20">
        <f t="shared" si="2"/>
        <v>0.36916835699797163</v>
      </c>
      <c r="H14" s="20">
        <f t="shared" si="3"/>
        <v>5.7809330628803245E-2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A4D4-F28D-43DA-A73C-19827D71E031}">
  <dimension ref="A1:E7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5.6" x14ac:dyDescent="0.3"/>
  <cols>
    <col min="1" max="1" width="18.59765625" bestFit="1" customWidth="1"/>
    <col min="2" max="2" width="13.59765625" bestFit="1" customWidth="1"/>
    <col min="4" max="4" width="17.19921875" bestFit="1" customWidth="1"/>
    <col min="5" max="5" width="13.59765625" bestFit="1" customWidth="1"/>
    <col min="8" max="8" width="13.59765625" bestFit="1" customWidth="1"/>
    <col min="11" max="11" width="13.59765625" bestFit="1" customWidth="1"/>
  </cols>
  <sheetData>
    <row r="1" spans="1:5" s="16" customFormat="1" x14ac:dyDescent="0.3">
      <c r="A1" s="22" t="s">
        <v>2111</v>
      </c>
      <c r="B1" s="16" t="s">
        <v>2113</v>
      </c>
      <c r="D1" s="21" t="s">
        <v>2112</v>
      </c>
      <c r="E1" s="16" t="s">
        <v>2113</v>
      </c>
    </row>
    <row r="2" spans="1:5" x14ac:dyDescent="0.3">
      <c r="A2" t="s">
        <v>2116</v>
      </c>
      <c r="B2">
        <f>AVERAGE(Crowdfunding!$G:$G)</f>
        <v>727.005</v>
      </c>
      <c r="D2" t="s">
        <v>2116</v>
      </c>
      <c r="E2">
        <f>AVERAGE(Crowdfunding!$G:$G)</f>
        <v>727.005</v>
      </c>
    </row>
    <row r="3" spans="1:5" x14ac:dyDescent="0.3">
      <c r="A3" t="s">
        <v>2117</v>
      </c>
      <c r="B3">
        <f>MEDIAN(Crowdfunding!$G:$G)</f>
        <v>184.5</v>
      </c>
      <c r="D3" t="s">
        <v>2117</v>
      </c>
      <c r="E3">
        <f>MEDIAN(Crowdfunding!$G:$G)</f>
        <v>184.5</v>
      </c>
    </row>
    <row r="4" spans="1:5" x14ac:dyDescent="0.3">
      <c r="A4" t="s">
        <v>2118</v>
      </c>
      <c r="B4">
        <f>MIN(Crowdfunding!$G:$G)</f>
        <v>0</v>
      </c>
      <c r="D4" t="s">
        <v>2118</v>
      </c>
    </row>
    <row r="5" spans="1:5" x14ac:dyDescent="0.3">
      <c r="A5" t="s">
        <v>2119</v>
      </c>
      <c r="B5">
        <f>MAX(Crowdfunding!$G:$G)</f>
        <v>7295</v>
      </c>
      <c r="D5" t="s">
        <v>2119</v>
      </c>
    </row>
    <row r="6" spans="1:5" x14ac:dyDescent="0.3">
      <c r="A6" t="s">
        <v>2114</v>
      </c>
      <c r="B6">
        <f>_xlfn.VAR.S(Crowdfunding!G:G)</f>
        <v>1294413.9329079078</v>
      </c>
      <c r="D6" t="s">
        <v>2114</v>
      </c>
    </row>
    <row r="7" spans="1:5" x14ac:dyDescent="0.3">
      <c r="A7" t="s">
        <v>2115</v>
      </c>
      <c r="B7">
        <f>_xlfn.STDEV.S(Crowdfunding!$G:$G)</f>
        <v>1137.7231354366966</v>
      </c>
      <c r="D7" t="s">
        <v>2115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Timeline</vt:lpstr>
      <vt:lpstr>Goal Analysis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Vidul Dasan</cp:lastModifiedBy>
  <dcterms:created xsi:type="dcterms:W3CDTF">2021-09-29T18:52:28Z</dcterms:created>
  <dcterms:modified xsi:type="dcterms:W3CDTF">2023-02-04T00:07:10Z</dcterms:modified>
</cp:coreProperties>
</file>