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61f045bbdb7fb9/Stalinis kompiuteris/"/>
    </mc:Choice>
  </mc:AlternateContent>
  <xr:revisionPtr revIDLastSave="368" documentId="8_{2976B319-1BDD-43CC-AA71-9D5A510D9997}" xr6:coauthVersionLast="47" xr6:coauthVersionMax="47" xr10:uidLastSave="{6A204D86-1372-4941-8B11-37FD4BE89AC3}"/>
  <bookViews>
    <workbookView xWindow="-120" yWindow="-120" windowWidth="29040" windowHeight="15720" activeTab="1" xr2:uid="{CAD2FAC2-C3EE-4C74-B410-EB3075B9B4B7}"/>
  </bookViews>
  <sheets>
    <sheet name="Data_base" sheetId="1" r:id="rId1"/>
    <sheet name="Proces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/>
  <c r="D5" i="3"/>
  <c r="B5" i="3"/>
  <c r="B2" i="1"/>
  <c r="H2" i="3"/>
  <c r="A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D4" i="3"/>
  <c r="C4" i="3"/>
  <c r="B4" i="3"/>
  <c r="D3" i="3"/>
  <c r="C3" i="3"/>
  <c r="B3" i="3"/>
  <c r="D2" i="3"/>
  <c r="C2" i="3"/>
  <c r="B2" i="3"/>
  <c r="I6" i="3" l="1"/>
  <c r="I7" i="3"/>
  <c r="J3" i="3"/>
  <c r="I3" i="3"/>
  <c r="H4" i="3"/>
  <c r="H3" i="3"/>
  <c r="J6" i="3"/>
  <c r="I2" i="3"/>
  <c r="J5" i="3"/>
  <c r="H8" i="3"/>
  <c r="J2" i="3"/>
  <c r="I5" i="3"/>
  <c r="H7" i="3"/>
  <c r="J8" i="3"/>
  <c r="J4" i="3"/>
  <c r="H6" i="3"/>
  <c r="I8" i="3"/>
  <c r="I4" i="3"/>
  <c r="H5" i="3"/>
  <c r="J7" i="3"/>
</calcChain>
</file>

<file path=xl/sharedStrings.xml><?xml version="1.0" encoding="utf-8"?>
<sst xmlns="http://schemas.openxmlformats.org/spreadsheetml/2006/main" count="26" uniqueCount="25">
  <si>
    <t>Steps</t>
  </si>
  <si>
    <t>Kcal</t>
  </si>
  <si>
    <t>Km</t>
  </si>
  <si>
    <t>Date</t>
  </si>
  <si>
    <t>Average</t>
  </si>
  <si>
    <t>Max</t>
  </si>
  <si>
    <t>Min</t>
  </si>
  <si>
    <t>WeekDays</t>
  </si>
  <si>
    <t>Monday</t>
  </si>
  <si>
    <t>Tuesday</t>
  </si>
  <si>
    <t>Wednesday</t>
  </si>
  <si>
    <t>Thursday</t>
  </si>
  <si>
    <t>Friday</t>
  </si>
  <si>
    <t>Saturtday</t>
  </si>
  <si>
    <t>Sunday</t>
  </si>
  <si>
    <t>SUM Steps</t>
  </si>
  <si>
    <t>SUM KM</t>
  </si>
  <si>
    <t>SUM Kcal</t>
  </si>
  <si>
    <t>WeekDay</t>
  </si>
  <si>
    <t>Number</t>
  </si>
  <si>
    <t>Functions</t>
  </si>
  <si>
    <t>Day</t>
  </si>
  <si>
    <t>SUM</t>
  </si>
  <si>
    <t xml:space="preserve"> Steps</t>
  </si>
  <si>
    <t xml:space="preserve">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</si>
</sst>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4" fontId="0" fillId="0" borderId="0" xfId="0" applyNumberFormat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Data_base!$E$1</c:f>
              <c:strCache>
                <c:ptCount val="1"/>
                <c:pt idx="0">
                  <c:v>Km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Data_base!$E$2:$E$32</c:f>
              <c:numCache>
                <c:formatCode>#,##0.00</c:formatCode>
                <c:ptCount val="31"/>
                <c:pt idx="0">
                  <c:v>3.72</c:v>
                </c:pt>
                <c:pt idx="1">
                  <c:v>3.52</c:v>
                </c:pt>
                <c:pt idx="2">
                  <c:v>6.82</c:v>
                </c:pt>
                <c:pt idx="3">
                  <c:v>6.17</c:v>
                </c:pt>
                <c:pt idx="4">
                  <c:v>3.57</c:v>
                </c:pt>
                <c:pt idx="5">
                  <c:v>2.6</c:v>
                </c:pt>
                <c:pt idx="6">
                  <c:v>7.01</c:v>
                </c:pt>
                <c:pt idx="7">
                  <c:v>6.07</c:v>
                </c:pt>
                <c:pt idx="8">
                  <c:v>5.0999999999999996</c:v>
                </c:pt>
                <c:pt idx="9">
                  <c:v>9.8000000000000007</c:v>
                </c:pt>
                <c:pt idx="10">
                  <c:v>4.32</c:v>
                </c:pt>
                <c:pt idx="11">
                  <c:v>4.79</c:v>
                </c:pt>
                <c:pt idx="12">
                  <c:v>16.72</c:v>
                </c:pt>
                <c:pt idx="13">
                  <c:v>3.74</c:v>
                </c:pt>
                <c:pt idx="14">
                  <c:v>5.31</c:v>
                </c:pt>
                <c:pt idx="15">
                  <c:v>3.97</c:v>
                </c:pt>
                <c:pt idx="16">
                  <c:v>3.44</c:v>
                </c:pt>
                <c:pt idx="17">
                  <c:v>5.51</c:v>
                </c:pt>
                <c:pt idx="18">
                  <c:v>4.34</c:v>
                </c:pt>
                <c:pt idx="19">
                  <c:v>6.99</c:v>
                </c:pt>
                <c:pt idx="20">
                  <c:v>8.83</c:v>
                </c:pt>
                <c:pt idx="21">
                  <c:v>6.01</c:v>
                </c:pt>
                <c:pt idx="22">
                  <c:v>4.8</c:v>
                </c:pt>
                <c:pt idx="23">
                  <c:v>3.86</c:v>
                </c:pt>
                <c:pt idx="24">
                  <c:v>4.72</c:v>
                </c:pt>
                <c:pt idx="25">
                  <c:v>4.12</c:v>
                </c:pt>
                <c:pt idx="26">
                  <c:v>3.11</c:v>
                </c:pt>
                <c:pt idx="27">
                  <c:v>3.63</c:v>
                </c:pt>
                <c:pt idx="28">
                  <c:v>3.89</c:v>
                </c:pt>
                <c:pt idx="29">
                  <c:v>5.74</c:v>
                </c:pt>
                <c:pt idx="30">
                  <c:v>5.94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12-4620-ABB6-D61FF3A9E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0357544"/>
        <c:axId val="320360008"/>
      </c:lineChart>
      <c:catAx>
        <c:axId val="320357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360008"/>
        <c:crosses val="autoZero"/>
        <c:auto val="1"/>
        <c:lblAlgn val="ctr"/>
        <c:lblOffset val="100"/>
        <c:noMultiLvlLbl val="0"/>
      </c:catAx>
      <c:valAx>
        <c:axId val="32036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357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Data_base!$D$1</c:f>
              <c:strCache>
                <c:ptCount val="1"/>
                <c:pt idx="0">
                  <c:v>Steps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Data_base!$D$2:$D$32</c:f>
              <c:numCache>
                <c:formatCode>#,##0</c:formatCode>
                <c:ptCount val="31"/>
                <c:pt idx="0">
                  <c:v>4963</c:v>
                </c:pt>
                <c:pt idx="1">
                  <c:v>4656</c:v>
                </c:pt>
                <c:pt idx="2">
                  <c:v>8901</c:v>
                </c:pt>
                <c:pt idx="3">
                  <c:v>8120</c:v>
                </c:pt>
                <c:pt idx="4">
                  <c:v>4748</c:v>
                </c:pt>
                <c:pt idx="5">
                  <c:v>3473</c:v>
                </c:pt>
                <c:pt idx="6">
                  <c:v>9255</c:v>
                </c:pt>
                <c:pt idx="7">
                  <c:v>8091</c:v>
                </c:pt>
                <c:pt idx="8">
                  <c:v>6229</c:v>
                </c:pt>
                <c:pt idx="9">
                  <c:v>13121</c:v>
                </c:pt>
                <c:pt idx="10">
                  <c:v>5710</c:v>
                </c:pt>
                <c:pt idx="11">
                  <c:v>6236</c:v>
                </c:pt>
                <c:pt idx="12">
                  <c:v>22231</c:v>
                </c:pt>
                <c:pt idx="13">
                  <c:v>4914</c:v>
                </c:pt>
                <c:pt idx="14">
                  <c:v>6838</c:v>
                </c:pt>
                <c:pt idx="15">
                  <c:v>5219</c:v>
                </c:pt>
                <c:pt idx="16">
                  <c:v>4499</c:v>
                </c:pt>
                <c:pt idx="17">
                  <c:v>7300</c:v>
                </c:pt>
                <c:pt idx="18">
                  <c:v>5735</c:v>
                </c:pt>
                <c:pt idx="19">
                  <c:v>9289</c:v>
                </c:pt>
                <c:pt idx="20">
                  <c:v>11618</c:v>
                </c:pt>
                <c:pt idx="21">
                  <c:v>8160</c:v>
                </c:pt>
                <c:pt idx="22">
                  <c:v>6361</c:v>
                </c:pt>
                <c:pt idx="23">
                  <c:v>5198</c:v>
                </c:pt>
                <c:pt idx="24">
                  <c:v>6352</c:v>
                </c:pt>
                <c:pt idx="25">
                  <c:v>5518</c:v>
                </c:pt>
                <c:pt idx="26">
                  <c:v>4125</c:v>
                </c:pt>
                <c:pt idx="27">
                  <c:v>4818</c:v>
                </c:pt>
                <c:pt idx="28">
                  <c:v>5185</c:v>
                </c:pt>
                <c:pt idx="29">
                  <c:v>7620</c:v>
                </c:pt>
                <c:pt idx="30">
                  <c:v>7899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F5-412B-A513-37BFD1099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0357544"/>
        <c:axId val="320360008"/>
      </c:lineChart>
      <c:catAx>
        <c:axId val="320357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360008"/>
        <c:crosses val="autoZero"/>
        <c:auto val="1"/>
        <c:lblAlgn val="ctr"/>
        <c:lblOffset val="100"/>
        <c:noMultiLvlLbl val="0"/>
      </c:catAx>
      <c:valAx>
        <c:axId val="32036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357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Data_base!$F$1</c:f>
              <c:strCache>
                <c:ptCount val="1"/>
                <c:pt idx="0">
                  <c:v>Kcal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Data_base!$F$2:$F$32</c:f>
              <c:numCache>
                <c:formatCode>#,##0</c:formatCode>
                <c:ptCount val="31"/>
                <c:pt idx="0">
                  <c:v>176</c:v>
                </c:pt>
                <c:pt idx="1">
                  <c:v>159</c:v>
                </c:pt>
                <c:pt idx="2">
                  <c:v>336</c:v>
                </c:pt>
                <c:pt idx="3">
                  <c:v>279</c:v>
                </c:pt>
                <c:pt idx="4">
                  <c:v>161</c:v>
                </c:pt>
                <c:pt idx="5">
                  <c:v>125</c:v>
                </c:pt>
                <c:pt idx="6">
                  <c:v>327</c:v>
                </c:pt>
                <c:pt idx="7">
                  <c:v>288</c:v>
                </c:pt>
                <c:pt idx="8">
                  <c:v>225</c:v>
                </c:pt>
                <c:pt idx="9">
                  <c:v>466</c:v>
                </c:pt>
                <c:pt idx="10">
                  <c:v>196</c:v>
                </c:pt>
                <c:pt idx="11">
                  <c:v>216</c:v>
                </c:pt>
                <c:pt idx="12">
                  <c:v>811</c:v>
                </c:pt>
                <c:pt idx="13">
                  <c:v>170</c:v>
                </c:pt>
                <c:pt idx="14">
                  <c:v>257</c:v>
                </c:pt>
                <c:pt idx="15">
                  <c:v>179</c:v>
                </c:pt>
                <c:pt idx="16">
                  <c:v>148</c:v>
                </c:pt>
                <c:pt idx="17">
                  <c:v>249</c:v>
                </c:pt>
                <c:pt idx="18">
                  <c:v>204</c:v>
                </c:pt>
                <c:pt idx="19">
                  <c:v>330</c:v>
                </c:pt>
                <c:pt idx="20">
                  <c:v>407</c:v>
                </c:pt>
                <c:pt idx="21">
                  <c:v>304</c:v>
                </c:pt>
                <c:pt idx="22">
                  <c:v>225</c:v>
                </c:pt>
                <c:pt idx="23">
                  <c:v>188</c:v>
                </c:pt>
                <c:pt idx="24">
                  <c:v>221</c:v>
                </c:pt>
                <c:pt idx="25">
                  <c:v>197</c:v>
                </c:pt>
                <c:pt idx="26">
                  <c:v>144</c:v>
                </c:pt>
                <c:pt idx="27">
                  <c:v>170</c:v>
                </c:pt>
                <c:pt idx="28">
                  <c:v>181</c:v>
                </c:pt>
                <c:pt idx="29">
                  <c:v>284</c:v>
                </c:pt>
                <c:pt idx="30">
                  <c:v>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70-4213-A7E3-943559BA3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0357544"/>
        <c:axId val="320360008"/>
      </c:lineChart>
      <c:catAx>
        <c:axId val="320357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360008"/>
        <c:crosses val="autoZero"/>
        <c:auto val="1"/>
        <c:lblAlgn val="ctr"/>
        <c:lblOffset val="100"/>
        <c:noMultiLvlLbl val="0"/>
      </c:catAx>
      <c:valAx>
        <c:axId val="32036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357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Process!$H$1</c:f>
              <c:strCache>
                <c:ptCount val="1"/>
                <c:pt idx="0">
                  <c:v>SUM Steps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Process!$G$2:$G$8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Saturtday</c:v>
                </c:pt>
                <c:pt idx="6">
                  <c:v>Sunday</c:v>
                </c:pt>
              </c:strCache>
            </c:strRef>
          </c:cat>
          <c:val>
            <c:numRef>
              <c:f>Process!$H$2:$H$8</c:f>
              <c:numCache>
                <c:formatCode>#,##0</c:formatCode>
                <c:ptCount val="7"/>
                <c:pt idx="0">
                  <c:v>30605</c:v>
                </c:pt>
                <c:pt idx="1">
                  <c:v>33237</c:v>
                </c:pt>
                <c:pt idx="2">
                  <c:v>30085</c:v>
                </c:pt>
                <c:pt idx="3">
                  <c:v>39618</c:v>
                </c:pt>
                <c:pt idx="4">
                  <c:v>27482</c:v>
                </c:pt>
                <c:pt idx="5">
                  <c:v>22237</c:v>
                </c:pt>
                <c:pt idx="6">
                  <c:v>39118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5B-44CD-9447-CDE8D8DF2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6208456"/>
        <c:axId val="976212328"/>
      </c:lineChart>
      <c:catAx>
        <c:axId val="976208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212328"/>
        <c:crosses val="autoZero"/>
        <c:auto val="1"/>
        <c:lblAlgn val="ctr"/>
        <c:lblOffset val="100"/>
        <c:noMultiLvlLbl val="0"/>
      </c:catAx>
      <c:valAx>
        <c:axId val="976212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208456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21</xdr:row>
      <xdr:rowOff>119062</xdr:rowOff>
    </xdr:from>
    <xdr:to>
      <xdr:col>6</xdr:col>
      <xdr:colOff>266700</xdr:colOff>
      <xdr:row>33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F59355-030B-4EEE-95F5-0DB6AA2CC9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9</xdr:row>
      <xdr:rowOff>19050</xdr:rowOff>
    </xdr:from>
    <xdr:to>
      <xdr:col>6</xdr:col>
      <xdr:colOff>247650</xdr:colOff>
      <xdr:row>21</xdr:row>
      <xdr:rowOff>52388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C49FA2-885D-4BD1-8216-8D4D0E56EA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314325</xdr:colOff>
      <xdr:row>9</xdr:row>
      <xdr:rowOff>19050</xdr:rowOff>
    </xdr:from>
    <xdr:to>
      <xdr:col>13</xdr:col>
      <xdr:colOff>542925</xdr:colOff>
      <xdr:row>21</xdr:row>
      <xdr:rowOff>52388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1DCADF3-DAAB-4903-B524-9B8AC2F81B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304800</xdr:colOff>
      <xdr:row>21</xdr:row>
      <xdr:rowOff>114300</xdr:rowOff>
    </xdr:from>
    <xdr:to>
      <xdr:col>13</xdr:col>
      <xdr:colOff>523875</xdr:colOff>
      <xdr:row>33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33D2CB3-BCFB-4C2E-9B00-69AD406A92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D8A6-ED53-459D-B07D-C4336805A908}">
  <dimension ref="A1:G32"/>
  <sheetViews>
    <sheetView workbookViewId="0">
      <selection activeCell="H1" sqref="H1"/>
    </sheetView>
  </sheetViews>
  <sheetFormatPr defaultRowHeight="15" x14ac:dyDescent="0.25"/>
  <cols>
    <col min="1" max="1" width="13.140625" customWidth="1"/>
    <col min="3" max="3" width="10.42578125" style="3" bestFit="1" customWidth="1"/>
    <col min="4" max="7" width="9.140625" style="4"/>
  </cols>
  <sheetData>
    <row r="1" spans="1:7" x14ac:dyDescent="0.25">
      <c r="A1" s="4" t="s">
        <v>7</v>
      </c>
      <c r="B1" s="4" t="s">
        <v>21</v>
      </c>
      <c r="C1" s="3" t="s">
        <v>3</v>
      </c>
      <c r="D1" s="4" t="s">
        <v>0</v>
      </c>
      <c r="E1" s="4" t="s">
        <v>2</v>
      </c>
      <c r="F1" s="4" t="s">
        <v>1</v>
      </c>
    </row>
    <row r="2" spans="1:7" x14ac:dyDescent="0.25">
      <c r="A2" s="4" t="str">
        <f>_xlfn.XLOOKUP(WEEKDAY(C2),Process!F:F,Process!G:G)</f>
        <v>Tuesday</v>
      </c>
      <c r="B2" s="4">
        <f>DAY(C2)</f>
        <v>1</v>
      </c>
      <c r="C2" s="3">
        <v>45047</v>
      </c>
      <c r="D2" s="5">
        <v>4963</v>
      </c>
      <c r="E2" s="6">
        <v>3.72</v>
      </c>
      <c r="F2" s="5">
        <v>176</v>
      </c>
      <c r="G2" s="5"/>
    </row>
    <row r="3" spans="1:7" x14ac:dyDescent="0.25">
      <c r="A3" s="4" t="str">
        <f>_xlfn.XLOOKUP(WEEKDAY(C3),Process!F:F,Process!G:G)</f>
        <v>Wednesday</v>
      </c>
      <c r="B3" s="4">
        <f>DAY(C3)</f>
        <v>2</v>
      </c>
      <c r="C3" s="3">
        <v>45048</v>
      </c>
      <c r="D3" s="5">
        <v>4656</v>
      </c>
      <c r="E3" s="6">
        <v>3.52</v>
      </c>
      <c r="F3" s="5">
        <v>159</v>
      </c>
      <c r="G3" s="5"/>
    </row>
    <row r="4" spans="1:7" x14ac:dyDescent="0.25">
      <c r="A4" s="4" t="str">
        <f>_xlfn.XLOOKUP(WEEKDAY(C4),Process!F:F,Process!G:G)</f>
        <v>Thursday</v>
      </c>
      <c r="B4" s="4">
        <f>DAY(C4)</f>
        <v>3</v>
      </c>
      <c r="C4" s="3">
        <v>45049</v>
      </c>
      <c r="D4" s="5">
        <v>8901</v>
      </c>
      <c r="E4" s="6">
        <v>6.82</v>
      </c>
      <c r="F4" s="5">
        <v>336</v>
      </c>
      <c r="G4" s="5"/>
    </row>
    <row r="5" spans="1:7" x14ac:dyDescent="0.25">
      <c r="A5" s="4" t="str">
        <f>_xlfn.XLOOKUP(WEEKDAY(C5),Process!F:F,Process!G:G)</f>
        <v>Friday</v>
      </c>
      <c r="B5" s="4">
        <f>DAY(C5)</f>
        <v>4</v>
      </c>
      <c r="C5" s="3">
        <v>45050</v>
      </c>
      <c r="D5" s="5">
        <v>8120</v>
      </c>
      <c r="E5" s="6">
        <v>6.17</v>
      </c>
      <c r="F5" s="5">
        <v>279</v>
      </c>
      <c r="G5" s="5"/>
    </row>
    <row r="6" spans="1:7" x14ac:dyDescent="0.25">
      <c r="A6" s="4" t="str">
        <f>_xlfn.XLOOKUP(WEEKDAY(C6),Process!F:F,Process!G:G)</f>
        <v>Saturtday</v>
      </c>
      <c r="B6" s="4">
        <f>DAY(C6)</f>
        <v>5</v>
      </c>
      <c r="C6" s="3">
        <v>45051</v>
      </c>
      <c r="D6" s="5">
        <v>4748</v>
      </c>
      <c r="E6" s="6">
        <v>3.57</v>
      </c>
      <c r="F6" s="5">
        <v>161</v>
      </c>
      <c r="G6" s="5"/>
    </row>
    <row r="7" spans="1:7" x14ac:dyDescent="0.25">
      <c r="A7" s="4" t="str">
        <f>_xlfn.XLOOKUP(WEEKDAY(C7),Process!F:F,Process!G:G)</f>
        <v>Sunday</v>
      </c>
      <c r="B7" s="4">
        <f>DAY(C7)</f>
        <v>6</v>
      </c>
      <c r="C7" s="3">
        <v>45052</v>
      </c>
      <c r="D7" s="5">
        <v>3473</v>
      </c>
      <c r="E7" s="6">
        <v>2.6</v>
      </c>
      <c r="F7" s="5">
        <v>125</v>
      </c>
      <c r="G7" s="5"/>
    </row>
    <row r="8" spans="1:7" x14ac:dyDescent="0.25">
      <c r="A8" s="4" t="str">
        <f>_xlfn.XLOOKUP(WEEKDAY(C8),Process!F:F,Process!G:G)</f>
        <v>Monday</v>
      </c>
      <c r="B8" s="4">
        <f>DAY(C8)</f>
        <v>7</v>
      </c>
      <c r="C8" s="3">
        <v>45053</v>
      </c>
      <c r="D8" s="5">
        <v>9255</v>
      </c>
      <c r="E8" s="6">
        <v>7.01</v>
      </c>
      <c r="F8" s="5">
        <v>327</v>
      </c>
      <c r="G8" s="5"/>
    </row>
    <row r="9" spans="1:7" x14ac:dyDescent="0.25">
      <c r="A9" s="4" t="str">
        <f>_xlfn.XLOOKUP(WEEKDAY(C9),Process!F:F,Process!G:G)</f>
        <v>Tuesday</v>
      </c>
      <c r="B9" s="4">
        <f>DAY(C9)</f>
        <v>8</v>
      </c>
      <c r="C9" s="3">
        <v>45054</v>
      </c>
      <c r="D9" s="5">
        <v>8091</v>
      </c>
      <c r="E9" s="6">
        <v>6.07</v>
      </c>
      <c r="F9" s="5">
        <v>288</v>
      </c>
      <c r="G9" s="5"/>
    </row>
    <row r="10" spans="1:7" x14ac:dyDescent="0.25">
      <c r="A10" s="4" t="str">
        <f>_xlfn.XLOOKUP(WEEKDAY(C10),Process!F:F,Process!G:G)</f>
        <v>Wednesday</v>
      </c>
      <c r="B10" s="4">
        <f>DAY(C10)</f>
        <v>9</v>
      </c>
      <c r="C10" s="3">
        <v>45055</v>
      </c>
      <c r="D10" s="5">
        <v>6229</v>
      </c>
      <c r="E10" s="6">
        <v>5.0999999999999996</v>
      </c>
      <c r="F10" s="5">
        <v>225</v>
      </c>
      <c r="G10" s="5"/>
    </row>
    <row r="11" spans="1:7" x14ac:dyDescent="0.25">
      <c r="A11" s="4" t="str">
        <f>_xlfn.XLOOKUP(WEEKDAY(C11),Process!F:F,Process!G:G)</f>
        <v>Thursday</v>
      </c>
      <c r="B11" s="4">
        <f>DAY(C11)</f>
        <v>10</v>
      </c>
      <c r="C11" s="3">
        <v>45056</v>
      </c>
      <c r="D11" s="5">
        <v>13121</v>
      </c>
      <c r="E11" s="6">
        <v>9.8000000000000007</v>
      </c>
      <c r="F11" s="5">
        <v>466</v>
      </c>
      <c r="G11" s="5"/>
    </row>
    <row r="12" spans="1:7" x14ac:dyDescent="0.25">
      <c r="A12" s="4" t="str">
        <f>_xlfn.XLOOKUP(WEEKDAY(C12),Process!F:F,Process!G:G)</f>
        <v>Friday</v>
      </c>
      <c r="B12" s="4">
        <f>DAY(C12)</f>
        <v>11</v>
      </c>
      <c r="C12" s="3">
        <v>45057</v>
      </c>
      <c r="D12" s="5">
        <v>5710</v>
      </c>
      <c r="E12" s="6">
        <v>4.32</v>
      </c>
      <c r="F12" s="5">
        <v>196</v>
      </c>
      <c r="G12" s="5"/>
    </row>
    <row r="13" spans="1:7" x14ac:dyDescent="0.25">
      <c r="A13" s="4" t="str">
        <f>_xlfn.XLOOKUP(WEEKDAY(C13),Process!F:F,Process!G:G)</f>
        <v>Saturtday</v>
      </c>
      <c r="B13" s="4">
        <f>DAY(C13)</f>
        <v>12</v>
      </c>
      <c r="C13" s="3">
        <v>45058</v>
      </c>
      <c r="D13" s="5">
        <v>6236</v>
      </c>
      <c r="E13" s="6">
        <v>4.79</v>
      </c>
      <c r="F13" s="5">
        <v>216</v>
      </c>
      <c r="G13" s="5"/>
    </row>
    <row r="14" spans="1:7" x14ac:dyDescent="0.25">
      <c r="A14" s="4" t="str">
        <f>_xlfn.XLOOKUP(WEEKDAY(C14),Process!F:F,Process!G:G)</f>
        <v>Sunday</v>
      </c>
      <c r="B14" s="4">
        <f>DAY(C14)</f>
        <v>13</v>
      </c>
      <c r="C14" s="3">
        <v>45059</v>
      </c>
      <c r="D14" s="5">
        <v>22231</v>
      </c>
      <c r="E14" s="6">
        <v>16.72</v>
      </c>
      <c r="F14" s="5">
        <v>811</v>
      </c>
      <c r="G14" s="5"/>
    </row>
    <row r="15" spans="1:7" x14ac:dyDescent="0.25">
      <c r="A15" s="4" t="str">
        <f>_xlfn.XLOOKUP(WEEKDAY(C15),Process!F:F,Process!G:G)</f>
        <v>Monday</v>
      </c>
      <c r="B15" s="4">
        <f>DAY(C15)</f>
        <v>14</v>
      </c>
      <c r="C15" s="3">
        <v>45060</v>
      </c>
      <c r="D15" s="5">
        <v>4914</v>
      </c>
      <c r="E15" s="6">
        <v>3.74</v>
      </c>
      <c r="F15" s="5">
        <v>170</v>
      </c>
      <c r="G15" s="5"/>
    </row>
    <row r="16" spans="1:7" x14ac:dyDescent="0.25">
      <c r="A16" s="4" t="str">
        <f>_xlfn.XLOOKUP(WEEKDAY(C16),Process!F:F,Process!G:G)</f>
        <v>Tuesday</v>
      </c>
      <c r="B16" s="4">
        <f>DAY(C16)</f>
        <v>15</v>
      </c>
      <c r="C16" s="3">
        <v>45061</v>
      </c>
      <c r="D16" s="5">
        <v>6838</v>
      </c>
      <c r="E16" s="6">
        <v>5.31</v>
      </c>
      <c r="F16" s="5">
        <v>257</v>
      </c>
      <c r="G16" s="5"/>
    </row>
    <row r="17" spans="1:7" x14ac:dyDescent="0.25">
      <c r="A17" s="4" t="str">
        <f>_xlfn.XLOOKUP(WEEKDAY(C17),Process!F:F,Process!G:G)</f>
        <v>Wednesday</v>
      </c>
      <c r="B17" s="4">
        <f>DAY(C17)</f>
        <v>16</v>
      </c>
      <c r="C17" s="3">
        <v>45062</v>
      </c>
      <c r="D17" s="5">
        <v>5219</v>
      </c>
      <c r="E17" s="6">
        <v>3.97</v>
      </c>
      <c r="F17" s="5">
        <v>179</v>
      </c>
      <c r="G17" s="5"/>
    </row>
    <row r="18" spans="1:7" x14ac:dyDescent="0.25">
      <c r="A18" s="4" t="str">
        <f>_xlfn.XLOOKUP(WEEKDAY(C18),Process!F:F,Process!G:G)</f>
        <v>Thursday</v>
      </c>
      <c r="B18" s="4">
        <f>DAY(C18)</f>
        <v>17</v>
      </c>
      <c r="C18" s="3">
        <v>45063</v>
      </c>
      <c r="D18" s="5">
        <v>4499</v>
      </c>
      <c r="E18" s="6">
        <v>3.44</v>
      </c>
      <c r="F18" s="5">
        <v>148</v>
      </c>
      <c r="G18" s="5"/>
    </row>
    <row r="19" spans="1:7" x14ac:dyDescent="0.25">
      <c r="A19" s="4" t="str">
        <f>_xlfn.XLOOKUP(WEEKDAY(C19),Process!F:F,Process!G:G)</f>
        <v>Friday</v>
      </c>
      <c r="B19" s="4">
        <f>DAY(C19)</f>
        <v>18</v>
      </c>
      <c r="C19" s="3">
        <v>45064</v>
      </c>
      <c r="D19" s="5">
        <v>7300</v>
      </c>
      <c r="E19" s="6">
        <v>5.51</v>
      </c>
      <c r="F19" s="5">
        <v>249</v>
      </c>
      <c r="G19" s="5"/>
    </row>
    <row r="20" spans="1:7" x14ac:dyDescent="0.25">
      <c r="A20" s="4" t="str">
        <f>_xlfn.XLOOKUP(WEEKDAY(C20),Process!F:F,Process!G:G)</f>
        <v>Saturtday</v>
      </c>
      <c r="B20" s="4">
        <f>DAY(C20)</f>
        <v>19</v>
      </c>
      <c r="C20" s="3">
        <v>45065</v>
      </c>
      <c r="D20" s="5">
        <v>5735</v>
      </c>
      <c r="E20" s="6">
        <v>4.34</v>
      </c>
      <c r="F20" s="5">
        <v>204</v>
      </c>
      <c r="G20" s="5"/>
    </row>
    <row r="21" spans="1:7" x14ac:dyDescent="0.25">
      <c r="A21" s="4" t="str">
        <f>_xlfn.XLOOKUP(WEEKDAY(C21),Process!F:F,Process!G:G)</f>
        <v>Sunday</v>
      </c>
      <c r="B21" s="4">
        <f>DAY(C21)</f>
        <v>20</v>
      </c>
      <c r="C21" s="3">
        <v>45066</v>
      </c>
      <c r="D21" s="5">
        <v>9289</v>
      </c>
      <c r="E21" s="6">
        <v>6.99</v>
      </c>
      <c r="F21" s="5">
        <v>330</v>
      </c>
      <c r="G21" s="5"/>
    </row>
    <row r="22" spans="1:7" x14ac:dyDescent="0.25">
      <c r="A22" s="4" t="str">
        <f>_xlfn.XLOOKUP(WEEKDAY(C22),Process!F:F,Process!G:G)</f>
        <v>Monday</v>
      </c>
      <c r="B22" s="4">
        <f>DAY(C22)</f>
        <v>21</v>
      </c>
      <c r="C22" s="3">
        <v>45067</v>
      </c>
      <c r="D22" s="5">
        <v>11618</v>
      </c>
      <c r="E22" s="6">
        <v>8.83</v>
      </c>
      <c r="F22" s="5">
        <v>407</v>
      </c>
      <c r="G22" s="5"/>
    </row>
    <row r="23" spans="1:7" x14ac:dyDescent="0.25">
      <c r="A23" s="4" t="str">
        <f>_xlfn.XLOOKUP(WEEKDAY(C23),Process!F:F,Process!G:G)</f>
        <v>Tuesday</v>
      </c>
      <c r="B23" s="4">
        <f>DAY(C23)</f>
        <v>22</v>
      </c>
      <c r="C23" s="3">
        <v>45068</v>
      </c>
      <c r="D23" s="5">
        <v>8160</v>
      </c>
      <c r="E23" s="6">
        <v>6.01</v>
      </c>
      <c r="F23" s="5">
        <v>304</v>
      </c>
      <c r="G23" s="5"/>
    </row>
    <row r="24" spans="1:7" x14ac:dyDescent="0.25">
      <c r="A24" s="4" t="str">
        <f>_xlfn.XLOOKUP(WEEKDAY(C24),Process!F:F,Process!G:G)</f>
        <v>Wednesday</v>
      </c>
      <c r="B24" s="4">
        <f>DAY(C24)</f>
        <v>23</v>
      </c>
      <c r="C24" s="3">
        <v>45069</v>
      </c>
      <c r="D24" s="5">
        <v>6361</v>
      </c>
      <c r="E24" s="6">
        <v>4.8</v>
      </c>
      <c r="F24" s="5">
        <v>225</v>
      </c>
      <c r="G24" s="5"/>
    </row>
    <row r="25" spans="1:7" x14ac:dyDescent="0.25">
      <c r="A25" s="4" t="str">
        <f>_xlfn.XLOOKUP(WEEKDAY(C25),Process!F:F,Process!G:G)</f>
        <v>Thursday</v>
      </c>
      <c r="B25" s="4">
        <f>DAY(C25)</f>
        <v>24</v>
      </c>
      <c r="C25" s="3">
        <v>45070</v>
      </c>
      <c r="D25" s="5">
        <v>5198</v>
      </c>
      <c r="E25" s="6">
        <v>3.86</v>
      </c>
      <c r="F25" s="5">
        <v>188</v>
      </c>
      <c r="G25" s="5"/>
    </row>
    <row r="26" spans="1:7" x14ac:dyDescent="0.25">
      <c r="A26" s="4" t="str">
        <f>_xlfn.XLOOKUP(WEEKDAY(C26),Process!F:F,Process!G:G)</f>
        <v>Friday</v>
      </c>
      <c r="B26" s="4">
        <f>DAY(C26)</f>
        <v>25</v>
      </c>
      <c r="C26" s="3">
        <v>45071</v>
      </c>
      <c r="D26" s="5">
        <v>6352</v>
      </c>
      <c r="E26" s="6">
        <v>4.72</v>
      </c>
      <c r="F26" s="5">
        <v>221</v>
      </c>
      <c r="G26" s="5"/>
    </row>
    <row r="27" spans="1:7" x14ac:dyDescent="0.25">
      <c r="A27" s="4" t="str">
        <f>_xlfn.XLOOKUP(WEEKDAY(C27),Process!F:F,Process!G:G)</f>
        <v>Saturtday</v>
      </c>
      <c r="B27" s="4">
        <f>DAY(C27)</f>
        <v>26</v>
      </c>
      <c r="C27" s="3">
        <v>45072</v>
      </c>
      <c r="D27" s="5">
        <v>5518</v>
      </c>
      <c r="E27" s="6">
        <v>4.12</v>
      </c>
      <c r="F27" s="5">
        <v>197</v>
      </c>
      <c r="G27" s="5"/>
    </row>
    <row r="28" spans="1:7" x14ac:dyDescent="0.25">
      <c r="A28" s="4" t="str">
        <f>_xlfn.XLOOKUP(WEEKDAY(C28),Process!F:F,Process!G:G)</f>
        <v>Sunday</v>
      </c>
      <c r="B28" s="4">
        <f>DAY(C28)</f>
        <v>27</v>
      </c>
      <c r="C28" s="3">
        <v>45073</v>
      </c>
      <c r="D28" s="5">
        <v>4125</v>
      </c>
      <c r="E28" s="6">
        <v>3.11</v>
      </c>
      <c r="F28" s="5">
        <v>144</v>
      </c>
      <c r="G28" s="5"/>
    </row>
    <row r="29" spans="1:7" x14ac:dyDescent="0.25">
      <c r="A29" s="4" t="str">
        <f>_xlfn.XLOOKUP(WEEKDAY(C29),Process!F:F,Process!G:G)</f>
        <v>Monday</v>
      </c>
      <c r="B29" s="4">
        <f>DAY(C29)</f>
        <v>28</v>
      </c>
      <c r="C29" s="3">
        <v>45074</v>
      </c>
      <c r="D29" s="5">
        <v>4818</v>
      </c>
      <c r="E29" s="6">
        <v>3.63</v>
      </c>
      <c r="F29" s="5">
        <v>170</v>
      </c>
      <c r="G29" s="5"/>
    </row>
    <row r="30" spans="1:7" x14ac:dyDescent="0.25">
      <c r="A30" s="4" t="str">
        <f>_xlfn.XLOOKUP(WEEKDAY(C30),Process!F:F,Process!G:G)</f>
        <v>Tuesday</v>
      </c>
      <c r="B30" s="4">
        <f>DAY(C30)</f>
        <v>29</v>
      </c>
      <c r="C30" s="3">
        <v>45075</v>
      </c>
      <c r="D30" s="5">
        <v>5185</v>
      </c>
      <c r="E30" s="6">
        <v>3.89</v>
      </c>
      <c r="F30" s="5">
        <v>181</v>
      </c>
      <c r="G30" s="5"/>
    </row>
    <row r="31" spans="1:7" x14ac:dyDescent="0.25">
      <c r="A31" s="4" t="str">
        <f>_xlfn.XLOOKUP(WEEKDAY(C31),Process!F:F,Process!G:G)</f>
        <v>Wednesday</v>
      </c>
      <c r="B31" s="4">
        <f>DAY(C31)</f>
        <v>30</v>
      </c>
      <c r="C31" s="3">
        <v>45076</v>
      </c>
      <c r="D31" s="5">
        <v>7620</v>
      </c>
      <c r="E31" s="6">
        <v>5.74</v>
      </c>
      <c r="F31" s="5">
        <v>284</v>
      </c>
      <c r="G31" s="5"/>
    </row>
    <row r="32" spans="1:7" x14ac:dyDescent="0.25">
      <c r="A32" s="4" t="str">
        <f>_xlfn.XLOOKUP(WEEKDAY(C32),Process!F:F,Process!G:G)</f>
        <v>Thursday</v>
      </c>
      <c r="B32" s="4">
        <f>DAY(C32)</f>
        <v>31</v>
      </c>
      <c r="C32" s="3">
        <v>45077</v>
      </c>
      <c r="D32" s="5">
        <v>7899</v>
      </c>
      <c r="E32" s="6">
        <v>5.94</v>
      </c>
      <c r="F32" s="5">
        <v>276</v>
      </c>
      <c r="G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D71C-AAC1-42DB-B261-557E71CEBF26}">
  <dimension ref="A1:J8"/>
  <sheetViews>
    <sheetView tabSelected="1" workbookViewId="0">
      <selection activeCell="O5" sqref="O5"/>
    </sheetView>
  </sheetViews>
  <sheetFormatPr defaultRowHeight="15" x14ac:dyDescent="0.25"/>
  <cols>
    <col min="1" max="2" width="13.7109375" bestFit="1" customWidth="1"/>
    <col min="3" max="3" width="11.5703125" bestFit="1" customWidth="1"/>
    <col min="4" max="4" width="12.28515625" bestFit="1" customWidth="1"/>
    <col min="6" max="6" width="9.140625" style="4"/>
    <col min="7" max="7" width="11.28515625" style="4" customWidth="1"/>
    <col min="8" max="8" width="12.28515625" style="4" customWidth="1"/>
    <col min="9" max="10" width="9.140625" style="4"/>
  </cols>
  <sheetData>
    <row r="1" spans="1:10" x14ac:dyDescent="0.25">
      <c r="A1" s="7" t="s">
        <v>20</v>
      </c>
      <c r="B1" s="7" t="s">
        <v>23</v>
      </c>
      <c r="C1" s="7" t="s">
        <v>24</v>
      </c>
      <c r="D1" s="7" t="s">
        <v>1</v>
      </c>
      <c r="F1" s="7" t="s">
        <v>19</v>
      </c>
      <c r="G1" s="7" t="s">
        <v>18</v>
      </c>
      <c r="H1" s="7" t="s">
        <v>15</v>
      </c>
      <c r="I1" s="7" t="s">
        <v>16</v>
      </c>
      <c r="J1" s="7" t="s">
        <v>17</v>
      </c>
    </row>
    <row r="2" spans="1:10" x14ac:dyDescent="0.25">
      <c r="A2" t="s">
        <v>4</v>
      </c>
      <c r="B2" s="1">
        <f>AVERAGE(Data_base!D2:D32)</f>
        <v>7173.6129032258068</v>
      </c>
      <c r="C2" s="2">
        <f>AVERAGE(Data_base!E2:E32)</f>
        <v>5.4245161290322592</v>
      </c>
      <c r="D2" s="1">
        <f>AVERAGE(Data_base!F2:F32)</f>
        <v>254.80645161290323</v>
      </c>
      <c r="F2" s="4">
        <v>1</v>
      </c>
      <c r="G2" s="4" t="s">
        <v>8</v>
      </c>
      <c r="H2" s="5">
        <f>SUMIF(Data_base!$A:$A,Process!$G$2,Data_base!D:D)</f>
        <v>30605</v>
      </c>
      <c r="I2" s="6">
        <f>SUMIF(Data_base!$A:$A,Process!G2,Data_base!E:E)</f>
        <v>23.209999999999997</v>
      </c>
      <c r="J2" s="5">
        <f>SUMIF(Data_base!$A:$A,Process!G2,Data_base!F:F)</f>
        <v>1074</v>
      </c>
    </row>
    <row r="3" spans="1:10" x14ac:dyDescent="0.25">
      <c r="A3" t="s">
        <v>5</v>
      </c>
      <c r="B3" s="1">
        <f>MAX(Data_base!D2:D32)</f>
        <v>22231</v>
      </c>
      <c r="C3" s="2">
        <f>MAX(Data_base!E2:E32)</f>
        <v>16.72</v>
      </c>
      <c r="D3" s="1">
        <f>MAX(Data_base!F2:F32)</f>
        <v>811</v>
      </c>
      <c r="F3" s="4">
        <v>2</v>
      </c>
      <c r="G3" s="4" t="s">
        <v>9</v>
      </c>
      <c r="H3" s="5">
        <f>SUMIF(Data_base!A:A,Process!G3,Data_base!D:D)</f>
        <v>33237</v>
      </c>
      <c r="I3" s="6">
        <f>SUMIF(Data_base!$A:$A,Process!G3,Data_base!E:E)</f>
        <v>25</v>
      </c>
      <c r="J3" s="5">
        <f>SUMIF(Data_base!$A:$A,Process!G3,Data_base!F:F)</f>
        <v>1206</v>
      </c>
    </row>
    <row r="4" spans="1:10" x14ac:dyDescent="0.25">
      <c r="A4" t="s">
        <v>6</v>
      </c>
      <c r="B4" s="1">
        <f>MIN(Data_base!D2:D32)</f>
        <v>3473</v>
      </c>
      <c r="C4" s="2">
        <f>MIN(Data_base!E2:E32)</f>
        <v>2.6</v>
      </c>
      <c r="D4" s="1">
        <f>MIN(Data_base!F2:F32)</f>
        <v>125</v>
      </c>
      <c r="F4" s="4">
        <v>3</v>
      </c>
      <c r="G4" s="4" t="s">
        <v>10</v>
      </c>
      <c r="H4" s="5">
        <f>SUMIF(Data_base!A:A,Process!G4,Data_base!D:D)</f>
        <v>30085</v>
      </c>
      <c r="I4" s="6">
        <f>SUMIF(Data_base!$A:$A,Process!G4,Data_base!E:E)</f>
        <v>23.130000000000003</v>
      </c>
      <c r="J4" s="5">
        <f>SUMIF(Data_base!$A:$A,Process!G4,Data_base!F:F)</f>
        <v>1072</v>
      </c>
    </row>
    <row r="5" spans="1:10" x14ac:dyDescent="0.25">
      <c r="A5" t="s">
        <v>22</v>
      </c>
      <c r="B5" s="1">
        <f>SUM(Data_base!D2:D32)</f>
        <v>222382</v>
      </c>
      <c r="C5" s="1">
        <f>SUM(Data_base!E2:E32)</f>
        <v>168.16000000000003</v>
      </c>
      <c r="D5" s="1">
        <f>SUM(Data_base!F2:F32)</f>
        <v>7899</v>
      </c>
      <c r="F5" s="4">
        <v>4</v>
      </c>
      <c r="G5" s="4" t="s">
        <v>11</v>
      </c>
      <c r="H5" s="5">
        <f>SUMIF(Data_base!A:A,Process!G5,Data_base!D:D)</f>
        <v>39618</v>
      </c>
      <c r="I5" s="6">
        <f>SUMIF(Data_base!$A:$A,Process!G5,Data_base!E:E)</f>
        <v>29.860000000000003</v>
      </c>
      <c r="J5" s="5">
        <f>SUMIF(Data_base!$A:$A,Process!G5,Data_base!F:F)</f>
        <v>1414</v>
      </c>
    </row>
    <row r="6" spans="1:10" x14ac:dyDescent="0.25">
      <c r="F6" s="4">
        <v>5</v>
      </c>
      <c r="G6" s="4" t="s">
        <v>12</v>
      </c>
      <c r="H6" s="5">
        <f>SUMIF(Data_base!A:A,Process!G6,Data_base!D:D)</f>
        <v>27482</v>
      </c>
      <c r="I6" s="6">
        <f>SUMIF(Data_base!$A:$A,Process!G6,Data_base!E:E)</f>
        <v>20.72</v>
      </c>
      <c r="J6" s="5">
        <f>SUMIF(Data_base!$A:$A,Process!G6,Data_base!F:F)</f>
        <v>945</v>
      </c>
    </row>
    <row r="7" spans="1:10" x14ac:dyDescent="0.25">
      <c r="F7" s="4">
        <v>6</v>
      </c>
      <c r="G7" s="4" t="s">
        <v>13</v>
      </c>
      <c r="H7" s="5">
        <f>SUMIF(Data_base!A:A,Process!G7,Data_base!D:D)</f>
        <v>22237</v>
      </c>
      <c r="I7" s="6">
        <f>SUMIF(Data_base!$A:$A,Process!G7,Data_base!E:E)</f>
        <v>16.82</v>
      </c>
      <c r="J7" s="5">
        <f>SUMIF(Data_base!$A:$A,Process!G7,Data_base!F:F)</f>
        <v>778</v>
      </c>
    </row>
    <row r="8" spans="1:10" x14ac:dyDescent="0.25">
      <c r="F8" s="4">
        <v>7</v>
      </c>
      <c r="G8" s="4" t="s">
        <v>14</v>
      </c>
      <c r="H8" s="5">
        <f>SUMIF(Data_base!A:A,Process!G8,Data_base!D:D)</f>
        <v>39118</v>
      </c>
      <c r="I8" s="6">
        <f>SUMIF(Data_base!$A:$A,Process!G8,Data_base!E:E)</f>
        <v>29.42</v>
      </c>
      <c r="J8" s="5">
        <f>SUMIF(Data_base!$A:$A,Process!G8,Data_base!F:F)</f>
        <v>1410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Data_base</vt:lpstr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Malinovskij</dc:creator>
  <cp:lastModifiedBy>Tomas Malinovskij</cp:lastModifiedBy>
  <dcterms:created xsi:type="dcterms:W3CDTF">2023-06-06T16:52:22Z</dcterms:created>
  <dcterms:modified xsi:type="dcterms:W3CDTF">2023-06-06T18:21:12Z</dcterms:modified>
</cp:coreProperties>
</file>