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culycosa\Desktop\"/>
    </mc:Choice>
  </mc:AlternateContent>
  <bookViews>
    <workbookView xWindow="0" yWindow="0" windowWidth="28800" windowHeight="12300"/>
  </bookViews>
  <sheets>
    <sheet name="Registro 2021" sheetId="7" r:id="rId1"/>
  </sheets>
  <calcPr calcId="162913"/>
  <extLst>
    <ext uri="GoogleSheetsCustomDataVersion1">
      <go:sheetsCustomData xmlns:go="http://customooxmlschemas.google.com/" r:id="rId11" roundtripDataSignature="AMtx7mj0n1E7PdS8NvNx1o6hZf0bZjsvog=="/>
    </ext>
  </extLst>
</workbook>
</file>

<file path=xl/calcChain.xml><?xml version="1.0" encoding="utf-8"?>
<calcChain xmlns="http://schemas.openxmlformats.org/spreadsheetml/2006/main">
  <c r="V9" i="7" l="1"/>
  <c r="W9" i="7"/>
  <c r="AK13" i="7" l="1"/>
  <c r="AK17" i="7"/>
  <c r="AK19" i="7"/>
  <c r="AK27" i="7"/>
  <c r="AK29" i="7"/>
  <c r="AK32" i="7"/>
  <c r="AK36" i="7"/>
  <c r="AK39" i="7"/>
  <c r="AK43" i="7"/>
  <c r="AK45" i="7"/>
  <c r="AK50" i="7"/>
  <c r="AK57" i="7"/>
  <c r="AK59" i="7"/>
  <c r="AK61" i="7"/>
  <c r="AK64" i="7"/>
  <c r="AK66" i="7"/>
  <c r="AK70" i="7"/>
  <c r="AK73" i="7"/>
  <c r="AK85" i="7"/>
  <c r="AK89" i="7"/>
  <c r="AK91" i="7"/>
  <c r="AK94" i="7"/>
  <c r="AK97" i="7"/>
  <c r="AK99" i="7"/>
  <c r="AK101" i="7"/>
  <c r="AK110" i="7"/>
  <c r="AK114" i="7"/>
  <c r="AK116" i="7"/>
  <c r="AK118" i="7"/>
  <c r="AK120" i="7"/>
  <c r="AK122" i="7"/>
  <c r="AK126" i="7"/>
  <c r="AK128" i="7"/>
  <c r="AK130" i="7"/>
  <c r="AK133" i="7"/>
  <c r="AK135" i="7"/>
  <c r="AK145" i="7"/>
  <c r="AK147" i="7"/>
  <c r="AK150" i="7"/>
  <c r="AK153" i="7"/>
  <c r="AK156" i="7"/>
  <c r="AK158" i="7"/>
  <c r="AR125" i="7" l="1"/>
  <c r="AO11" i="7" l="1"/>
  <c r="AO14" i="7"/>
  <c r="AO15" i="7"/>
  <c r="AO16" i="7"/>
  <c r="AO18" i="7"/>
  <c r="AO20" i="7"/>
  <c r="AO21" i="7"/>
  <c r="AO22" i="7"/>
  <c r="AO23" i="7"/>
  <c r="AO25" i="7"/>
  <c r="AO26" i="7"/>
  <c r="AO28" i="7"/>
  <c r="AO31" i="7"/>
  <c r="AO33" i="7"/>
  <c r="AO34" i="7"/>
  <c r="AO35" i="7"/>
  <c r="AO37" i="7"/>
  <c r="AO38" i="7"/>
  <c r="AO40" i="7"/>
  <c r="AO41" i="7"/>
  <c r="AO42" i="7"/>
  <c r="AO44" i="7"/>
  <c r="AO46" i="7"/>
  <c r="AO47" i="7"/>
  <c r="AO48" i="7"/>
  <c r="AO49" i="7"/>
  <c r="AO52" i="7"/>
  <c r="AO53" i="7"/>
  <c r="AO60" i="7"/>
  <c r="AO62" i="7"/>
  <c r="AO65" i="7"/>
  <c r="AO67" i="7"/>
  <c r="AO68" i="7"/>
  <c r="AO69" i="7"/>
  <c r="AO71" i="7"/>
  <c r="AO72" i="7"/>
  <c r="AO74" i="7"/>
  <c r="AO75" i="7"/>
  <c r="AO76" i="7"/>
  <c r="AO77" i="7"/>
  <c r="AO78" i="7"/>
  <c r="AO79" i="7"/>
  <c r="AO80" i="7"/>
  <c r="AO81" i="7"/>
  <c r="AO82" i="7"/>
  <c r="AO83" i="7"/>
  <c r="AO84" i="7"/>
  <c r="AO86" i="7"/>
  <c r="AO87" i="7"/>
  <c r="AO88" i="7"/>
  <c r="AO90" i="7"/>
  <c r="AO95" i="7"/>
  <c r="AO98" i="7"/>
  <c r="AO107" i="7"/>
  <c r="AO115" i="7"/>
  <c r="AO123" i="7"/>
  <c r="AO140" i="7"/>
  <c r="AR12" i="7"/>
  <c r="AR24" i="7"/>
  <c r="AR30" i="7"/>
  <c r="AR54" i="7"/>
  <c r="AR63" i="7"/>
  <c r="AR93" i="7"/>
  <c r="AR96" i="7"/>
  <c r="AR100" i="7"/>
  <c r="AR109" i="7"/>
  <c r="AR113" i="7"/>
  <c r="AR129" i="7"/>
  <c r="AR132" i="7"/>
  <c r="AR134" i="7"/>
  <c r="AR144" i="7"/>
  <c r="AR146" i="7"/>
  <c r="AR149" i="7"/>
  <c r="AR152" i="7"/>
  <c r="BD8" i="7"/>
  <c r="BC8" i="7"/>
  <c r="BB8" i="7"/>
  <c r="BA8" i="7"/>
  <c r="AZ8" i="7"/>
  <c r="AY8" i="7"/>
  <c r="AX8" i="7"/>
  <c r="AW8" i="7"/>
  <c r="AV8" i="7"/>
  <c r="AU8" i="7"/>
  <c r="AT8" i="7"/>
  <c r="AS8" i="7"/>
  <c r="AP8" i="7"/>
  <c r="AN8" i="7"/>
  <c r="AM8" i="7"/>
  <c r="AL8" i="7"/>
  <c r="AK8" i="7"/>
  <c r="AJ8" i="7"/>
  <c r="AO8" i="7" l="1"/>
  <c r="BB9" i="7"/>
  <c r="AJ9" i="7"/>
  <c r="AY9" i="7"/>
  <c r="AR8" i="7"/>
  <c r="M161" i="7" l="1"/>
  <c r="L161" i="7"/>
  <c r="J161" i="7"/>
  <c r="I161" i="7"/>
  <c r="G161" i="7"/>
  <c r="F161" i="7"/>
  <c r="N10" i="7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N122" i="7" s="1"/>
  <c r="N123" i="7" s="1"/>
  <c r="N124" i="7" s="1"/>
  <c r="N125" i="7" s="1"/>
  <c r="N126" i="7" s="1"/>
  <c r="N127" i="7" s="1"/>
  <c r="N128" i="7" s="1"/>
  <c r="N129" i="7" s="1"/>
  <c r="N130" i="7" s="1"/>
  <c r="N131" i="7" s="1"/>
  <c r="N132" i="7" s="1"/>
  <c r="N133" i="7" s="1"/>
  <c r="N134" i="7" s="1"/>
  <c r="N135" i="7" s="1"/>
  <c r="N136" i="7" s="1"/>
  <c r="N137" i="7" s="1"/>
  <c r="N138" i="7" s="1"/>
  <c r="N139" i="7" s="1"/>
  <c r="N140" i="7" s="1"/>
  <c r="N141" i="7" s="1"/>
  <c r="N142" i="7" s="1"/>
  <c r="N143" i="7" s="1"/>
  <c r="N144" i="7" s="1"/>
  <c r="N145" i="7" s="1"/>
  <c r="N146" i="7" s="1"/>
  <c r="N147" i="7" s="1"/>
  <c r="N148" i="7" s="1"/>
  <c r="N149" i="7" s="1"/>
  <c r="N150" i="7" s="1"/>
  <c r="N151" i="7" s="1"/>
  <c r="N152" i="7" s="1"/>
  <c r="N153" i="7" s="1"/>
  <c r="N154" i="7" s="1"/>
  <c r="N155" i="7" s="1"/>
  <c r="N156" i="7" s="1"/>
  <c r="N157" i="7" s="1"/>
  <c r="N158" i="7" s="1"/>
  <c r="N159" i="7" s="1"/>
  <c r="N160" i="7" s="1"/>
  <c r="N17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H10" i="7"/>
  <c r="O10" i="7" s="1"/>
  <c r="AH9" i="7"/>
  <c r="AG9" i="7"/>
  <c r="AF9" i="7"/>
  <c r="AE9" i="7"/>
  <c r="AD9" i="7"/>
  <c r="AC9" i="7"/>
  <c r="AB9" i="7"/>
  <c r="AA9" i="7"/>
  <c r="Z9" i="7"/>
  <c r="X9" i="7"/>
  <c r="U9" i="7"/>
  <c r="T9" i="7"/>
  <c r="S9" i="7"/>
  <c r="R9" i="7"/>
  <c r="Q9" i="7"/>
  <c r="P9" i="7"/>
  <c r="K167" i="7" l="1"/>
  <c r="AI9" i="7"/>
  <c r="K168" i="7" s="1"/>
  <c r="K164" i="7"/>
  <c r="H11" i="7"/>
  <c r="O11" i="7" s="1"/>
  <c r="K107" i="7"/>
  <c r="K106" i="7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70" i="7" s="1"/>
  <c r="Y9" i="7"/>
  <c r="H12" i="7" l="1"/>
  <c r="U2" i="7"/>
  <c r="K165" i="7"/>
  <c r="O12" i="7"/>
  <c r="H13" i="7"/>
  <c r="O13" i="7" l="1"/>
  <c r="H14" i="7"/>
  <c r="O14" i="7" l="1"/>
  <c r="H15" i="7"/>
  <c r="O15" i="7" l="1"/>
  <c r="H16" i="7"/>
  <c r="O16" i="7" l="1"/>
  <c r="H17" i="7"/>
  <c r="O17" i="7" l="1"/>
  <c r="H18" i="7"/>
  <c r="O18" i="7" l="1"/>
  <c r="H19" i="7"/>
  <c r="O19" i="7" l="1"/>
  <c r="H20" i="7"/>
  <c r="O20" i="7" l="1"/>
  <c r="H21" i="7"/>
  <c r="O21" i="7" l="1"/>
  <c r="H22" i="7"/>
  <c r="O22" i="7" l="1"/>
  <c r="H23" i="7"/>
  <c r="O23" i="7" l="1"/>
  <c r="H24" i="7"/>
  <c r="O24" i="7" l="1"/>
  <c r="H25" i="7"/>
  <c r="O25" i="7" l="1"/>
  <c r="H26" i="7"/>
  <c r="O26" i="7" l="1"/>
  <c r="H27" i="7"/>
  <c r="O27" i="7" l="1"/>
  <c r="H28" i="7"/>
  <c r="O28" i="7" l="1"/>
  <c r="H29" i="7"/>
  <c r="O29" i="7" l="1"/>
  <c r="H30" i="7"/>
  <c r="O30" i="7" l="1"/>
  <c r="H31" i="7"/>
  <c r="O31" i="7" l="1"/>
  <c r="H32" i="7"/>
  <c r="O32" i="7" l="1"/>
  <c r="H33" i="7"/>
  <c r="O33" i="7" l="1"/>
  <c r="H34" i="7"/>
  <c r="O34" i="7" l="1"/>
  <c r="H35" i="7"/>
  <c r="O35" i="7" l="1"/>
  <c r="H36" i="7"/>
  <c r="O36" i="7" l="1"/>
  <c r="H37" i="7"/>
  <c r="O37" i="7" l="1"/>
  <c r="H38" i="7"/>
  <c r="O38" i="7" l="1"/>
  <c r="H39" i="7"/>
  <c r="O39" i="7" l="1"/>
  <c r="H40" i="7"/>
  <c r="O40" i="7" l="1"/>
  <c r="H41" i="7"/>
  <c r="O41" i="7" l="1"/>
  <c r="H42" i="7"/>
  <c r="O42" i="7" l="1"/>
  <c r="H43" i="7"/>
  <c r="O43" i="7" l="1"/>
  <c r="H44" i="7"/>
  <c r="O44" i="7" l="1"/>
  <c r="H45" i="7"/>
  <c r="O45" i="7" l="1"/>
  <c r="H46" i="7"/>
  <c r="O46" i="7" l="1"/>
  <c r="H47" i="7"/>
  <c r="O47" i="7" l="1"/>
  <c r="H48" i="7"/>
  <c r="O48" i="7" l="1"/>
  <c r="H49" i="7"/>
  <c r="O49" i="7" l="1"/>
  <c r="H50" i="7"/>
  <c r="O50" i="7" l="1"/>
  <c r="H51" i="7"/>
  <c r="O51" i="7" l="1"/>
  <c r="H52" i="7"/>
  <c r="O52" i="7" l="1"/>
  <c r="H53" i="7"/>
  <c r="O53" i="7" l="1"/>
  <c r="H54" i="7"/>
  <c r="O54" i="7" l="1"/>
  <c r="H55" i="7"/>
  <c r="O55" i="7" l="1"/>
  <c r="H56" i="7"/>
  <c r="O56" i="7" l="1"/>
  <c r="H57" i="7"/>
  <c r="O57" i="7" l="1"/>
  <c r="H58" i="7"/>
  <c r="O58" i="7" l="1"/>
  <c r="H59" i="7"/>
  <c r="O59" i="7" l="1"/>
  <c r="H60" i="7"/>
  <c r="O60" i="7" l="1"/>
  <c r="H61" i="7"/>
  <c r="O61" i="7" l="1"/>
  <c r="H62" i="7"/>
  <c r="O62" i="7" l="1"/>
  <c r="H63" i="7"/>
  <c r="O63" i="7" l="1"/>
  <c r="H64" i="7"/>
  <c r="O64" i="7" l="1"/>
  <c r="H65" i="7"/>
  <c r="O65" i="7" l="1"/>
  <c r="H66" i="7"/>
  <c r="O66" i="7" l="1"/>
  <c r="H67" i="7"/>
  <c r="O67" i="7" l="1"/>
  <c r="H68" i="7"/>
  <c r="O68" i="7" l="1"/>
  <c r="H69" i="7"/>
  <c r="O69" i="7" l="1"/>
  <c r="H70" i="7"/>
  <c r="O70" i="7" l="1"/>
  <c r="H71" i="7"/>
  <c r="O71" i="7" l="1"/>
  <c r="H72" i="7"/>
  <c r="O72" i="7" l="1"/>
  <c r="H73" i="7"/>
  <c r="O73" i="7" l="1"/>
  <c r="H74" i="7"/>
  <c r="O74" i="7" l="1"/>
  <c r="H75" i="7"/>
  <c r="O75" i="7" l="1"/>
  <c r="H76" i="7"/>
  <c r="O76" i="7" l="1"/>
  <c r="H77" i="7"/>
  <c r="O77" i="7" l="1"/>
  <c r="H78" i="7"/>
  <c r="H79" i="7" l="1"/>
  <c r="O78" i="7"/>
  <c r="H80" i="7" l="1"/>
  <c r="O79" i="7"/>
  <c r="H81" i="7" l="1"/>
  <c r="O80" i="7"/>
  <c r="O81" i="7" l="1"/>
  <c r="H82" i="7"/>
  <c r="H83" i="7" l="1"/>
  <c r="O82" i="7"/>
  <c r="O83" i="7" l="1"/>
  <c r="H84" i="7"/>
  <c r="H85" i="7" l="1"/>
  <c r="O84" i="7"/>
  <c r="O85" i="7" l="1"/>
  <c r="H86" i="7"/>
  <c r="O86" i="7" l="1"/>
  <c r="H87" i="7"/>
  <c r="O87" i="7" l="1"/>
  <c r="H88" i="7"/>
  <c r="O88" i="7" l="1"/>
  <c r="H89" i="7"/>
  <c r="H90" i="7" l="1"/>
  <c r="O89" i="7"/>
  <c r="H91" i="7" l="1"/>
  <c r="O90" i="7"/>
  <c r="H92" i="7" l="1"/>
  <c r="O91" i="7"/>
  <c r="H93" i="7" l="1"/>
  <c r="O92" i="7"/>
  <c r="H94" i="7" l="1"/>
  <c r="O93" i="7"/>
  <c r="H95" i="7" l="1"/>
  <c r="O94" i="7"/>
  <c r="H96" i="7" l="1"/>
  <c r="O95" i="7"/>
  <c r="H97" i="7" l="1"/>
  <c r="O96" i="7"/>
  <c r="H98" i="7" l="1"/>
  <c r="O97" i="7"/>
  <c r="H99" i="7" l="1"/>
  <c r="O98" i="7"/>
  <c r="H100" i="7" l="1"/>
  <c r="O99" i="7"/>
  <c r="H101" i="7" l="1"/>
  <c r="O100" i="7"/>
  <c r="H102" i="7" l="1"/>
  <c r="O101" i="7"/>
  <c r="H103" i="7" l="1"/>
  <c r="O102" i="7"/>
  <c r="H104" i="7" l="1"/>
  <c r="O103" i="7"/>
  <c r="H105" i="7" l="1"/>
  <c r="O104" i="7"/>
  <c r="H106" i="7" l="1"/>
  <c r="O105" i="7"/>
  <c r="H107" i="7" l="1"/>
  <c r="O106" i="7"/>
  <c r="H108" i="7" l="1"/>
  <c r="O107" i="7"/>
  <c r="H109" i="7" l="1"/>
  <c r="O108" i="7"/>
  <c r="H110" i="7" l="1"/>
  <c r="O109" i="7"/>
  <c r="H111" i="7" l="1"/>
  <c r="O110" i="7"/>
  <c r="H112" i="7" l="1"/>
  <c r="O111" i="7"/>
  <c r="H113" i="7" l="1"/>
  <c r="O112" i="7"/>
  <c r="H114" i="7" l="1"/>
  <c r="O113" i="7"/>
  <c r="H115" i="7" l="1"/>
  <c r="O114" i="7"/>
  <c r="H116" i="7" l="1"/>
  <c r="O115" i="7"/>
  <c r="H117" i="7" l="1"/>
  <c r="O116" i="7"/>
  <c r="H118" i="7" l="1"/>
  <c r="O117" i="7"/>
  <c r="H119" i="7" l="1"/>
  <c r="O118" i="7"/>
  <c r="H120" i="7" l="1"/>
  <c r="O119" i="7"/>
  <c r="H121" i="7" l="1"/>
  <c r="O120" i="7"/>
  <c r="H122" i="7" l="1"/>
  <c r="O121" i="7"/>
  <c r="H123" i="7" l="1"/>
  <c r="O122" i="7"/>
  <c r="H124" i="7" l="1"/>
  <c r="O123" i="7"/>
  <c r="H125" i="7" l="1"/>
  <c r="O124" i="7"/>
  <c r="H126" i="7" l="1"/>
  <c r="O125" i="7"/>
  <c r="H127" i="7" l="1"/>
  <c r="O126" i="7"/>
  <c r="H128" i="7" l="1"/>
  <c r="O127" i="7"/>
  <c r="H129" i="7" l="1"/>
  <c r="O128" i="7"/>
  <c r="H130" i="7" l="1"/>
  <c r="O129" i="7"/>
  <c r="H131" i="7" l="1"/>
  <c r="O130" i="7"/>
  <c r="H132" i="7" l="1"/>
  <c r="O131" i="7"/>
  <c r="H133" i="7" l="1"/>
  <c r="O132" i="7"/>
  <c r="H134" i="7" l="1"/>
  <c r="O133" i="7"/>
  <c r="H135" i="7" l="1"/>
  <c r="O134" i="7"/>
  <c r="H136" i="7" l="1"/>
  <c r="O135" i="7"/>
  <c r="H137" i="7" l="1"/>
  <c r="O136" i="7"/>
  <c r="H138" i="7" l="1"/>
  <c r="O137" i="7"/>
  <c r="H139" i="7" l="1"/>
  <c r="O138" i="7"/>
  <c r="H140" i="7" l="1"/>
  <c r="O139" i="7"/>
  <c r="H141" i="7" l="1"/>
  <c r="O140" i="7"/>
  <c r="H142" i="7" l="1"/>
  <c r="O141" i="7"/>
  <c r="H143" i="7" l="1"/>
  <c r="O142" i="7"/>
  <c r="H144" i="7" l="1"/>
  <c r="O143" i="7"/>
  <c r="H145" i="7" l="1"/>
  <c r="O144" i="7"/>
  <c r="H146" i="7" l="1"/>
  <c r="O145" i="7"/>
  <c r="H147" i="7" l="1"/>
  <c r="O146" i="7"/>
  <c r="H148" i="7" l="1"/>
  <c r="O147" i="7"/>
  <c r="H149" i="7" l="1"/>
  <c r="O148" i="7"/>
  <c r="H150" i="7" l="1"/>
  <c r="O149" i="7"/>
  <c r="H151" i="7" l="1"/>
  <c r="O150" i="7"/>
  <c r="H152" i="7" l="1"/>
  <c r="O151" i="7"/>
  <c r="H153" i="7" l="1"/>
  <c r="O152" i="7"/>
  <c r="H154" i="7" l="1"/>
  <c r="O153" i="7"/>
  <c r="H155" i="7" l="1"/>
  <c r="O154" i="7"/>
  <c r="H156" i="7" l="1"/>
  <c r="O155" i="7"/>
  <c r="H157" i="7" l="1"/>
  <c r="O156" i="7"/>
  <c r="H158" i="7" l="1"/>
  <c r="O157" i="7"/>
  <c r="H159" i="7" l="1"/>
  <c r="O158" i="7"/>
  <c r="H160" i="7" l="1"/>
  <c r="O159" i="7"/>
  <c r="O160" i="7" l="1"/>
  <c r="H170" i="7"/>
  <c r="O170" i="7" s="1"/>
  <c r="AQ8" i="7" l="1"/>
  <c r="AO9" i="7" s="1"/>
</calcChain>
</file>

<file path=xl/sharedStrings.xml><?xml version="1.0" encoding="utf-8"?>
<sst xmlns="http://schemas.openxmlformats.org/spreadsheetml/2006/main" count="224" uniqueCount="119">
  <si>
    <t xml:space="preserve">BILANCIO ENTRATE/USCITE: </t>
  </si>
  <si>
    <t>Cassa</t>
  </si>
  <si>
    <t>Banca PROSSIMA</t>
  </si>
  <si>
    <t>Conto Paypal    tesoriere@aracnofilia.org</t>
  </si>
  <si>
    <t xml:space="preserve">Patrimonio </t>
  </si>
  <si>
    <t>Imputazione entrate</t>
  </si>
  <si>
    <t>Imputazione uscite</t>
  </si>
  <si>
    <t xml:space="preserve">IBAN: </t>
  </si>
  <si>
    <t>IT30W0335967684510700210878</t>
  </si>
  <si>
    <t>N.°</t>
  </si>
  <si>
    <t>Data oper.ne</t>
  </si>
  <si>
    <t>Data reg.ne</t>
  </si>
  <si>
    <t>Descrizione operazioni</t>
  </si>
  <si>
    <t>Entrate</t>
  </si>
  <si>
    <t>Uscite</t>
  </si>
  <si>
    <t>Saldo</t>
  </si>
  <si>
    <t>Totale</t>
  </si>
  <si>
    <t>Quote associative</t>
  </si>
  <si>
    <t>Contributi pubblici</t>
  </si>
  <si>
    <t>Interessi attivi</t>
  </si>
  <si>
    <t>Attiv. Economica</t>
  </si>
  <si>
    <t>Altro</t>
  </si>
  <si>
    <t>TOTALE ENTRATE</t>
  </si>
  <si>
    <t>Cancelleria</t>
  </si>
  <si>
    <t>Attrezzature e spese tipografiche</t>
  </si>
  <si>
    <t>Postali e bollati</t>
  </si>
  <si>
    <t>Imposte e tasse</t>
  </si>
  <si>
    <t>Spese bancarie</t>
  </si>
  <si>
    <t>Costi informatici</t>
  </si>
  <si>
    <t>Compensi professionali</t>
  </si>
  <si>
    <t>TOTALE USCITE</t>
  </si>
  <si>
    <t>Avanzo Finanziario Esercizio precedente</t>
  </si>
  <si>
    <r>
      <rPr>
        <sz val="12"/>
        <color rgb="FFFF0000"/>
        <rFont val="Times New Roman"/>
        <family val="1"/>
      </rPr>
      <t>Commissione</t>
    </r>
    <r>
      <rPr>
        <sz val="12"/>
        <color theme="1"/>
        <rFont val="Times New Roman"/>
        <family val="1"/>
      </rPr>
      <t xml:space="preserve"> PayPal operazione precedente</t>
    </r>
  </si>
  <si>
    <r>
      <rPr>
        <b/>
        <u/>
        <sz val="12"/>
        <color rgb="FFFF0000"/>
        <rFont val="Times New Roman"/>
        <family val="1"/>
      </rPr>
      <t>Acquisto</t>
    </r>
    <r>
      <rPr>
        <sz val="12"/>
        <color theme="1"/>
        <rFont val="Times New Roman"/>
        <family val="1"/>
      </rPr>
      <t xml:space="preserve"> da Serverplan Srl (SERVER) </t>
    </r>
    <r>
      <rPr>
        <b/>
        <sz val="12"/>
        <color rgb="FF0070C0"/>
        <rFont val="Times New Roman"/>
        <family val="1"/>
      </rPr>
      <t>Paypal</t>
    </r>
  </si>
  <si>
    <r>
      <rPr>
        <sz val="12"/>
        <color rgb="FFFF0000"/>
        <rFont val="Times New Roman"/>
        <family val="1"/>
      </rPr>
      <t>Commissione</t>
    </r>
    <r>
      <rPr>
        <sz val="12"/>
        <color theme="1"/>
        <rFont val="Times New Roman"/>
        <family val="1"/>
      </rPr>
      <t xml:space="preserve"> Banca operazione precedente</t>
    </r>
  </si>
  <si>
    <t>SOMMA MOVIMENTI IN ENTRATA</t>
  </si>
  <si>
    <t>Differenza tra movimenti in entrata e Totale Entrate</t>
  </si>
  <si>
    <t>SOMMA MOVIMENTI IN USCITA</t>
  </si>
  <si>
    <t>Differenza tra movimenti in uscita e Totale Uscite</t>
  </si>
  <si>
    <r>
      <rPr>
        <b/>
        <u/>
        <sz val="12"/>
        <color rgb="FFFF0000"/>
        <rFont val="Times New Roman"/>
        <family val="1"/>
      </rPr>
      <t>Acquisto</t>
    </r>
    <r>
      <rPr>
        <sz val="12"/>
        <color theme="1"/>
        <rFont val="Times New Roman"/>
        <family val="1"/>
      </rPr>
      <t xml:space="preserve"> Microsoft Onedrive temporaneo.</t>
    </r>
    <r>
      <rPr>
        <sz val="12"/>
        <color rgb="FF0070C0"/>
        <rFont val="Times New Roman"/>
        <family val="1"/>
      </rPr>
      <t xml:space="preserve"> </t>
    </r>
    <r>
      <rPr>
        <b/>
        <sz val="12"/>
        <color rgb="FF0070C0"/>
        <rFont val="Times New Roman"/>
        <family val="1"/>
      </rPr>
      <t>PayPal</t>
    </r>
  </si>
  <si>
    <r>
      <rPr>
        <b/>
        <u/>
        <sz val="12"/>
        <color rgb="FFFF0000"/>
        <rFont val="Times New Roman"/>
        <family val="1"/>
      </rPr>
      <t>Pagamento</t>
    </r>
    <r>
      <rPr>
        <sz val="12"/>
        <color theme="1"/>
        <rFont val="Times New Roman"/>
        <family val="1"/>
      </rPr>
      <t xml:space="preserve"> Quota annuale carta Superflash </t>
    </r>
    <r>
      <rPr>
        <b/>
        <sz val="12"/>
        <color rgb="FF7030A0"/>
        <rFont val="Times New Roman"/>
        <family val="1"/>
      </rPr>
      <t>Banca</t>
    </r>
  </si>
  <si>
    <r>
      <rPr>
        <b/>
        <u/>
        <sz val="12"/>
        <color rgb="FFFF0000"/>
        <rFont val="Times New Roman"/>
        <family val="1"/>
      </rPr>
      <t>Acquisto</t>
    </r>
    <r>
      <rPr>
        <sz val="12"/>
        <color theme="1"/>
        <rFont val="Times New Roman"/>
        <family val="1"/>
      </rPr>
      <t xml:space="preserve"> da Aruba Spa (PEC mail) </t>
    </r>
    <r>
      <rPr>
        <b/>
        <sz val="12"/>
        <color rgb="FF0070C0"/>
        <rFont val="Times New Roman"/>
        <family val="1"/>
      </rPr>
      <t>Paypal</t>
    </r>
  </si>
  <si>
    <r>
      <rPr>
        <b/>
        <u/>
        <sz val="12"/>
        <color rgb="FFFF0000"/>
        <rFont val="Times New Roman"/>
        <family val="1"/>
      </rPr>
      <t>Pagamento</t>
    </r>
    <r>
      <rPr>
        <sz val="12"/>
        <color theme="1"/>
        <rFont val="Times New Roman"/>
        <family val="1"/>
      </rPr>
      <t xml:space="preserve"> Fattura commercialista Fabio Politelli </t>
    </r>
    <r>
      <rPr>
        <b/>
        <sz val="12"/>
        <color rgb="FF7030A0"/>
        <rFont val="Times New Roman"/>
        <family val="1"/>
      </rPr>
      <t>Banca</t>
    </r>
  </si>
  <si>
    <r>
      <rPr>
        <b/>
        <u/>
        <sz val="12"/>
        <color rgb="FFFF0000"/>
        <rFont val="Times New Roman"/>
        <family val="1"/>
      </rPr>
      <t>Acquisto</t>
    </r>
    <r>
      <rPr>
        <b/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spedizione postale Campioni a UniBo </t>
    </r>
    <r>
      <rPr>
        <b/>
        <sz val="12"/>
        <color rgb="FF7030A0"/>
        <rFont val="Times New Roman"/>
        <family val="1"/>
      </rPr>
      <t>Banca</t>
    </r>
  </si>
  <si>
    <r>
      <rPr>
        <b/>
        <sz val="12"/>
        <color rgb="FF00B050"/>
        <rFont val="Times New Roman"/>
        <family val="1"/>
      </rPr>
      <t xml:space="preserve">Quota associativa 2021 </t>
    </r>
    <r>
      <rPr>
        <sz val="12"/>
        <color theme="1"/>
        <rFont val="Times New Roman"/>
        <family val="1"/>
      </rPr>
      <t xml:space="preserve">Associazione Punti di Vista </t>
    </r>
    <r>
      <rPr>
        <b/>
        <sz val="12"/>
        <color rgb="FF7030A0"/>
        <rFont val="Times New Roman"/>
        <family val="1"/>
      </rPr>
      <t>Banca</t>
    </r>
  </si>
  <si>
    <r>
      <rPr>
        <b/>
        <u/>
        <sz val="12"/>
        <color rgb="FFFF0000"/>
        <rFont val="Times New Roman"/>
        <family val="1"/>
      </rPr>
      <t>Acquisto</t>
    </r>
    <r>
      <rPr>
        <sz val="12"/>
        <color theme="1"/>
        <rFont val="Times New Roman"/>
        <family val="1"/>
      </rPr>
      <t xml:space="preserve"> buste per spedizione tessere associative + bollini </t>
    </r>
    <r>
      <rPr>
        <b/>
        <sz val="12"/>
        <color rgb="FF7030A0"/>
        <rFont val="Times New Roman"/>
        <family val="1"/>
      </rPr>
      <t>Banca</t>
    </r>
  </si>
  <si>
    <r>
      <rPr>
        <b/>
        <u/>
        <sz val="12"/>
        <color rgb="FFFF0000"/>
        <rFont val="Times New Roman"/>
        <family val="1"/>
      </rPr>
      <t>Acquisto</t>
    </r>
    <r>
      <rPr>
        <sz val="12"/>
        <color theme="1"/>
        <rFont val="Times New Roman"/>
        <family val="1"/>
      </rPr>
      <t xml:space="preserve"> da Colore Amico Srl (Ebay Contenitori Polietilene) </t>
    </r>
    <r>
      <rPr>
        <b/>
        <sz val="12"/>
        <color rgb="FF0070C0"/>
        <rFont val="Times New Roman"/>
        <family val="1"/>
      </rPr>
      <t>Paypal</t>
    </r>
  </si>
  <si>
    <r>
      <rPr>
        <b/>
        <u/>
        <sz val="12"/>
        <color rgb="FFFF0000"/>
        <rFont val="Times New Roman"/>
        <family val="1"/>
      </rPr>
      <t>Acquisto</t>
    </r>
    <r>
      <rPr>
        <sz val="12"/>
        <color theme="1"/>
        <rFont val="Times New Roman"/>
        <family val="1"/>
      </rPr>
      <t xml:space="preserve"> da Entomoalex (Provette e attrezzzatura campionamento) </t>
    </r>
    <r>
      <rPr>
        <b/>
        <sz val="12"/>
        <color rgb="FF0070C0"/>
        <rFont val="Times New Roman"/>
        <family val="1"/>
      </rPr>
      <t>Paypal</t>
    </r>
  </si>
  <si>
    <r>
      <rPr>
        <b/>
        <u/>
        <sz val="12"/>
        <color rgb="FFFF0000"/>
        <rFont val="Times New Roman"/>
        <family val="1"/>
      </rPr>
      <t xml:space="preserve">Acquisto </t>
    </r>
    <r>
      <rPr>
        <sz val="12"/>
        <color theme="1"/>
        <rFont val="Times New Roman"/>
        <family val="1"/>
      </rPr>
      <t xml:space="preserve">da Punto Stampa Aurelio Pellizer </t>
    </r>
    <r>
      <rPr>
        <b/>
        <sz val="12"/>
        <color rgb="FF7030A0"/>
        <rFont val="Times New Roman"/>
        <family val="1"/>
      </rPr>
      <t>Banca</t>
    </r>
  </si>
  <si>
    <r>
      <rPr>
        <b/>
        <u/>
        <sz val="12"/>
        <color rgb="FFFF0000"/>
        <rFont val="Times New Roman"/>
        <family val="1"/>
      </rPr>
      <t xml:space="preserve">Acquisto </t>
    </r>
    <r>
      <rPr>
        <sz val="12"/>
        <color theme="1"/>
        <rFont val="Times New Roman"/>
        <family val="1"/>
      </rPr>
      <t xml:space="preserve">da Amazon Glicole Etilenico </t>
    </r>
    <r>
      <rPr>
        <b/>
        <sz val="12"/>
        <color rgb="FF7030A0"/>
        <rFont val="Times New Roman"/>
        <family val="1"/>
      </rPr>
      <t>Banca</t>
    </r>
  </si>
  <si>
    <r>
      <rPr>
        <b/>
        <u/>
        <sz val="12"/>
        <color rgb="FFFF0000"/>
        <rFont val="Times New Roman"/>
        <family val="1"/>
      </rPr>
      <t>Acquisto</t>
    </r>
    <r>
      <rPr>
        <b/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spedizione tessere e bollini </t>
    </r>
    <r>
      <rPr>
        <b/>
        <sz val="12"/>
        <color rgb="FF7030A0"/>
        <rFont val="Times New Roman"/>
        <family val="1"/>
      </rPr>
      <t>Banca</t>
    </r>
  </si>
  <si>
    <r>
      <rPr>
        <b/>
        <sz val="12"/>
        <color rgb="FF00B050"/>
        <rFont val="Times New Roman"/>
        <family val="1"/>
      </rPr>
      <t>PAGAMENTO COVID19 2021 Agenzia delle Entrate</t>
    </r>
    <r>
      <rPr>
        <sz val="12"/>
        <color theme="1"/>
        <rFont val="Times New Roman"/>
        <family val="1"/>
      </rPr>
      <t xml:space="preserve"> </t>
    </r>
    <r>
      <rPr>
        <b/>
        <sz val="12"/>
        <color rgb="FF7030A0"/>
        <rFont val="Times New Roman"/>
        <family val="1"/>
      </rPr>
      <t>Banca</t>
    </r>
  </si>
  <si>
    <r>
      <rPr>
        <b/>
        <u/>
        <sz val="12"/>
        <color rgb="FFFF0000"/>
        <rFont val="Times New Roman"/>
        <family val="1"/>
      </rPr>
      <t>Acquisto</t>
    </r>
    <r>
      <rPr>
        <sz val="12"/>
        <color theme="1"/>
        <rFont val="Times New Roman"/>
        <family val="1"/>
      </rPr>
      <t xml:space="preserve"> Licenza 6 mesi Invision Community.</t>
    </r>
    <r>
      <rPr>
        <sz val="12"/>
        <color rgb="FF0070C0"/>
        <rFont val="Times New Roman"/>
        <family val="1"/>
      </rPr>
      <t xml:space="preserve"> </t>
    </r>
    <r>
      <rPr>
        <b/>
        <sz val="12"/>
        <color rgb="FF0070C0"/>
        <rFont val="Times New Roman"/>
        <family val="1"/>
      </rPr>
      <t>PayPal</t>
    </r>
  </si>
  <si>
    <r>
      <rPr>
        <b/>
        <u/>
        <sz val="12"/>
        <color rgb="FFFF0000"/>
        <rFont val="Times New Roman"/>
        <family val="1"/>
      </rPr>
      <t xml:space="preserve">Acquisto </t>
    </r>
    <r>
      <rPr>
        <sz val="12"/>
        <color theme="1"/>
        <rFont val="Times New Roman"/>
        <family val="1"/>
      </rPr>
      <t xml:space="preserve">Licenza Later.com x instagram </t>
    </r>
    <r>
      <rPr>
        <b/>
        <sz val="12"/>
        <color rgb="FF7030A0"/>
        <rFont val="Times New Roman"/>
        <family val="1"/>
      </rPr>
      <t>Banca</t>
    </r>
  </si>
  <si>
    <r>
      <rPr>
        <b/>
        <u/>
        <sz val="12"/>
        <color rgb="FFFF0000"/>
        <rFont val="Times New Roman"/>
        <family val="1"/>
      </rPr>
      <t>Acquisto</t>
    </r>
    <r>
      <rPr>
        <b/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spedizione tessere e bollini residui </t>
    </r>
    <r>
      <rPr>
        <b/>
        <sz val="12"/>
        <color rgb="FF7030A0"/>
        <rFont val="Times New Roman"/>
        <family val="1"/>
      </rPr>
      <t>Banca</t>
    </r>
  </si>
  <si>
    <r>
      <rPr>
        <b/>
        <u/>
        <sz val="12"/>
        <color rgb="FFFF0000"/>
        <rFont val="Times New Roman"/>
        <family val="1"/>
      </rPr>
      <t>Aquisto</t>
    </r>
    <r>
      <rPr>
        <sz val="12"/>
        <color theme="1"/>
        <rFont val="Times New Roman"/>
        <family val="1"/>
      </rPr>
      <t xml:space="preserve"> servizi pagina facebook. </t>
    </r>
    <r>
      <rPr>
        <b/>
        <sz val="12"/>
        <color rgb="FF7030A0"/>
        <rFont val="Times New Roman"/>
        <family val="1"/>
      </rPr>
      <t xml:space="preserve"> </t>
    </r>
    <r>
      <rPr>
        <b/>
        <sz val="12"/>
        <color rgb="FF0070C0"/>
        <rFont val="Times New Roman"/>
        <family val="1"/>
      </rPr>
      <t>PayPal</t>
    </r>
  </si>
  <si>
    <t>A) Attività di Interesse Generale</t>
  </si>
  <si>
    <t>C) Raccolta Fondi</t>
  </si>
  <si>
    <t>A1)  Materie prime, sussidiarie, di consumo e di merci</t>
  </si>
  <si>
    <t>A2) Servizi</t>
  </si>
  <si>
    <t>A3) Godimento beni di terzi</t>
  </si>
  <si>
    <t>A4) Personale</t>
  </si>
  <si>
    <t>A5) Uscite diverse di gestione</t>
  </si>
  <si>
    <t>A1) Entrate da quote associative e apporti dei fondatori</t>
  </si>
  <si>
    <t>A2) Entrate dagli associati per attività mutuali</t>
  </si>
  <si>
    <t>A3) Entrate per prestazioni e cessioni ad associati e fondatori</t>
  </si>
  <si>
    <t>A4) Erogazioni liberali</t>
  </si>
  <si>
    <t>A5) Entrate del 5 per mille</t>
  </si>
  <si>
    <t>A6) Contributi da soggetti privati</t>
  </si>
  <si>
    <t>A7) Entrate per prestazioni e cessioni a terzi</t>
  </si>
  <si>
    <t>A8) Contributi da enti pubblici</t>
  </si>
  <si>
    <t>A9) Entrate da contratti con enti pubblici</t>
  </si>
  <si>
    <t>A10) Altre entrate</t>
  </si>
  <si>
    <t>C1) Uscite per raccolte fondi abituali</t>
  </si>
  <si>
    <t>C2) Uscite per raccolte fondi occasionali</t>
  </si>
  <si>
    <t>C3) Altre uscite</t>
  </si>
  <si>
    <t>C1) Entrate da raccolte fondi abituali</t>
  </si>
  <si>
    <t>C2) Entrate da raccolte fondi occasionali</t>
  </si>
  <si>
    <t>C3) Altre entrate</t>
  </si>
  <si>
    <r>
      <rPr>
        <b/>
        <u/>
        <sz val="12"/>
        <color rgb="FFFF0000"/>
        <rFont val="Times New Roman"/>
        <family val="1"/>
      </rPr>
      <t>Aquisto</t>
    </r>
    <r>
      <rPr>
        <sz val="12"/>
        <color theme="1"/>
        <rFont val="Times New Roman"/>
        <family val="1"/>
      </rPr>
      <t xml:space="preserve"> servizi pagina facebook. </t>
    </r>
    <r>
      <rPr>
        <b/>
        <sz val="12"/>
        <color rgb="FF7030A0"/>
        <rFont val="Times New Roman"/>
        <family val="1"/>
      </rPr>
      <t xml:space="preserve"> Banca</t>
    </r>
  </si>
  <si>
    <t>Erogazioni liberali</t>
  </si>
  <si>
    <t>Webinar e corsi</t>
  </si>
  <si>
    <t>Cessione a terzi beni di modesto valore/oggettistica</t>
  </si>
  <si>
    <t>Partecipazione workshop/bioblitz</t>
  </si>
  <si>
    <t>Costi Trasferte Missioni (viaggi+pasti)</t>
  </si>
  <si>
    <t>Ripartizione Entrate e Uscite Rendiconto per Cassa Mod D.</t>
  </si>
  <si>
    <t>Entrate e Uscite per centri di spesa</t>
  </si>
  <si>
    <t>Entrate e Uscite cronologiche</t>
  </si>
  <si>
    <t>&lt;</t>
  </si>
  <si>
    <r>
      <rPr>
        <b/>
        <sz val="12"/>
        <color rgb="FF00B050"/>
        <rFont val="Times New Roman"/>
        <family val="1"/>
      </rPr>
      <t>Quota associativa 2021</t>
    </r>
    <r>
      <rPr>
        <sz val="12"/>
        <color theme="1"/>
        <rFont val="Times New Roman"/>
        <family val="1"/>
      </rPr>
      <t xml:space="preserve"> </t>
    </r>
    <r>
      <rPr>
        <b/>
        <sz val="12"/>
        <color rgb="FF0070C0"/>
        <rFont val="Times New Roman"/>
        <family val="1"/>
      </rPr>
      <t>PayPal</t>
    </r>
  </si>
  <si>
    <r>
      <rPr>
        <b/>
        <sz val="12"/>
        <color rgb="FF00B050"/>
        <rFont val="Times New Roman"/>
        <family val="1"/>
      </rPr>
      <t>Erogazione</t>
    </r>
    <r>
      <rPr>
        <sz val="12"/>
        <color theme="1"/>
        <rFont val="Times New Roman"/>
        <family val="1"/>
      </rPr>
      <t xml:space="preserve"> </t>
    </r>
    <r>
      <rPr>
        <b/>
        <sz val="12"/>
        <color rgb="FF00B050"/>
        <rFont val="Times New Roman"/>
        <family val="1"/>
      </rPr>
      <t xml:space="preserve">LIBERALE </t>
    </r>
    <r>
      <rPr>
        <sz val="12"/>
        <color theme="1"/>
        <rFont val="Times New Roman"/>
        <family val="1"/>
      </rPr>
      <t xml:space="preserve"> </t>
    </r>
    <r>
      <rPr>
        <b/>
        <sz val="12"/>
        <color rgb="FF0070C0"/>
        <rFont val="Times New Roman"/>
        <family val="1"/>
      </rPr>
      <t>PayPal</t>
    </r>
  </si>
  <si>
    <r>
      <rPr>
        <b/>
        <u/>
        <sz val="12"/>
        <color rgb="FFFF0000"/>
        <rFont val="Times New Roman"/>
        <family val="1"/>
      </rPr>
      <t>PREMIO</t>
    </r>
    <r>
      <rPr>
        <sz val="12"/>
        <color theme="1"/>
        <rFont val="Times New Roman"/>
        <family val="1"/>
      </rPr>
      <t xml:space="preserve"> concorso fotografico 2021 </t>
    </r>
    <r>
      <rPr>
        <b/>
        <sz val="12"/>
        <color rgb="FF7030A0"/>
        <rFont val="Times New Roman"/>
        <family val="1"/>
      </rPr>
      <t xml:space="preserve"> Banca</t>
    </r>
  </si>
  <si>
    <r>
      <rPr>
        <b/>
        <u/>
        <sz val="12"/>
        <color rgb="FFFF0000"/>
        <rFont val="Times New Roman"/>
        <family val="1"/>
      </rPr>
      <t>PREMIO</t>
    </r>
    <r>
      <rPr>
        <sz val="12"/>
        <color theme="1"/>
        <rFont val="Times New Roman"/>
        <family val="1"/>
      </rPr>
      <t xml:space="preserve"> concorso fotografico 2021 </t>
    </r>
    <r>
      <rPr>
        <b/>
        <sz val="12"/>
        <color rgb="FF7030A0"/>
        <rFont val="Times New Roman"/>
        <family val="1"/>
      </rPr>
      <t>Banca</t>
    </r>
  </si>
  <si>
    <r>
      <rPr>
        <b/>
        <u/>
        <sz val="12"/>
        <color rgb="FFFF0000"/>
        <rFont val="Times New Roman"/>
        <family val="1"/>
      </rPr>
      <t>PREMIO</t>
    </r>
    <r>
      <rPr>
        <sz val="12"/>
        <color theme="1"/>
        <rFont val="Times New Roman"/>
        <family val="1"/>
      </rPr>
      <t xml:space="preserve"> concorso fotografico 2021 </t>
    </r>
    <r>
      <rPr>
        <b/>
        <sz val="12"/>
        <color rgb="FF0070C0"/>
        <rFont val="Times New Roman"/>
        <family val="1"/>
      </rPr>
      <t>Paypal</t>
    </r>
  </si>
  <si>
    <r>
      <rPr>
        <b/>
        <sz val="12"/>
        <color rgb="FF00B050"/>
        <rFont val="Times New Roman"/>
        <family val="1"/>
      </rPr>
      <t>Erogazione</t>
    </r>
    <r>
      <rPr>
        <sz val="12"/>
        <color theme="1"/>
        <rFont val="Times New Roman"/>
        <family val="1"/>
      </rPr>
      <t xml:space="preserve"> </t>
    </r>
    <r>
      <rPr>
        <b/>
        <sz val="12"/>
        <color rgb="FF00B050"/>
        <rFont val="Times New Roman"/>
        <family val="1"/>
      </rPr>
      <t>LIBERALE</t>
    </r>
    <r>
      <rPr>
        <b/>
        <sz val="12"/>
        <color rgb="FF0070C0"/>
        <rFont val="Times New Roman"/>
        <family val="1"/>
      </rPr>
      <t>PayPal</t>
    </r>
  </si>
  <si>
    <r>
      <rPr>
        <b/>
        <u/>
        <sz val="12"/>
        <color rgb="FFFF0000"/>
        <rFont val="Times New Roman"/>
        <family val="1"/>
      </rPr>
      <t xml:space="preserve">Acquisto </t>
    </r>
    <r>
      <rPr>
        <sz val="12"/>
        <color theme="1"/>
        <rFont val="Times New Roman"/>
        <family val="1"/>
      </rPr>
      <t xml:space="preserve">biglietto treno Monfalcone Trieste  </t>
    </r>
    <r>
      <rPr>
        <b/>
        <sz val="12"/>
        <color rgb="FF7030A0"/>
        <rFont val="Times New Roman"/>
        <family val="1"/>
      </rPr>
      <t>Banca</t>
    </r>
  </si>
  <si>
    <r>
      <rPr>
        <b/>
        <u/>
        <sz val="12"/>
        <color rgb="FFFF0000"/>
        <rFont val="Times New Roman"/>
        <family val="1"/>
      </rPr>
      <t xml:space="preserve">Acquisto </t>
    </r>
    <r>
      <rPr>
        <sz val="12"/>
        <color theme="1"/>
        <rFont val="Times New Roman"/>
        <family val="1"/>
      </rPr>
      <t xml:space="preserve">biglietto treno Trieste-Monfalcone  </t>
    </r>
    <r>
      <rPr>
        <b/>
        <sz val="12"/>
        <color rgb="FF7030A0"/>
        <rFont val="Times New Roman"/>
        <family val="1"/>
      </rPr>
      <t>Banca</t>
    </r>
  </si>
  <si>
    <r>
      <rPr>
        <b/>
        <sz val="12"/>
        <color rgb="FF00B050"/>
        <rFont val="Times New Roman"/>
        <family val="1"/>
      </rPr>
      <t>Quota associativa 2021</t>
    </r>
    <r>
      <rPr>
        <sz val="12"/>
        <color theme="1"/>
        <rFont val="Times New Roman"/>
        <family val="1"/>
      </rPr>
      <t xml:space="preserve"> </t>
    </r>
    <r>
      <rPr>
        <b/>
        <sz val="12"/>
        <color rgb="FF7030A0"/>
        <rFont val="Times New Roman"/>
        <family val="1"/>
      </rPr>
      <t>Banca</t>
    </r>
  </si>
  <si>
    <r>
      <rPr>
        <b/>
        <u/>
        <sz val="12"/>
        <color rgb="FF00B050"/>
        <rFont val="Times New Roman"/>
        <family val="1"/>
      </rPr>
      <t xml:space="preserve">Vendita Maglietta </t>
    </r>
    <r>
      <rPr>
        <sz val="12"/>
        <color theme="1"/>
        <rFont val="Times New Roman"/>
        <family val="1"/>
      </rPr>
      <t xml:space="preserve">L  </t>
    </r>
    <r>
      <rPr>
        <b/>
        <sz val="12"/>
        <color rgb="FF7030A0"/>
        <rFont val="Times New Roman"/>
        <family val="1"/>
      </rPr>
      <t>Banca</t>
    </r>
  </si>
  <si>
    <r>
      <rPr>
        <b/>
        <sz val="12"/>
        <color rgb="FF00B050"/>
        <rFont val="Times New Roman"/>
        <family val="1"/>
      </rPr>
      <t>Erogazione</t>
    </r>
    <r>
      <rPr>
        <sz val="12"/>
        <color theme="1"/>
        <rFont val="Times New Roman"/>
        <family val="1"/>
      </rPr>
      <t xml:space="preserve"> </t>
    </r>
    <r>
      <rPr>
        <b/>
        <sz val="12"/>
        <color rgb="FF00B050"/>
        <rFont val="Times New Roman"/>
        <family val="1"/>
      </rPr>
      <t xml:space="preserve">LIBERALE </t>
    </r>
    <r>
      <rPr>
        <b/>
        <sz val="12"/>
        <color rgb="FF0070C0"/>
        <rFont val="Times New Roman"/>
        <family val="1"/>
      </rPr>
      <t>PayPal</t>
    </r>
  </si>
  <si>
    <r>
      <rPr>
        <b/>
        <sz val="12"/>
        <color rgb="FF00B050"/>
        <rFont val="Times New Roman"/>
        <family val="1"/>
      </rPr>
      <t xml:space="preserve">Quota associativa 2021 </t>
    </r>
    <r>
      <rPr>
        <sz val="12"/>
        <color theme="1"/>
        <rFont val="Times New Roman"/>
        <family val="1"/>
      </rPr>
      <t xml:space="preserve"> </t>
    </r>
    <r>
      <rPr>
        <b/>
        <sz val="12"/>
        <color rgb="FF7030A0"/>
        <rFont val="Times New Roman"/>
        <family val="1"/>
      </rPr>
      <t>Banca</t>
    </r>
  </si>
  <si>
    <r>
      <rPr>
        <b/>
        <u/>
        <sz val="12"/>
        <color rgb="FFFF0000"/>
        <rFont val="Times New Roman"/>
        <family val="1"/>
      </rPr>
      <t>Rimborso</t>
    </r>
    <r>
      <rPr>
        <sz val="12"/>
        <color theme="1"/>
        <rFont val="Times New Roman"/>
        <family val="1"/>
      </rPr>
      <t xml:space="preserve"> a Spese trasferta e alloggio progetto prinzera </t>
    </r>
    <r>
      <rPr>
        <b/>
        <sz val="12"/>
        <color rgb="FF7030A0"/>
        <rFont val="Times New Roman"/>
        <family val="1"/>
      </rPr>
      <t>Banca</t>
    </r>
  </si>
  <si>
    <r>
      <rPr>
        <b/>
        <u/>
        <sz val="12"/>
        <color rgb="FFFF0000"/>
        <rFont val="Times New Roman"/>
        <family val="1"/>
      </rPr>
      <t>Rimborso</t>
    </r>
    <r>
      <rPr>
        <sz val="12"/>
        <color theme="1"/>
        <rFont val="Times New Roman"/>
        <family val="1"/>
      </rPr>
      <t xml:space="preserve"> a Spese trasferta progetto prinzera </t>
    </r>
    <r>
      <rPr>
        <b/>
        <sz val="12"/>
        <color rgb="FF7030A0"/>
        <rFont val="Times New Roman"/>
        <family val="1"/>
      </rPr>
      <t>Banca</t>
    </r>
  </si>
  <si>
    <r>
      <rPr>
        <b/>
        <u/>
        <sz val="12"/>
        <color rgb="FFFF0000"/>
        <rFont val="Times New Roman"/>
        <family val="1"/>
      </rPr>
      <t>Rimborso</t>
    </r>
    <r>
      <rPr>
        <sz val="12"/>
        <color theme="1"/>
        <rFont val="Times New Roman"/>
        <family val="1"/>
      </rPr>
      <t xml:space="preserve"> aSpese progetto prinzera (materiale e trasferte) </t>
    </r>
    <r>
      <rPr>
        <b/>
        <sz val="12"/>
        <color rgb="FF7030A0"/>
        <rFont val="Times New Roman"/>
        <family val="1"/>
      </rPr>
      <t>Banca</t>
    </r>
  </si>
  <si>
    <r>
      <rPr>
        <b/>
        <sz val="12"/>
        <color rgb="FF00B050"/>
        <rFont val="Times New Roman"/>
        <family val="1"/>
      </rPr>
      <t xml:space="preserve">Quota associativa 2021 </t>
    </r>
    <r>
      <rPr>
        <sz val="12"/>
        <color theme="1"/>
        <rFont val="Times New Roman"/>
        <family val="1"/>
      </rPr>
      <t xml:space="preserve"> </t>
    </r>
    <r>
      <rPr>
        <b/>
        <sz val="12"/>
        <color rgb="FF0070C0"/>
        <rFont val="Times New Roman"/>
        <family val="1"/>
      </rPr>
      <t>PayPal</t>
    </r>
  </si>
  <si>
    <r>
      <rPr>
        <b/>
        <sz val="12"/>
        <color rgb="FF00B050"/>
        <rFont val="Times New Roman"/>
        <family val="1"/>
      </rPr>
      <t xml:space="preserve">Quota associativa 2021 </t>
    </r>
    <r>
      <rPr>
        <b/>
        <sz val="12"/>
        <color rgb="FFC00000"/>
        <rFont val="Times New Roman"/>
        <family val="1"/>
      </rPr>
      <t>Cassa</t>
    </r>
  </si>
  <si>
    <r>
      <rPr>
        <b/>
        <sz val="12"/>
        <color rgb="FF00B050"/>
        <rFont val="Times New Roman"/>
        <family val="1"/>
      </rPr>
      <t>Erogazione</t>
    </r>
    <r>
      <rPr>
        <sz val="12"/>
        <color theme="1"/>
        <rFont val="Times New Roman"/>
        <family val="1"/>
      </rPr>
      <t xml:space="preserve"> </t>
    </r>
    <r>
      <rPr>
        <b/>
        <sz val="12"/>
        <color rgb="FF00B050"/>
        <rFont val="Times New Roman"/>
        <family val="1"/>
      </rPr>
      <t xml:space="preserve">LIBERALE </t>
    </r>
    <r>
      <rPr>
        <sz val="12"/>
        <color theme="1"/>
        <rFont val="Times New Roman"/>
        <family val="1"/>
      </rPr>
      <t xml:space="preserve">  </t>
    </r>
    <r>
      <rPr>
        <b/>
        <sz val="12"/>
        <color rgb="FF0070C0"/>
        <rFont val="Times New Roman"/>
        <family val="1"/>
      </rPr>
      <t>PayPal</t>
    </r>
  </si>
  <si>
    <r>
      <rPr>
        <b/>
        <sz val="12"/>
        <color rgb="FF00B050"/>
        <rFont val="Times New Roman"/>
        <family val="1"/>
      </rPr>
      <t>Quota associativa 2021</t>
    </r>
    <r>
      <rPr>
        <b/>
        <sz val="12"/>
        <color rgb="FF0070C0"/>
        <rFont val="Times New Roman"/>
        <family val="1"/>
      </rPr>
      <t>PayPal</t>
    </r>
  </si>
  <si>
    <r>
      <rPr>
        <b/>
        <sz val="12"/>
        <color rgb="FF00B050"/>
        <rFont val="Times New Roman"/>
        <family val="1"/>
      </rPr>
      <t xml:space="preserve">Quota associativa 2021 </t>
    </r>
    <r>
      <rPr>
        <b/>
        <sz val="12"/>
        <color rgb="FF7030A0"/>
        <rFont val="Times New Roman"/>
        <family val="1"/>
      </rPr>
      <t>Banca</t>
    </r>
  </si>
  <si>
    <r>
      <rPr>
        <b/>
        <sz val="12"/>
        <color rgb="FF00B050"/>
        <rFont val="Times New Roman"/>
        <family val="1"/>
      </rPr>
      <t xml:space="preserve">Quota associativa 2021 </t>
    </r>
    <r>
      <rPr>
        <b/>
        <sz val="12"/>
        <color rgb="FF00B050"/>
        <rFont val="Times New Roman"/>
        <family val="1"/>
      </rPr>
      <t xml:space="preserve"> </t>
    </r>
    <r>
      <rPr>
        <b/>
        <sz val="12"/>
        <color rgb="FF0070C0"/>
        <rFont val="Times New Roman"/>
        <family val="1"/>
      </rPr>
      <t>PayPal</t>
    </r>
  </si>
  <si>
    <r>
      <rPr>
        <b/>
        <sz val="12"/>
        <color rgb="FF00B050"/>
        <rFont val="Times New Roman"/>
        <family val="1"/>
      </rPr>
      <t xml:space="preserve">Quota associativa 2021 </t>
    </r>
    <r>
      <rPr>
        <b/>
        <sz val="12"/>
        <color rgb="FF0070C0"/>
        <rFont val="Times New Roman"/>
        <family val="1"/>
      </rPr>
      <t>PayPal</t>
    </r>
  </si>
  <si>
    <r>
      <rPr>
        <b/>
        <u/>
        <sz val="12"/>
        <color rgb="FFFF0000"/>
        <rFont val="Times New Roman"/>
        <family val="1"/>
      </rPr>
      <t>Rimborso</t>
    </r>
    <r>
      <rPr>
        <sz val="12"/>
        <color theme="1"/>
        <rFont val="Times New Roman"/>
        <family val="1"/>
      </rPr>
      <t xml:space="preserve"> apagamento F24 Camera commercio 2020 </t>
    </r>
    <r>
      <rPr>
        <b/>
        <sz val="12"/>
        <color rgb="FF7030A0"/>
        <rFont val="Times New Roman"/>
        <family val="1"/>
      </rPr>
      <t>Banca</t>
    </r>
  </si>
  <si>
    <r>
      <rPr>
        <b/>
        <sz val="12"/>
        <color rgb="FF00B050"/>
        <rFont val="Times New Roman"/>
        <family val="1"/>
      </rPr>
      <t>Quota associativa 2021</t>
    </r>
    <r>
      <rPr>
        <sz val="12"/>
        <color theme="1"/>
        <rFont val="Times New Roman"/>
        <family val="1"/>
      </rPr>
      <t xml:space="preserve">  </t>
    </r>
    <r>
      <rPr>
        <b/>
        <sz val="12"/>
        <color rgb="FF7030A0"/>
        <rFont val="Times New Roman"/>
        <family val="1"/>
      </rPr>
      <t>Banca</t>
    </r>
  </si>
  <si>
    <r>
      <rPr>
        <b/>
        <sz val="12"/>
        <color rgb="FF00B050"/>
        <rFont val="Times New Roman"/>
        <family val="1"/>
      </rPr>
      <t>Erogazione</t>
    </r>
    <r>
      <rPr>
        <sz val="12"/>
        <color theme="1"/>
        <rFont val="Times New Roman"/>
        <family val="1"/>
      </rPr>
      <t xml:space="preserve"> </t>
    </r>
    <r>
      <rPr>
        <b/>
        <sz val="12"/>
        <color rgb="FF00B050"/>
        <rFont val="Times New Roman"/>
        <family val="1"/>
      </rPr>
      <t>LIBERALE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</t>
    </r>
    <r>
      <rPr>
        <b/>
        <sz val="12"/>
        <color rgb="FF0070C0"/>
        <rFont val="Times New Roman"/>
        <family val="1"/>
      </rPr>
      <t>PayPal</t>
    </r>
  </si>
  <si>
    <r>
      <rPr>
        <b/>
        <sz val="12"/>
        <color rgb="FF00B050"/>
        <rFont val="Times New Roman"/>
        <family val="1"/>
      </rPr>
      <t>Quota associativa 2021</t>
    </r>
    <r>
      <rPr>
        <sz val="12"/>
        <color theme="1"/>
        <rFont val="Times New Roman"/>
        <family val="1"/>
      </rPr>
      <t xml:space="preserve">  </t>
    </r>
    <r>
      <rPr>
        <b/>
        <sz val="12"/>
        <color rgb="FF0070C0"/>
        <rFont val="Times New Roman"/>
        <family val="1"/>
      </rPr>
      <t>PayPal</t>
    </r>
  </si>
  <si>
    <r>
      <rPr>
        <b/>
        <sz val="12"/>
        <color rgb="FF00B050"/>
        <rFont val="Times New Roman"/>
        <family val="1"/>
      </rPr>
      <t xml:space="preserve">Erogazione LIBERALE </t>
    </r>
    <r>
      <rPr>
        <sz val="12"/>
        <color theme="1"/>
        <rFont val="Times New Roman"/>
        <family val="1"/>
      </rPr>
      <t xml:space="preserve"> </t>
    </r>
    <r>
      <rPr>
        <b/>
        <sz val="12"/>
        <color rgb="FF7030A0"/>
        <rFont val="Times New Roman"/>
        <family val="1"/>
      </rPr>
      <t>Banca</t>
    </r>
  </si>
  <si>
    <r>
      <rPr>
        <b/>
        <sz val="12"/>
        <color rgb="FF00B050"/>
        <rFont val="Times New Roman"/>
        <family val="1"/>
      </rPr>
      <t xml:space="preserve">Quota associativa 2021 </t>
    </r>
    <r>
      <rPr>
        <sz val="12"/>
        <color theme="1"/>
        <rFont val="Times New Roman"/>
        <family val="1"/>
      </rPr>
      <t xml:space="preserve">i  </t>
    </r>
    <r>
      <rPr>
        <b/>
        <sz val="12"/>
        <color rgb="FF0070C0"/>
        <rFont val="Times New Roman"/>
        <family val="1"/>
      </rPr>
      <t>PayPal</t>
    </r>
  </si>
  <si>
    <r>
      <rPr>
        <b/>
        <sz val="12"/>
        <color rgb="FF00B050"/>
        <rFont val="Times New Roman"/>
        <family val="1"/>
      </rPr>
      <t>Quota associativa 2021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rgb="FF0070C0"/>
        <rFont val="Times New Roman"/>
        <family val="1"/>
      </rPr>
      <t>PayPal</t>
    </r>
  </si>
  <si>
    <t xml:space="preserve">  Stampa al:31 dicembre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</si>
</sst>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\-_-;_-@"/>
    <numFmt numFmtId="165" formatCode="yyyy"/>
    <numFmt numFmtId="166" formatCode="_-* #,##0.00_-;\-* #,##0.00_-;_-* &quot;-&quot;??_-;_-@"/>
    <numFmt numFmtId="167" formatCode="dd\ mmm"/>
    <numFmt numFmtId="168" formatCode="#,##0.00_ ;[Red]\-#,##0.00\ "/>
    <numFmt numFmtId="169" formatCode="#,##0.00\ &quot;€&quot;"/>
  </numFmts>
  <fonts count="2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FFFFFF"/>
      <name val="Times New Roman"/>
      <family val="1"/>
    </font>
    <font>
      <sz val="16"/>
      <color rgb="FF000000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b/>
      <sz val="12"/>
      <color rgb="FF00B050"/>
      <name val="Times New Roman"/>
      <family val="1"/>
    </font>
    <font>
      <b/>
      <sz val="12"/>
      <color rgb="FF0070C0"/>
      <name val="Times New Roman"/>
      <family val="1"/>
    </font>
    <font>
      <b/>
      <sz val="12"/>
      <color rgb="FF7030A0"/>
      <name val="Times New Roman"/>
      <family val="1"/>
    </font>
    <font>
      <b/>
      <u/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2"/>
      <color rgb="FF0070C0"/>
      <name val="Times New Roman"/>
      <family val="1"/>
    </font>
    <font>
      <b/>
      <u/>
      <sz val="12"/>
      <color rgb="FF00B050"/>
      <name val="Times New Roman"/>
      <family val="1"/>
    </font>
    <font>
      <sz val="11"/>
      <color rgb="FF000000"/>
      <name val="Calibri"/>
      <family val="2"/>
    </font>
    <font>
      <b/>
      <sz val="12"/>
      <color rgb="FFC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b/>
      <sz val="18"/>
      <color rgb="FF000000"/>
      <name val="Times New Roman"/>
      <family val="1"/>
    </font>
    <font>
      <b/>
      <sz val="20"/>
      <color theme="1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99CCFF"/>
        <bgColor rgb="FF99CCFF"/>
      </patternFill>
    </fill>
    <fill>
      <patternFill patternType="solid">
        <fgColor rgb="FFFFCC00"/>
        <bgColor rgb="FFFFCC00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theme="0"/>
      </patternFill>
    </fill>
    <fill>
      <patternFill patternType="solid">
        <fgColor rgb="FFFBD4B4"/>
        <bgColor rgb="FFFBD4B4"/>
      </patternFill>
    </fill>
    <fill>
      <patternFill patternType="solid">
        <fgColor rgb="FFC2D69B"/>
        <bgColor rgb="FFC2D69B"/>
      </patternFill>
    </fill>
    <fill>
      <patternFill patternType="solid">
        <fgColor rgb="FFFABF8F"/>
        <bgColor rgb="FFFABF8F"/>
      </patternFill>
    </fill>
    <fill>
      <patternFill patternType="solid">
        <fgColor theme="1"/>
        <bgColor theme="1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CCFF"/>
        <bgColor indexed="64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8" fillId="0" borderId="6"/>
    <xf numFmtId="0" fontId="1" fillId="0" borderId="6"/>
  </cellStyleXfs>
  <cellXfs count="186">
    <xf numFmtId="0" fontId="0" fillId="0" borderId="0" xfId="0" applyFont="1" applyAlignment="1"/>
    <xf numFmtId="0" fontId="2" fillId="3" borderId="18" xfId="1" applyFont="1" applyFill="1" applyBorder="1" applyAlignment="1">
      <alignment horizontal="left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169" fontId="23" fillId="0" borderId="37" xfId="0" applyNumberFormat="1" applyFont="1" applyBorder="1" applyAlignment="1">
      <alignment horizontal="center" vertical="center"/>
    </xf>
    <xf numFmtId="169" fontId="23" fillId="0" borderId="38" xfId="0" applyNumberFormat="1" applyFont="1" applyBorder="1" applyAlignment="1">
      <alignment horizontal="center" vertical="center"/>
    </xf>
    <xf numFmtId="169" fontId="23" fillId="0" borderId="39" xfId="0" applyNumberFormat="1" applyFont="1" applyBorder="1" applyAlignment="1">
      <alignment horizontal="center" vertical="center"/>
    </xf>
    <xf numFmtId="0" fontId="2" fillId="0" borderId="6" xfId="1" applyFont="1"/>
    <xf numFmtId="0" fontId="2" fillId="0" borderId="6" xfId="1" applyFont="1" applyAlignment="1">
      <alignment horizontal="left"/>
    </xf>
    <xf numFmtId="0" fontId="3" fillId="0" borderId="6" xfId="1" applyFont="1"/>
    <xf numFmtId="164" fontId="2" fillId="0" borderId="6" xfId="1" applyNumberFormat="1" applyFont="1" applyAlignment="1">
      <alignment horizontal="center"/>
    </xf>
    <xf numFmtId="0" fontId="4" fillId="0" borderId="6" xfId="1" applyFont="1"/>
    <xf numFmtId="0" fontId="20" fillId="0" borderId="6" xfId="1" applyFont="1" applyAlignment="1"/>
    <xf numFmtId="0" fontId="5" fillId="0" borderId="6" xfId="1" applyFont="1" applyAlignment="1">
      <alignment horizontal="center"/>
    </xf>
    <xf numFmtId="165" fontId="3" fillId="0" borderId="6" xfId="1" applyNumberFormat="1" applyFont="1"/>
    <xf numFmtId="168" fontId="2" fillId="0" borderId="6" xfId="1" applyNumberFormat="1" applyFont="1"/>
    <xf numFmtId="165" fontId="2" fillId="0" borderId="6" xfId="1" applyNumberFormat="1" applyFont="1"/>
    <xf numFmtId="164" fontId="2" fillId="5" borderId="6" xfId="1" applyNumberFormat="1" applyFont="1" applyFill="1" applyBorder="1" applyAlignment="1">
      <alignment horizontal="center" vertical="center" wrapText="1"/>
    </xf>
    <xf numFmtId="0" fontId="2" fillId="6" borderId="6" xfId="1" applyFont="1" applyFill="1" applyBorder="1"/>
    <xf numFmtId="0" fontId="2" fillId="7" borderId="8" xfId="1" applyFont="1" applyFill="1" applyBorder="1" applyAlignment="1">
      <alignment vertical="center" wrapText="1"/>
    </xf>
    <xf numFmtId="167" fontId="2" fillId="7" borderId="8" xfId="1" applyNumberFormat="1" applyFont="1" applyFill="1" applyBorder="1" applyAlignment="1">
      <alignment vertical="center" wrapText="1"/>
    </xf>
    <xf numFmtId="164" fontId="2" fillId="3" borderId="16" xfId="1" applyNumberFormat="1" applyFont="1" applyFill="1" applyBorder="1" applyAlignment="1">
      <alignment horizontal="right" vertical="center" wrapText="1"/>
    </xf>
    <xf numFmtId="0" fontId="2" fillId="6" borderId="10" xfId="1" applyFont="1" applyFill="1" applyBorder="1"/>
    <xf numFmtId="0" fontId="2" fillId="7" borderId="8" xfId="1" applyFont="1" applyFill="1" applyBorder="1" applyAlignment="1">
      <alignment horizontal="center" vertical="center"/>
    </xf>
    <xf numFmtId="167" fontId="2" fillId="7" borderId="8" xfId="1" applyNumberFormat="1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2" fillId="5" borderId="13" xfId="1" applyFont="1" applyFill="1" applyBorder="1" applyAlignment="1">
      <alignment horizontal="center" vertical="center"/>
    </xf>
    <xf numFmtId="0" fontId="2" fillId="5" borderId="14" xfId="1" applyFont="1" applyFill="1" applyBorder="1" applyAlignment="1">
      <alignment horizontal="center" vertical="center"/>
    </xf>
    <xf numFmtId="0" fontId="7" fillId="5" borderId="13" xfId="1" applyFont="1" applyFill="1" applyBorder="1" applyAlignment="1">
      <alignment horizontal="center" vertical="center"/>
    </xf>
    <xf numFmtId="0" fontId="2" fillId="6" borderId="12" xfId="1" applyFont="1" applyFill="1" applyBorder="1" applyAlignment="1">
      <alignment horizontal="center" vertical="center" wrapText="1"/>
    </xf>
    <xf numFmtId="0" fontId="2" fillId="6" borderId="13" xfId="1" applyFont="1" applyFill="1" applyBorder="1" applyAlignment="1">
      <alignment horizontal="center" vertical="center"/>
    </xf>
    <xf numFmtId="0" fontId="2" fillId="6" borderId="13" xfId="1" applyFont="1" applyFill="1" applyBorder="1" applyAlignment="1">
      <alignment horizontal="center" vertical="center" wrapText="1"/>
    </xf>
    <xf numFmtId="0" fontId="2" fillId="6" borderId="16" xfId="1" applyFont="1" applyFill="1" applyBorder="1" applyAlignment="1">
      <alignment horizontal="center" vertical="center"/>
    </xf>
    <xf numFmtId="0" fontId="7" fillId="6" borderId="13" xfId="1" applyFont="1" applyFill="1" applyBorder="1" applyAlignment="1">
      <alignment horizontal="center" vertical="center"/>
    </xf>
    <xf numFmtId="0" fontId="2" fillId="7" borderId="15" xfId="1" applyFont="1" applyFill="1" applyBorder="1" applyAlignment="1">
      <alignment vertical="center" wrapText="1"/>
    </xf>
    <xf numFmtId="167" fontId="2" fillId="7" borderId="15" xfId="1" applyNumberFormat="1" applyFont="1" applyFill="1" applyBorder="1" applyAlignment="1">
      <alignment vertical="center" wrapText="1"/>
    </xf>
    <xf numFmtId="164" fontId="3" fillId="8" borderId="17" xfId="1" applyNumberFormat="1" applyFont="1" applyFill="1" applyBorder="1" applyAlignment="1">
      <alignment horizontal="center" vertical="center"/>
    </xf>
    <xf numFmtId="164" fontId="8" fillId="8" borderId="6" xfId="1" applyNumberFormat="1" applyFont="1" applyFill="1" applyBorder="1" applyAlignment="1">
      <alignment horizontal="center" vertical="center"/>
    </xf>
    <xf numFmtId="0" fontId="2" fillId="9" borderId="18" xfId="1" applyFont="1" applyFill="1" applyBorder="1" applyAlignment="1">
      <alignment horizontal="center" vertical="center" wrapText="1"/>
    </xf>
    <xf numFmtId="167" fontId="2" fillId="3" borderId="18" xfId="1" applyNumberFormat="1" applyFont="1" applyFill="1" applyBorder="1" applyAlignment="1">
      <alignment horizontal="center" vertical="center" wrapText="1"/>
    </xf>
    <xf numFmtId="167" fontId="2" fillId="3" borderId="19" xfId="1" applyNumberFormat="1" applyFont="1" applyFill="1" applyBorder="1" applyAlignment="1">
      <alignment horizontal="center" vertical="center" wrapText="1"/>
    </xf>
    <xf numFmtId="0" fontId="3" fillId="3" borderId="18" xfId="1" applyFont="1" applyFill="1" applyBorder="1" applyAlignment="1">
      <alignment horizontal="left" vertical="center" wrapText="1"/>
    </xf>
    <xf numFmtId="164" fontId="9" fillId="0" borderId="18" xfId="1" applyNumberFormat="1" applyFont="1" applyBorder="1" applyAlignment="1">
      <alignment horizontal="center" vertical="center" wrapText="1"/>
    </xf>
    <xf numFmtId="164" fontId="10" fillId="0" borderId="18" xfId="1" applyNumberFormat="1" applyFont="1" applyBorder="1" applyAlignment="1">
      <alignment horizontal="center" vertical="center" wrapText="1"/>
    </xf>
    <xf numFmtId="168" fontId="2" fillId="9" borderId="19" xfId="1" applyNumberFormat="1" applyFont="1" applyFill="1" applyBorder="1" applyAlignment="1">
      <alignment horizontal="center" vertical="center" wrapText="1"/>
    </xf>
    <xf numFmtId="164" fontId="9" fillId="3" borderId="18" xfId="1" applyNumberFormat="1" applyFont="1" applyFill="1" applyBorder="1" applyAlignment="1">
      <alignment horizontal="center" vertical="center" wrapText="1"/>
    </xf>
    <xf numFmtId="164" fontId="10" fillId="3" borderId="18" xfId="1" applyNumberFormat="1" applyFont="1" applyFill="1" applyBorder="1" applyAlignment="1">
      <alignment horizontal="center" vertical="center" wrapText="1"/>
    </xf>
    <xf numFmtId="168" fontId="9" fillId="10" borderId="19" xfId="1" applyNumberFormat="1" applyFont="1" applyFill="1" applyBorder="1" applyAlignment="1">
      <alignment horizontal="center" vertical="center" wrapText="1"/>
    </xf>
    <xf numFmtId="168" fontId="10" fillId="10" borderId="19" xfId="1" applyNumberFormat="1" applyFont="1" applyFill="1" applyBorder="1" applyAlignment="1">
      <alignment horizontal="center" vertical="center" wrapText="1"/>
    </xf>
    <xf numFmtId="168" fontId="3" fillId="11" borderId="19" xfId="1" applyNumberFormat="1" applyFont="1" applyFill="1" applyBorder="1" applyAlignment="1">
      <alignment horizontal="center" vertical="center" wrapText="1"/>
    </xf>
    <xf numFmtId="39" fontId="9" fillId="3" borderId="18" xfId="1" applyNumberFormat="1" applyFont="1" applyFill="1" applyBorder="1" applyAlignment="1">
      <alignment horizontal="center" vertical="center" wrapText="1"/>
    </xf>
    <xf numFmtId="39" fontId="10" fillId="3" borderId="18" xfId="1" applyNumberFormat="1" applyFont="1" applyFill="1" applyBorder="1" applyAlignment="1">
      <alignment horizontal="center" vertical="center" wrapText="1"/>
    </xf>
    <xf numFmtId="167" fontId="2" fillId="0" borderId="18" xfId="1" applyNumberFormat="1" applyFont="1" applyBorder="1" applyAlignment="1">
      <alignment horizontal="center" vertical="center" wrapText="1"/>
    </xf>
    <xf numFmtId="0" fontId="4" fillId="0" borderId="6" xfId="1" applyFont="1" applyAlignment="1">
      <alignment horizontal="center" vertical="center"/>
    </xf>
    <xf numFmtId="167" fontId="2" fillId="0" borderId="19" xfId="1" applyNumberFormat="1" applyFont="1" applyBorder="1" applyAlignment="1">
      <alignment horizontal="center" vertical="center" wrapText="1"/>
    </xf>
    <xf numFmtId="0" fontId="2" fillId="0" borderId="18" xfId="1" applyFont="1" applyBorder="1" applyAlignment="1">
      <alignment horizontal="left" vertical="center" wrapText="1"/>
    </xf>
    <xf numFmtId="167" fontId="2" fillId="10" borderId="18" xfId="1" applyNumberFormat="1" applyFont="1" applyFill="1" applyBorder="1" applyAlignment="1">
      <alignment horizontal="center" vertical="center" wrapText="1"/>
    </xf>
    <xf numFmtId="39" fontId="9" fillId="10" borderId="18" xfId="1" applyNumberFormat="1" applyFont="1" applyFill="1" applyBorder="1" applyAlignment="1">
      <alignment horizontal="center" vertical="center" wrapText="1"/>
    </xf>
    <xf numFmtId="39" fontId="10" fillId="10" borderId="18" xfId="1" applyNumberFormat="1" applyFont="1" applyFill="1" applyBorder="1" applyAlignment="1">
      <alignment horizontal="center" vertical="center" wrapText="1"/>
    </xf>
    <xf numFmtId="164" fontId="9" fillId="0" borderId="18" xfId="1" applyNumberFormat="1" applyFont="1" applyBorder="1" applyAlignment="1">
      <alignment horizontal="center"/>
    </xf>
    <xf numFmtId="164" fontId="10" fillId="0" borderId="18" xfId="1" applyNumberFormat="1" applyFont="1" applyBorder="1" applyAlignment="1">
      <alignment horizontal="center"/>
    </xf>
    <xf numFmtId="164" fontId="10" fillId="10" borderId="18" xfId="1" applyNumberFormat="1" applyFont="1" applyFill="1" applyBorder="1" applyAlignment="1">
      <alignment horizontal="center" vertical="center" wrapText="1"/>
    </xf>
    <xf numFmtId="164" fontId="9" fillId="10" borderId="18" xfId="1" applyNumberFormat="1" applyFont="1" applyFill="1" applyBorder="1" applyAlignment="1">
      <alignment horizontal="center" vertical="center" wrapText="1"/>
    </xf>
    <xf numFmtId="167" fontId="2" fillId="3" borderId="18" xfId="1" applyNumberFormat="1" applyFont="1" applyFill="1" applyBorder="1" applyAlignment="1">
      <alignment horizontal="center" vertical="center"/>
    </xf>
    <xf numFmtId="168" fontId="3" fillId="10" borderId="19" xfId="1" applyNumberFormat="1" applyFont="1" applyFill="1" applyBorder="1" applyAlignment="1">
      <alignment horizontal="center" vertical="center" wrapText="1"/>
    </xf>
    <xf numFmtId="164" fontId="9" fillId="0" borderId="18" xfId="1" applyNumberFormat="1" applyFont="1" applyBorder="1" applyAlignment="1">
      <alignment horizontal="center" vertical="center"/>
    </xf>
    <xf numFmtId="2" fontId="9" fillId="0" borderId="6" xfId="1" applyNumberFormat="1" applyFont="1" applyAlignment="1">
      <alignment horizontal="center" vertical="center"/>
    </xf>
    <xf numFmtId="167" fontId="2" fillId="10" borderId="18" xfId="1" applyNumberFormat="1" applyFont="1" applyFill="1" applyBorder="1" applyAlignment="1">
      <alignment horizontal="center" vertical="center"/>
    </xf>
    <xf numFmtId="167" fontId="2" fillId="0" borderId="18" xfId="1" applyNumberFormat="1" applyFont="1" applyBorder="1" applyAlignment="1">
      <alignment horizontal="center" vertical="center"/>
    </xf>
    <xf numFmtId="0" fontId="2" fillId="6" borderId="18" xfId="1" applyFont="1" applyFill="1" applyBorder="1" applyAlignment="1">
      <alignment horizontal="center" vertical="center" wrapText="1"/>
    </xf>
    <xf numFmtId="164" fontId="9" fillId="0" borderId="21" xfId="1" applyNumberFormat="1" applyFont="1" applyBorder="1" applyAlignment="1">
      <alignment horizontal="center"/>
    </xf>
    <xf numFmtId="164" fontId="10" fillId="0" borderId="21" xfId="1" applyNumberFormat="1" applyFont="1" applyBorder="1" applyAlignment="1">
      <alignment horizontal="center"/>
    </xf>
    <xf numFmtId="168" fontId="2" fillId="9" borderId="20" xfId="1" applyNumberFormat="1" applyFont="1" applyFill="1" applyBorder="1" applyAlignment="1">
      <alignment horizontal="center" vertical="center" wrapText="1"/>
    </xf>
    <xf numFmtId="164" fontId="9" fillId="3" borderId="21" xfId="1" applyNumberFormat="1" applyFont="1" applyFill="1" applyBorder="1" applyAlignment="1">
      <alignment horizontal="center" vertical="center" wrapText="1"/>
    </xf>
    <xf numFmtId="164" fontId="10" fillId="3" borderId="21" xfId="1" applyNumberFormat="1" applyFont="1" applyFill="1" applyBorder="1" applyAlignment="1">
      <alignment horizontal="center" vertical="center" wrapText="1"/>
    </xf>
    <xf numFmtId="168" fontId="8" fillId="12" borderId="22" xfId="1" applyNumberFormat="1" applyFont="1" applyFill="1" applyBorder="1" applyAlignment="1">
      <alignment horizontal="center" vertical="center" wrapText="1"/>
    </xf>
    <xf numFmtId="164" fontId="9" fillId="10" borderId="23" xfId="1" applyNumberFormat="1" applyFont="1" applyFill="1" applyBorder="1" applyAlignment="1">
      <alignment horizontal="center" vertical="center" wrapText="1"/>
    </xf>
    <xf numFmtId="168" fontId="3" fillId="9" borderId="19" xfId="1" applyNumberFormat="1" applyFont="1" applyFill="1" applyBorder="1" applyAlignment="1">
      <alignment horizontal="center" vertical="center" wrapText="1"/>
    </xf>
    <xf numFmtId="164" fontId="2" fillId="0" borderId="27" xfId="1" applyNumberFormat="1" applyFont="1" applyBorder="1" applyAlignment="1">
      <alignment horizontal="center"/>
    </xf>
    <xf numFmtId="164" fontId="2" fillId="0" borderId="28" xfId="1" applyNumberFormat="1" applyFont="1" applyBorder="1" applyAlignment="1">
      <alignment horizontal="center"/>
    </xf>
    <xf numFmtId="164" fontId="2" fillId="0" borderId="29" xfId="1" applyNumberFormat="1" applyFont="1" applyBorder="1" applyAlignment="1">
      <alignment horizontal="center"/>
    </xf>
    <xf numFmtId="168" fontId="3" fillId="9" borderId="20" xfId="1" applyNumberFormat="1" applyFont="1" applyFill="1" applyBorder="1" applyAlignment="1">
      <alignment horizontal="center" vertical="center" wrapText="1"/>
    </xf>
    <xf numFmtId="168" fontId="8" fillId="13" borderId="22" xfId="1" applyNumberFormat="1" applyFont="1" applyFill="1" applyBorder="1" applyAlignment="1">
      <alignment horizontal="center" vertical="center" wrapText="1"/>
    </xf>
    <xf numFmtId="0" fontId="2" fillId="14" borderId="6" xfId="1" applyFont="1" applyFill="1" applyBorder="1"/>
    <xf numFmtId="0" fontId="2" fillId="14" borderId="18" xfId="1" applyFont="1" applyFill="1" applyBorder="1" applyAlignment="1">
      <alignment horizontal="center" vertical="center" wrapText="1"/>
    </xf>
    <xf numFmtId="167" fontId="2" fillId="14" borderId="18" xfId="1" applyNumberFormat="1" applyFont="1" applyFill="1" applyBorder="1" applyAlignment="1">
      <alignment horizontal="center" vertical="center"/>
    </xf>
    <xf numFmtId="167" fontId="2" fillId="14" borderId="19" xfId="1" applyNumberFormat="1" applyFont="1" applyFill="1" applyBorder="1" applyAlignment="1">
      <alignment horizontal="center" vertical="center" wrapText="1"/>
    </xf>
    <xf numFmtId="0" fontId="2" fillId="14" borderId="18" xfId="1" applyFont="1" applyFill="1" applyBorder="1" applyAlignment="1">
      <alignment horizontal="left" vertical="center" wrapText="1"/>
    </xf>
    <xf numFmtId="164" fontId="9" fillId="14" borderId="18" xfId="1" applyNumberFormat="1" applyFont="1" applyFill="1" applyBorder="1" applyAlignment="1">
      <alignment horizontal="center"/>
    </xf>
    <xf numFmtId="164" fontId="10" fillId="14" borderId="18" xfId="1" applyNumberFormat="1" applyFont="1" applyFill="1" applyBorder="1" applyAlignment="1">
      <alignment horizontal="center"/>
    </xf>
    <xf numFmtId="168" fontId="2" fillId="14" borderId="19" xfId="1" applyNumberFormat="1" applyFont="1" applyFill="1" applyBorder="1" applyAlignment="1">
      <alignment horizontal="center" vertical="center" wrapText="1"/>
    </xf>
    <xf numFmtId="164" fontId="9" fillId="14" borderId="18" xfId="1" applyNumberFormat="1" applyFont="1" applyFill="1" applyBorder="1" applyAlignment="1">
      <alignment horizontal="center" vertical="center" wrapText="1"/>
    </xf>
    <xf numFmtId="164" fontId="10" fillId="14" borderId="18" xfId="1" applyNumberFormat="1" applyFont="1" applyFill="1" applyBorder="1" applyAlignment="1">
      <alignment horizontal="center" vertical="center" wrapText="1"/>
    </xf>
    <xf numFmtId="168" fontId="3" fillId="14" borderId="19" xfId="1" applyNumberFormat="1" applyFont="1" applyFill="1" applyBorder="1" applyAlignment="1">
      <alignment horizontal="center" vertical="center" wrapText="1"/>
    </xf>
    <xf numFmtId="39" fontId="9" fillId="14" borderId="18" xfId="1" applyNumberFormat="1" applyFont="1" applyFill="1" applyBorder="1" applyAlignment="1">
      <alignment horizontal="center" vertical="center" wrapText="1"/>
    </xf>
    <xf numFmtId="39" fontId="10" fillId="14" borderId="18" xfId="1" applyNumberFormat="1" applyFont="1" applyFill="1" applyBorder="1" applyAlignment="1">
      <alignment horizontal="center" vertical="center" wrapText="1"/>
    </xf>
    <xf numFmtId="167" fontId="2" fillId="3" borderId="18" xfId="1" applyNumberFormat="1" applyFont="1" applyFill="1" applyBorder="1" applyAlignment="1">
      <alignment horizontal="center"/>
    </xf>
    <xf numFmtId="167" fontId="2" fillId="14" borderId="18" xfId="1" applyNumberFormat="1" applyFont="1" applyFill="1" applyBorder="1" applyAlignment="1">
      <alignment horizontal="center"/>
    </xf>
    <xf numFmtId="164" fontId="2" fillId="14" borderId="18" xfId="1" applyNumberFormat="1" applyFont="1" applyFill="1" applyBorder="1" applyAlignment="1">
      <alignment horizontal="center" vertical="center" wrapText="1"/>
    </xf>
    <xf numFmtId="164" fontId="3" fillId="14" borderId="18" xfId="1" applyNumberFormat="1" applyFont="1" applyFill="1" applyBorder="1" applyAlignment="1">
      <alignment horizontal="center" vertical="center" wrapText="1"/>
    </xf>
    <xf numFmtId="164" fontId="2" fillId="10" borderId="18" xfId="1" applyNumberFormat="1" applyFont="1" applyFill="1" applyBorder="1" applyAlignment="1">
      <alignment horizontal="center" vertical="center" wrapText="1"/>
    </xf>
    <xf numFmtId="164" fontId="2" fillId="9" borderId="18" xfId="1" applyNumberFormat="1" applyFont="1" applyFill="1" applyBorder="1" applyAlignment="1">
      <alignment horizontal="center" vertical="center" wrapText="1"/>
    </xf>
    <xf numFmtId="164" fontId="3" fillId="11" borderId="18" xfId="1" applyNumberFormat="1" applyFont="1" applyFill="1" applyBorder="1" applyAlignment="1">
      <alignment horizontal="center" vertical="center" wrapText="1"/>
    </xf>
    <xf numFmtId="164" fontId="3" fillId="9" borderId="18" xfId="1" applyNumberFormat="1" applyFont="1" applyFill="1" applyBorder="1" applyAlignment="1">
      <alignment horizontal="center" vertical="center" wrapText="1"/>
    </xf>
    <xf numFmtId="164" fontId="9" fillId="3" borderId="18" xfId="1" applyNumberFormat="1" applyFont="1" applyFill="1" applyBorder="1" applyAlignment="1">
      <alignment horizontal="center"/>
    </xf>
    <xf numFmtId="164" fontId="10" fillId="3" borderId="18" xfId="1" applyNumberFormat="1" applyFont="1" applyFill="1" applyBorder="1" applyAlignment="1">
      <alignment horizontal="center"/>
    </xf>
    <xf numFmtId="164" fontId="10" fillId="3" borderId="6" xfId="1" applyNumberFormat="1" applyFont="1" applyFill="1" applyBorder="1" applyAlignment="1">
      <alignment horizontal="center" vertical="center" wrapText="1"/>
    </xf>
    <xf numFmtId="164" fontId="2" fillId="3" borderId="18" xfId="1" applyNumberFormat="1" applyFont="1" applyFill="1" applyBorder="1" applyAlignment="1">
      <alignment horizontal="center" vertical="center" wrapText="1"/>
    </xf>
    <xf numFmtId="169" fontId="10" fillId="0" borderId="6" xfId="1" applyNumberFormat="1" applyFont="1" applyAlignment="1">
      <alignment horizontal="center" vertical="center"/>
    </xf>
    <xf numFmtId="169" fontId="9" fillId="0" borderId="6" xfId="1" applyNumberFormat="1" applyFont="1" applyAlignment="1">
      <alignment horizontal="center" vertical="center"/>
    </xf>
    <xf numFmtId="169" fontId="4" fillId="0" borderId="6" xfId="1" applyNumberFormat="1" applyFont="1" applyAlignment="1">
      <alignment horizontal="center" vertical="center"/>
    </xf>
    <xf numFmtId="168" fontId="9" fillId="0" borderId="19" xfId="1" applyNumberFormat="1" applyFont="1" applyFill="1" applyBorder="1" applyAlignment="1">
      <alignment horizontal="center" vertical="center" wrapText="1"/>
    </xf>
    <xf numFmtId="164" fontId="9" fillId="0" borderId="18" xfId="1" applyNumberFormat="1" applyFont="1" applyFill="1" applyBorder="1" applyAlignment="1">
      <alignment horizontal="center" vertical="center" wrapText="1"/>
    </xf>
    <xf numFmtId="164" fontId="9" fillId="0" borderId="18" xfId="1" applyNumberFormat="1" applyFont="1" applyFill="1" applyBorder="1" applyAlignment="1">
      <alignment horizontal="center" vertical="center"/>
    </xf>
    <xf numFmtId="168" fontId="10" fillId="0" borderId="19" xfId="1" applyNumberFormat="1" applyFont="1" applyFill="1" applyBorder="1" applyAlignment="1">
      <alignment horizontal="center" vertical="center" wrapText="1"/>
    </xf>
    <xf numFmtId="164" fontId="10" fillId="0" borderId="18" xfId="1" applyNumberFormat="1" applyFont="1" applyFill="1" applyBorder="1" applyAlignment="1">
      <alignment horizontal="center" vertical="center" wrapText="1"/>
    </xf>
    <xf numFmtId="166" fontId="6" fillId="0" borderId="6" xfId="1" applyNumberFormat="1" applyFont="1" applyFill="1" applyBorder="1"/>
    <xf numFmtId="0" fontId="2" fillId="5" borderId="12" xfId="1" applyFont="1" applyFill="1" applyBorder="1" applyAlignment="1">
      <alignment horizontal="center" vertical="center" wrapText="1"/>
    </xf>
    <xf numFmtId="169" fontId="10" fillId="0" borderId="6" xfId="1" applyNumberFormat="1" applyFont="1" applyFill="1" applyAlignment="1">
      <alignment horizontal="center" vertical="center"/>
    </xf>
    <xf numFmtId="0" fontId="6" fillId="0" borderId="6" xfId="1" applyFont="1" applyFill="1" applyBorder="1" applyAlignment="1">
      <alignment horizontal="center"/>
    </xf>
    <xf numFmtId="0" fontId="21" fillId="0" borderId="6" xfId="1" applyFont="1" applyFill="1" applyBorder="1"/>
    <xf numFmtId="0" fontId="2" fillId="6" borderId="7" xfId="1" applyFont="1" applyFill="1" applyBorder="1"/>
    <xf numFmtId="166" fontId="6" fillId="2" borderId="3" xfId="1" applyNumberFormat="1" applyFont="1" applyFill="1" applyBorder="1" applyAlignment="1"/>
    <xf numFmtId="0" fontId="2" fillId="0" borderId="6" xfId="1" applyFont="1" applyAlignment="1">
      <alignment horizontal="center" vertical="center"/>
    </xf>
    <xf numFmtId="164" fontId="10" fillId="0" borderId="18" xfId="1" applyNumberFormat="1" applyFont="1" applyBorder="1" applyAlignment="1">
      <alignment horizontal="center" vertical="center"/>
    </xf>
    <xf numFmtId="169" fontId="22" fillId="16" borderId="30" xfId="0" applyNumberFormat="1" applyFont="1" applyFill="1" applyBorder="1" applyAlignment="1">
      <alignment horizontal="center" vertical="center"/>
    </xf>
    <xf numFmtId="169" fontId="22" fillId="16" borderId="31" xfId="0" applyNumberFormat="1" applyFont="1" applyFill="1" applyBorder="1" applyAlignment="1">
      <alignment horizontal="center" vertical="center"/>
    </xf>
    <xf numFmtId="169" fontId="22" fillId="16" borderId="32" xfId="0" applyNumberFormat="1" applyFont="1" applyFill="1" applyBorder="1" applyAlignment="1">
      <alignment horizontal="center" vertical="center"/>
    </xf>
    <xf numFmtId="169" fontId="22" fillId="17" borderId="30" xfId="0" applyNumberFormat="1" applyFont="1" applyFill="1" applyBorder="1" applyAlignment="1">
      <alignment horizontal="center" vertical="center"/>
    </xf>
    <xf numFmtId="169" fontId="22" fillId="17" borderId="31" xfId="0" applyNumberFormat="1" applyFont="1" applyFill="1" applyBorder="1" applyAlignment="1">
      <alignment horizontal="center" vertical="center"/>
    </xf>
    <xf numFmtId="169" fontId="22" fillId="17" borderId="32" xfId="0" applyNumberFormat="1" applyFont="1" applyFill="1" applyBorder="1" applyAlignment="1">
      <alignment horizontal="center" vertical="center"/>
    </xf>
    <xf numFmtId="0" fontId="3" fillId="15" borderId="30" xfId="0" applyFont="1" applyFill="1" applyBorder="1" applyAlignment="1">
      <alignment horizontal="center"/>
    </xf>
    <xf numFmtId="0" fontId="3" fillId="15" borderId="31" xfId="0" applyFont="1" applyFill="1" applyBorder="1" applyAlignment="1">
      <alignment horizontal="center"/>
    </xf>
    <xf numFmtId="0" fontId="3" fillId="15" borderId="32" xfId="0" applyFont="1" applyFill="1" applyBorder="1" applyAlignment="1">
      <alignment horizontal="center"/>
    </xf>
    <xf numFmtId="0" fontId="3" fillId="18" borderId="30" xfId="0" applyFont="1" applyFill="1" applyBorder="1" applyAlignment="1">
      <alignment horizontal="center"/>
    </xf>
    <xf numFmtId="0" fontId="3" fillId="18" borderId="31" xfId="0" applyFont="1" applyFill="1" applyBorder="1" applyAlignment="1">
      <alignment horizontal="center"/>
    </xf>
    <xf numFmtId="0" fontId="3" fillId="18" borderId="32" xfId="0" applyFont="1" applyFill="1" applyBorder="1" applyAlignment="1">
      <alignment horizontal="center"/>
    </xf>
    <xf numFmtId="0" fontId="24" fillId="19" borderId="40" xfId="1" applyFont="1" applyFill="1" applyBorder="1" applyAlignment="1">
      <alignment horizontal="center" vertical="center"/>
    </xf>
    <xf numFmtId="0" fontId="24" fillId="19" borderId="41" xfId="1" applyFont="1" applyFill="1" applyBorder="1" applyAlignment="1">
      <alignment horizontal="center" vertical="center"/>
    </xf>
    <xf numFmtId="0" fontId="24" fillId="19" borderId="42" xfId="1" applyFont="1" applyFill="1" applyBorder="1" applyAlignment="1">
      <alignment horizontal="center" vertical="center"/>
    </xf>
    <xf numFmtId="0" fontId="24" fillId="19" borderId="43" xfId="1" applyFont="1" applyFill="1" applyBorder="1" applyAlignment="1">
      <alignment horizontal="center" vertical="center"/>
    </xf>
    <xf numFmtId="0" fontId="24" fillId="19" borderId="44" xfId="1" applyFont="1" applyFill="1" applyBorder="1" applyAlignment="1">
      <alignment horizontal="center" vertical="center"/>
    </xf>
    <xf numFmtId="0" fontId="24" fillId="19" borderId="45" xfId="1" applyFont="1" applyFill="1" applyBorder="1" applyAlignment="1">
      <alignment horizontal="center" vertical="center"/>
    </xf>
    <xf numFmtId="0" fontId="25" fillId="17" borderId="40" xfId="1" applyFont="1" applyFill="1" applyBorder="1" applyAlignment="1">
      <alignment horizontal="center" vertical="center"/>
    </xf>
    <xf numFmtId="0" fontId="25" fillId="17" borderId="41" xfId="1" applyFont="1" applyFill="1" applyBorder="1" applyAlignment="1">
      <alignment horizontal="center" vertical="center"/>
    </xf>
    <xf numFmtId="0" fontId="25" fillId="17" borderId="42" xfId="1" applyFont="1" applyFill="1" applyBorder="1" applyAlignment="1">
      <alignment horizontal="center" vertical="center"/>
    </xf>
    <xf numFmtId="0" fontId="25" fillId="17" borderId="43" xfId="1" applyFont="1" applyFill="1" applyBorder="1" applyAlignment="1">
      <alignment horizontal="center" vertical="center"/>
    </xf>
    <xf numFmtId="0" fontId="25" fillId="17" borderId="44" xfId="1" applyFont="1" applyFill="1" applyBorder="1" applyAlignment="1">
      <alignment horizontal="center" vertical="center"/>
    </xf>
    <xf numFmtId="0" fontId="25" fillId="17" borderId="45" xfId="1" applyFont="1" applyFill="1" applyBorder="1" applyAlignment="1">
      <alignment horizontal="center" vertical="center"/>
    </xf>
    <xf numFmtId="0" fontId="25" fillId="20" borderId="40" xfId="1" applyFont="1" applyFill="1" applyBorder="1" applyAlignment="1">
      <alignment horizontal="center" vertical="center"/>
    </xf>
    <xf numFmtId="0" fontId="25" fillId="20" borderId="41" xfId="1" applyFont="1" applyFill="1" applyBorder="1" applyAlignment="1">
      <alignment horizontal="center" vertical="center"/>
    </xf>
    <xf numFmtId="0" fontId="25" fillId="20" borderId="42" xfId="1" applyFont="1" applyFill="1" applyBorder="1" applyAlignment="1">
      <alignment horizontal="center" vertical="center"/>
    </xf>
    <xf numFmtId="0" fontId="25" fillId="20" borderId="43" xfId="1" applyFont="1" applyFill="1" applyBorder="1" applyAlignment="1">
      <alignment horizontal="center" vertical="center"/>
    </xf>
    <xf numFmtId="0" fontId="25" fillId="20" borderId="44" xfId="1" applyFont="1" applyFill="1" applyBorder="1" applyAlignment="1">
      <alignment horizontal="center" vertical="center"/>
    </xf>
    <xf numFmtId="0" fontId="25" fillId="20" borderId="45" xfId="1" applyFont="1" applyFill="1" applyBorder="1" applyAlignment="1">
      <alignment horizontal="center" vertical="center"/>
    </xf>
    <xf numFmtId="164" fontId="3" fillId="13" borderId="1" xfId="1" applyNumberFormat="1" applyFont="1" applyFill="1" applyBorder="1" applyAlignment="1">
      <alignment horizontal="center" vertical="center"/>
    </xf>
    <xf numFmtId="0" fontId="21" fillId="0" borderId="2" xfId="1" applyFont="1" applyBorder="1"/>
    <xf numFmtId="0" fontId="21" fillId="0" borderId="3" xfId="1" applyFont="1" applyBorder="1"/>
    <xf numFmtId="0" fontId="6" fillId="2" borderId="1" xfId="1" applyFont="1" applyFill="1" applyBorder="1" applyAlignment="1">
      <alignment horizontal="center"/>
    </xf>
    <xf numFmtId="0" fontId="21" fillId="0" borderId="2" xfId="1" applyFont="1" applyBorder="1" applyAlignment="1"/>
    <xf numFmtId="0" fontId="21" fillId="0" borderId="3" xfId="1" applyFont="1" applyBorder="1" applyAlignment="1"/>
    <xf numFmtId="0" fontId="3" fillId="3" borderId="16" xfId="1" applyFont="1" applyFill="1" applyBorder="1" applyAlignment="1">
      <alignment horizontal="center" wrapText="1"/>
    </xf>
    <xf numFmtId="0" fontId="21" fillId="0" borderId="9" xfId="1" applyFont="1" applyBorder="1"/>
    <xf numFmtId="0" fontId="21" fillId="0" borderId="10" xfId="1" applyFont="1" applyBorder="1"/>
    <xf numFmtId="164" fontId="2" fillId="3" borderId="5" xfId="1" applyNumberFormat="1" applyFont="1" applyFill="1" applyBorder="1" applyAlignment="1">
      <alignment horizontal="center" vertical="center" wrapText="1"/>
    </xf>
    <xf numFmtId="0" fontId="21" fillId="0" borderId="6" xfId="1" applyFont="1" applyBorder="1"/>
    <xf numFmtId="0" fontId="21" fillId="0" borderId="7" xfId="1" applyFont="1" applyBorder="1"/>
    <xf numFmtId="0" fontId="21" fillId="0" borderId="16" xfId="1" applyFont="1" applyBorder="1"/>
    <xf numFmtId="0" fontId="21" fillId="0" borderId="5" xfId="1" applyFont="1" applyBorder="1"/>
    <xf numFmtId="164" fontId="2" fillId="4" borderId="8" xfId="1" applyNumberFormat="1" applyFont="1" applyFill="1" applyBorder="1" applyAlignment="1">
      <alignment horizontal="center" vertical="center" wrapText="1"/>
    </xf>
    <xf numFmtId="0" fontId="21" fillId="0" borderId="8" xfId="1" applyFont="1" applyBorder="1"/>
    <xf numFmtId="164" fontId="2" fillId="5" borderId="5" xfId="1" applyNumberFormat="1" applyFont="1" applyFill="1" applyBorder="1" applyAlignment="1">
      <alignment horizontal="center" vertical="center" wrapText="1"/>
    </xf>
    <xf numFmtId="164" fontId="2" fillId="0" borderId="24" xfId="1" applyNumberFormat="1" applyFont="1" applyBorder="1" applyAlignment="1">
      <alignment horizontal="center"/>
    </xf>
    <xf numFmtId="0" fontId="21" fillId="0" borderId="25" xfId="1" applyFont="1" applyBorder="1"/>
    <xf numFmtId="0" fontId="21" fillId="0" borderId="26" xfId="1" applyFont="1" applyBorder="1"/>
    <xf numFmtId="164" fontId="2" fillId="6" borderId="6" xfId="1" applyNumberFormat="1" applyFont="1" applyFill="1" applyBorder="1" applyAlignment="1">
      <alignment horizontal="center" vertical="center" wrapText="1"/>
    </xf>
    <xf numFmtId="164" fontId="2" fillId="3" borderId="9" xfId="1" applyNumberFormat="1" applyFont="1" applyFill="1" applyBorder="1" applyAlignment="1">
      <alignment horizontal="left" vertical="center" wrapText="1"/>
    </xf>
    <xf numFmtId="164" fontId="2" fillId="7" borderId="4" xfId="1" applyNumberFormat="1" applyFont="1" applyFill="1" applyBorder="1" applyAlignment="1">
      <alignment horizontal="center" vertical="center"/>
    </xf>
    <xf numFmtId="0" fontId="21" fillId="0" borderId="15" xfId="1" applyFont="1" applyBorder="1"/>
    <xf numFmtId="164" fontId="2" fillId="7" borderId="11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 applyAlignment="1">
      <alignment horizontal="center" vertical="center"/>
    </xf>
    <xf numFmtId="164" fontId="3" fillId="12" borderId="1" xfId="1" applyNumberFormat="1" applyFont="1" applyFill="1" applyBorder="1" applyAlignment="1">
      <alignment horizontal="center" vertical="center"/>
    </xf>
  </cellXfs>
  <cellStyles count="3">
    <cellStyle name="Normale" xfId="0" builtinId="0"/>
    <cellStyle name="Normale 2" xfId="1"/>
    <cellStyle name="Normale 3" xfId="2"/>
  </cellStyles>
  <dxfs count="0"/>
  <tableStyles count="0" defaultTableStyle="TableStyleMedium2" defaultPivotStyle="PivotStyleLight16"/>
  <colors>
    <mruColors>
      <color rgb="FF99CCFF"/>
      <color rgb="FF66CCFF"/>
      <color rgb="FF6699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34"/>
  <sheetViews>
    <sheetView tabSelected="1" zoomScaleNormal="100" workbookViewId="0">
      <pane xSplit="15" ySplit="9" topLeftCell="P10" activePane="bottomRight" state="frozen"/>
      <selection pane="topRight" activeCell="P1" sqref="P1"/>
      <selection pane="bottomLeft" activeCell="A8" sqref="A8"/>
      <selection pane="bottomRight" activeCell="G17" sqref="G17"/>
    </sheetView>
  </sheetViews>
  <sheetFormatPr defaultColWidth="14.42578125" defaultRowHeight="15" customHeight="1" x14ac:dyDescent="0.25"/>
  <cols>
    <col min="1" max="1" width="4.7109375" style="16" customWidth="1"/>
    <col min="2" max="2" width="6.7109375" style="16" customWidth="1"/>
    <col min="3" max="4" width="12.7109375" style="16" customWidth="1"/>
    <col min="5" max="5" width="35.7109375" style="16" customWidth="1"/>
    <col min="6" max="10" width="10.7109375" style="16" customWidth="1"/>
    <col min="11" max="11" width="24.7109375" style="16" customWidth="1"/>
    <col min="12" max="14" width="10.7109375" style="16" customWidth="1"/>
    <col min="15" max="15" width="12.7109375" style="16" customWidth="1"/>
    <col min="16" max="24" width="18.7109375" style="16" customWidth="1"/>
    <col min="25" max="25" width="31.7109375" style="16" customWidth="1"/>
    <col min="26" max="34" width="18.7109375" style="16" customWidth="1"/>
    <col min="35" max="35" width="28.85546875" style="16" customWidth="1"/>
    <col min="36" max="36" width="22.5703125" style="16" bestFit="1" customWidth="1"/>
    <col min="37" max="37" width="13.140625" style="16" customWidth="1"/>
    <col min="38" max="38" width="17.7109375" style="16" bestFit="1" customWidth="1"/>
    <col min="39" max="39" width="16.42578125" style="16" bestFit="1" customWidth="1"/>
    <col min="40" max="40" width="20.5703125" style="16" bestFit="1" customWidth="1"/>
    <col min="41" max="41" width="23.42578125" style="16" bestFit="1" customWidth="1"/>
    <col min="42" max="42" width="19.5703125" style="16" bestFit="1" customWidth="1"/>
    <col min="43" max="43" width="26.42578125" style="16" bestFit="1" customWidth="1"/>
    <col min="44" max="44" width="17.28515625" style="16" bestFit="1" customWidth="1"/>
    <col min="45" max="45" width="19.28515625" style="16" bestFit="1" customWidth="1"/>
    <col min="46" max="46" width="20.28515625" style="16" bestFit="1" customWidth="1"/>
    <col min="47" max="47" width="17.7109375" style="16" bestFit="1" customWidth="1"/>
    <col min="48" max="48" width="20.28515625" style="16" bestFit="1" customWidth="1"/>
    <col min="49" max="49" width="20" style="16" bestFit="1" customWidth="1"/>
    <col min="50" max="50" width="12.42578125" style="16" customWidth="1"/>
    <col min="51" max="52" width="16.7109375" style="16" bestFit="1" customWidth="1"/>
    <col min="53" max="53" width="18.5703125" style="16" bestFit="1" customWidth="1"/>
    <col min="54" max="55" width="16.85546875" style="16" bestFit="1" customWidth="1"/>
    <col min="56" max="56" width="20" style="16" bestFit="1" customWidth="1"/>
    <col min="57" max="16384" width="14.42578125" style="16"/>
  </cols>
  <sheetData>
    <row r="1" spans="1:56" ht="16.5" customHeight="1" thickBot="1" x14ac:dyDescent="0.3">
      <c r="A1" s="11"/>
      <c r="B1" s="12"/>
      <c r="C1" s="13"/>
      <c r="D1" s="13"/>
      <c r="E1" s="13"/>
      <c r="F1" s="13"/>
      <c r="G1" s="13"/>
      <c r="H1" s="13"/>
      <c r="I1" s="13"/>
      <c r="J1" s="13"/>
      <c r="K1" s="14"/>
      <c r="L1" s="14"/>
      <c r="M1" s="14"/>
      <c r="N1" s="14"/>
      <c r="O1" s="14"/>
      <c r="P1" s="14"/>
      <c r="Q1" s="11"/>
      <c r="R1" s="11"/>
      <c r="S1" s="11"/>
      <c r="T1" s="15"/>
      <c r="U1" s="15"/>
      <c r="V1" s="15"/>
      <c r="W1" s="15"/>
      <c r="X1" s="15"/>
      <c r="Y1" s="15"/>
      <c r="Z1" s="14" t="s">
        <v>88</v>
      </c>
      <c r="AA1" s="14"/>
      <c r="AB1" s="14"/>
      <c r="AC1" s="13"/>
      <c r="AD1" s="13"/>
      <c r="AE1" s="13"/>
      <c r="AF1" s="13"/>
      <c r="AG1" s="13"/>
      <c r="AH1" s="11"/>
      <c r="AI1" s="11"/>
    </row>
    <row r="2" spans="1:56" ht="21" thickBot="1" x14ac:dyDescent="0.35">
      <c r="A2" s="11"/>
      <c r="B2" s="12"/>
      <c r="C2" s="17"/>
      <c r="D2" s="18"/>
      <c r="E2" s="18"/>
      <c r="F2" s="18"/>
      <c r="G2" s="18"/>
      <c r="H2" s="18"/>
      <c r="I2" s="18"/>
      <c r="J2" s="18"/>
      <c r="K2" s="19"/>
      <c r="L2" s="11"/>
      <c r="M2" s="11"/>
      <c r="N2" s="11"/>
      <c r="O2" s="11"/>
      <c r="P2" s="11"/>
      <c r="Q2" s="15"/>
      <c r="R2" s="162" t="s">
        <v>0</v>
      </c>
      <c r="S2" s="163"/>
      <c r="T2" s="164"/>
      <c r="U2" s="126">
        <f>Y9-AI9</f>
        <v>3513.9399999999996</v>
      </c>
      <c r="V2" s="120"/>
      <c r="W2" s="120"/>
      <c r="X2" s="15"/>
      <c r="Y2" s="15"/>
      <c r="Z2" s="20"/>
      <c r="AA2" s="20"/>
      <c r="AB2" s="11"/>
      <c r="AC2" s="18"/>
      <c r="AD2" s="18"/>
      <c r="AE2" s="18"/>
      <c r="AF2" s="18"/>
      <c r="AG2" s="18"/>
      <c r="AH2" s="11"/>
      <c r="AI2" s="11"/>
    </row>
    <row r="3" spans="1:56" ht="16.5" customHeight="1" thickBot="1" x14ac:dyDescent="0.35">
      <c r="A3" s="11"/>
      <c r="B3" s="12"/>
      <c r="C3" s="17"/>
      <c r="D3" s="18"/>
      <c r="E3" s="18"/>
      <c r="F3" s="18"/>
      <c r="G3" s="18"/>
      <c r="H3" s="18"/>
      <c r="I3" s="18"/>
      <c r="J3" s="18"/>
      <c r="K3" s="19"/>
      <c r="L3" s="11"/>
      <c r="M3" s="11"/>
      <c r="N3" s="11"/>
      <c r="O3" s="11"/>
      <c r="P3" s="11"/>
      <c r="Q3" s="15"/>
      <c r="R3" s="123"/>
      <c r="S3" s="124"/>
      <c r="T3" s="124"/>
      <c r="U3" s="120"/>
      <c r="V3" s="120"/>
      <c r="W3" s="120"/>
      <c r="X3" s="15"/>
      <c r="Y3" s="15"/>
      <c r="Z3" s="20"/>
      <c r="AA3" s="20"/>
      <c r="AB3" s="11"/>
      <c r="AC3" s="18"/>
      <c r="AD3" s="18"/>
      <c r="AE3" s="18"/>
      <c r="AF3" s="18"/>
      <c r="AG3" s="18"/>
      <c r="AH3" s="11"/>
      <c r="AI3" s="11"/>
    </row>
    <row r="4" spans="1:56" ht="16.5" customHeight="1" x14ac:dyDescent="0.25">
      <c r="A4" s="11"/>
      <c r="B4" s="153" t="s">
        <v>87</v>
      </c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5"/>
      <c r="P4" s="147" t="s">
        <v>86</v>
      </c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9"/>
      <c r="AJ4" s="141" t="s">
        <v>85</v>
      </c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3"/>
    </row>
    <row r="5" spans="1:56" ht="16.5" customHeight="1" thickBot="1" x14ac:dyDescent="0.3">
      <c r="A5" s="11"/>
      <c r="B5" s="156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8"/>
      <c r="P5" s="150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2"/>
      <c r="AJ5" s="144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  <c r="BA5" s="145"/>
      <c r="BB5" s="145"/>
      <c r="BC5" s="145"/>
      <c r="BD5" s="146"/>
    </row>
    <row r="6" spans="1:56" ht="16.5" thickBot="1" x14ac:dyDescent="0.3">
      <c r="A6" s="11"/>
      <c r="B6" s="165" t="s">
        <v>118</v>
      </c>
      <c r="C6" s="166"/>
      <c r="D6" s="166"/>
      <c r="E6" s="167"/>
      <c r="F6" s="168" t="s">
        <v>1</v>
      </c>
      <c r="G6" s="169"/>
      <c r="H6" s="170"/>
      <c r="I6" s="168" t="s">
        <v>2</v>
      </c>
      <c r="J6" s="169"/>
      <c r="K6" s="170"/>
      <c r="L6" s="168" t="s">
        <v>3</v>
      </c>
      <c r="M6" s="169"/>
      <c r="N6" s="170"/>
      <c r="O6" s="173" t="s">
        <v>4</v>
      </c>
      <c r="P6" s="175" t="s">
        <v>5</v>
      </c>
      <c r="Q6" s="169"/>
      <c r="R6" s="169"/>
      <c r="S6" s="169"/>
      <c r="T6" s="169"/>
      <c r="U6" s="21"/>
      <c r="V6" s="21"/>
      <c r="W6" s="21"/>
      <c r="X6" s="21"/>
      <c r="Y6" s="21"/>
      <c r="Z6" s="179" t="s">
        <v>6</v>
      </c>
      <c r="AA6" s="169"/>
      <c r="AB6" s="169"/>
      <c r="AC6" s="169"/>
      <c r="AD6" s="169"/>
      <c r="AE6" s="169"/>
      <c r="AF6" s="169"/>
      <c r="AG6" s="169"/>
      <c r="AH6" s="125"/>
      <c r="AI6" s="22"/>
      <c r="AJ6" s="135" t="s">
        <v>56</v>
      </c>
      <c r="AK6" s="136"/>
      <c r="AL6" s="136"/>
      <c r="AM6" s="136"/>
      <c r="AN6" s="136"/>
      <c r="AO6" s="136"/>
      <c r="AP6" s="136"/>
      <c r="AQ6" s="136"/>
      <c r="AR6" s="136"/>
      <c r="AS6" s="136"/>
      <c r="AT6" s="136"/>
      <c r="AU6" s="136"/>
      <c r="AV6" s="136"/>
      <c r="AW6" s="136"/>
      <c r="AX6" s="137"/>
      <c r="AY6" s="138" t="s">
        <v>57</v>
      </c>
      <c r="AZ6" s="139"/>
      <c r="BA6" s="139"/>
      <c r="BB6" s="139"/>
      <c r="BC6" s="139"/>
      <c r="BD6" s="140"/>
    </row>
    <row r="7" spans="1:56" ht="54.95" customHeight="1" thickBot="1" x14ac:dyDescent="0.3">
      <c r="A7" s="11"/>
      <c r="B7" s="23"/>
      <c r="C7" s="24"/>
      <c r="D7" s="24"/>
      <c r="E7" s="23"/>
      <c r="F7" s="171"/>
      <c r="G7" s="166"/>
      <c r="H7" s="167"/>
      <c r="I7" s="25" t="s">
        <v>7</v>
      </c>
      <c r="J7" s="180" t="s">
        <v>8</v>
      </c>
      <c r="K7" s="167"/>
      <c r="L7" s="172"/>
      <c r="M7" s="169"/>
      <c r="N7" s="170"/>
      <c r="O7" s="174"/>
      <c r="P7" s="171"/>
      <c r="Q7" s="166"/>
      <c r="R7" s="166"/>
      <c r="S7" s="166"/>
      <c r="T7" s="166"/>
      <c r="U7" s="21"/>
      <c r="V7" s="21"/>
      <c r="W7" s="21"/>
      <c r="X7" s="21"/>
      <c r="Y7" s="21"/>
      <c r="Z7" s="166"/>
      <c r="AA7" s="166"/>
      <c r="AB7" s="166"/>
      <c r="AC7" s="166"/>
      <c r="AD7" s="166"/>
      <c r="AE7" s="166"/>
      <c r="AF7" s="166"/>
      <c r="AG7" s="166"/>
      <c r="AH7" s="26"/>
      <c r="AI7" s="22"/>
      <c r="AJ7" s="2" t="s">
        <v>58</v>
      </c>
      <c r="AK7" s="3" t="s">
        <v>59</v>
      </c>
      <c r="AL7" s="3" t="s">
        <v>60</v>
      </c>
      <c r="AM7" s="3" t="s">
        <v>61</v>
      </c>
      <c r="AN7" s="4" t="s">
        <v>62</v>
      </c>
      <c r="AO7" s="5" t="s">
        <v>63</v>
      </c>
      <c r="AP7" s="6" t="s">
        <v>64</v>
      </c>
      <c r="AQ7" s="6" t="s">
        <v>65</v>
      </c>
      <c r="AR7" s="6" t="s">
        <v>66</v>
      </c>
      <c r="AS7" s="6" t="s">
        <v>67</v>
      </c>
      <c r="AT7" s="6" t="s">
        <v>68</v>
      </c>
      <c r="AU7" s="6" t="s">
        <v>69</v>
      </c>
      <c r="AV7" s="6" t="s">
        <v>70</v>
      </c>
      <c r="AW7" s="6" t="s">
        <v>71</v>
      </c>
      <c r="AX7" s="7" t="s">
        <v>72</v>
      </c>
      <c r="AY7" s="2" t="s">
        <v>73</v>
      </c>
      <c r="AZ7" s="3" t="s">
        <v>74</v>
      </c>
      <c r="BA7" s="4" t="s">
        <v>75</v>
      </c>
      <c r="BB7" s="5" t="s">
        <v>76</v>
      </c>
      <c r="BC7" s="6" t="s">
        <v>77</v>
      </c>
      <c r="BD7" s="7" t="s">
        <v>78</v>
      </c>
    </row>
    <row r="8" spans="1:56" ht="48" thickBot="1" x14ac:dyDescent="0.3">
      <c r="A8" s="11"/>
      <c r="B8" s="27" t="s">
        <v>9</v>
      </c>
      <c r="C8" s="28" t="s">
        <v>10</v>
      </c>
      <c r="D8" s="28" t="s">
        <v>11</v>
      </c>
      <c r="E8" s="27" t="s">
        <v>12</v>
      </c>
      <c r="F8" s="181" t="s">
        <v>13</v>
      </c>
      <c r="G8" s="181" t="s">
        <v>14</v>
      </c>
      <c r="H8" s="181" t="s">
        <v>15</v>
      </c>
      <c r="I8" s="181" t="s">
        <v>13</v>
      </c>
      <c r="J8" s="181" t="s">
        <v>14</v>
      </c>
      <c r="K8" s="183" t="s">
        <v>15</v>
      </c>
      <c r="L8" s="181" t="s">
        <v>13</v>
      </c>
      <c r="M8" s="181" t="s">
        <v>14</v>
      </c>
      <c r="N8" s="181" t="s">
        <v>15</v>
      </c>
      <c r="O8" s="184" t="s">
        <v>16</v>
      </c>
      <c r="P8" s="29" t="s">
        <v>17</v>
      </c>
      <c r="Q8" s="30" t="s">
        <v>80</v>
      </c>
      <c r="R8" s="30" t="s">
        <v>81</v>
      </c>
      <c r="S8" s="30" t="s">
        <v>18</v>
      </c>
      <c r="T8" s="31" t="s">
        <v>19</v>
      </c>
      <c r="U8" s="30" t="s">
        <v>20</v>
      </c>
      <c r="V8" s="121" t="s">
        <v>82</v>
      </c>
      <c r="W8" s="121" t="s">
        <v>83</v>
      </c>
      <c r="X8" s="29" t="s">
        <v>21</v>
      </c>
      <c r="Y8" s="32" t="s">
        <v>22</v>
      </c>
      <c r="Z8" s="33" t="s">
        <v>23</v>
      </c>
      <c r="AA8" s="33" t="s">
        <v>24</v>
      </c>
      <c r="AB8" s="34" t="s">
        <v>25</v>
      </c>
      <c r="AC8" s="34" t="s">
        <v>26</v>
      </c>
      <c r="AD8" s="34" t="s">
        <v>27</v>
      </c>
      <c r="AE8" s="34" t="s">
        <v>28</v>
      </c>
      <c r="AF8" s="35" t="s">
        <v>84</v>
      </c>
      <c r="AG8" s="35" t="s">
        <v>29</v>
      </c>
      <c r="AH8" s="36" t="s">
        <v>21</v>
      </c>
      <c r="AI8" s="37" t="s">
        <v>30</v>
      </c>
      <c r="AJ8" s="8">
        <f t="shared" ref="AJ8:BD8" si="0">SUM(AJ10:AJ242)</f>
        <v>373.32000000000005</v>
      </c>
      <c r="AK8" s="9">
        <f t="shared" si="0"/>
        <v>745.59999999999991</v>
      </c>
      <c r="AL8" s="9">
        <f t="shared" si="0"/>
        <v>0</v>
      </c>
      <c r="AM8" s="9">
        <f t="shared" si="0"/>
        <v>0</v>
      </c>
      <c r="AN8" s="8">
        <f t="shared" si="0"/>
        <v>889.14</v>
      </c>
      <c r="AO8" s="8">
        <f t="shared" si="0"/>
        <v>1340</v>
      </c>
      <c r="AP8" s="9">
        <f t="shared" si="0"/>
        <v>0</v>
      </c>
      <c r="AQ8" s="9">
        <f t="shared" si="0"/>
        <v>0</v>
      </c>
      <c r="AR8" s="9">
        <f t="shared" si="0"/>
        <v>167</v>
      </c>
      <c r="AS8" s="9">
        <f t="shared" si="0"/>
        <v>0</v>
      </c>
      <c r="AT8" s="9">
        <f t="shared" si="0"/>
        <v>0</v>
      </c>
      <c r="AU8" s="9">
        <f t="shared" si="0"/>
        <v>15</v>
      </c>
      <c r="AV8" s="9">
        <f t="shared" si="0"/>
        <v>0</v>
      </c>
      <c r="AW8" s="9">
        <f t="shared" si="0"/>
        <v>0</v>
      </c>
      <c r="AX8" s="10">
        <f t="shared" si="0"/>
        <v>0</v>
      </c>
      <c r="AY8" s="8">
        <f t="shared" si="0"/>
        <v>0</v>
      </c>
      <c r="AZ8" s="9">
        <f t="shared" si="0"/>
        <v>0</v>
      </c>
      <c r="BA8" s="10">
        <f t="shared" si="0"/>
        <v>0</v>
      </c>
      <c r="BB8" s="8">
        <f t="shared" si="0"/>
        <v>0</v>
      </c>
      <c r="BC8" s="9">
        <f t="shared" si="0"/>
        <v>0</v>
      </c>
      <c r="BD8" s="10">
        <f t="shared" si="0"/>
        <v>0</v>
      </c>
    </row>
    <row r="9" spans="1:56" ht="21" thickBot="1" x14ac:dyDescent="0.3">
      <c r="A9" s="11"/>
      <c r="B9" s="38"/>
      <c r="C9" s="39"/>
      <c r="D9" s="39"/>
      <c r="E9" s="38"/>
      <c r="F9" s="182"/>
      <c r="G9" s="182"/>
      <c r="H9" s="182"/>
      <c r="I9" s="182"/>
      <c r="J9" s="182"/>
      <c r="K9" s="171"/>
      <c r="L9" s="182"/>
      <c r="M9" s="182"/>
      <c r="N9" s="182"/>
      <c r="O9" s="182"/>
      <c r="P9" s="40">
        <f t="shared" ref="P9:X9" si="1">SUM(P10:P223)</f>
        <v>1340</v>
      </c>
      <c r="Q9" s="40">
        <f t="shared" si="1"/>
        <v>167</v>
      </c>
      <c r="R9" s="40">
        <f t="shared" si="1"/>
        <v>0</v>
      </c>
      <c r="S9" s="40">
        <f t="shared" si="1"/>
        <v>0</v>
      </c>
      <c r="T9" s="40">
        <f t="shared" si="1"/>
        <v>0</v>
      </c>
      <c r="U9" s="40">
        <f t="shared" si="1"/>
        <v>15</v>
      </c>
      <c r="V9" s="40">
        <f t="shared" si="1"/>
        <v>0</v>
      </c>
      <c r="W9" s="40">
        <f t="shared" si="1"/>
        <v>0</v>
      </c>
      <c r="X9" s="40">
        <f t="shared" si="1"/>
        <v>4000</v>
      </c>
      <c r="Y9" s="41">
        <f>SUM(P9:X9)</f>
        <v>5522</v>
      </c>
      <c r="Z9" s="40">
        <f t="shared" ref="Z9:AH9" si="2">SUM(Z10:Z223)</f>
        <v>5.55</v>
      </c>
      <c r="AA9" s="40">
        <f t="shared" si="2"/>
        <v>367.77000000000004</v>
      </c>
      <c r="AB9" s="40">
        <f t="shared" si="2"/>
        <v>79.449999999999989</v>
      </c>
      <c r="AC9" s="40">
        <f t="shared" si="2"/>
        <v>18.07</v>
      </c>
      <c r="AD9" s="40">
        <f t="shared" si="2"/>
        <v>55.070000000000022</v>
      </c>
      <c r="AE9" s="40">
        <f t="shared" si="2"/>
        <v>490.7</v>
      </c>
      <c r="AF9" s="40">
        <f t="shared" si="2"/>
        <v>391.45</v>
      </c>
      <c r="AG9" s="40">
        <f t="shared" si="2"/>
        <v>150</v>
      </c>
      <c r="AH9" s="40">
        <f t="shared" si="2"/>
        <v>450</v>
      </c>
      <c r="AI9" s="41">
        <f>SUM(Z9:AH9)</f>
        <v>2008.0600000000002</v>
      </c>
      <c r="AJ9" s="129">
        <f>AJ8+AK8+AL8+AM8+AN8</f>
        <v>2008.06</v>
      </c>
      <c r="AK9" s="130"/>
      <c r="AL9" s="130"/>
      <c r="AM9" s="130"/>
      <c r="AN9" s="131"/>
      <c r="AO9" s="132">
        <f>AO8+AP8+AQ8+AR8+AS8+AT8+AU8+AV8+AW8+AX8</f>
        <v>1522</v>
      </c>
      <c r="AP9" s="133"/>
      <c r="AQ9" s="133"/>
      <c r="AR9" s="133"/>
      <c r="AS9" s="133"/>
      <c r="AT9" s="133"/>
      <c r="AU9" s="133"/>
      <c r="AV9" s="133"/>
      <c r="AW9" s="133"/>
      <c r="AX9" s="134"/>
      <c r="AY9" s="129">
        <f>AY8+AZ8+BA8</f>
        <v>0</v>
      </c>
      <c r="AZ9" s="130"/>
      <c r="BA9" s="131"/>
      <c r="BB9" s="132">
        <f>BB8+BC8+BD8</f>
        <v>0</v>
      </c>
      <c r="BC9" s="133"/>
      <c r="BD9" s="134"/>
    </row>
    <row r="10" spans="1:56" ht="31.5" x14ac:dyDescent="0.25">
      <c r="A10" s="11"/>
      <c r="B10" s="42">
        <v>1</v>
      </c>
      <c r="C10" s="43">
        <v>42736</v>
      </c>
      <c r="D10" s="44">
        <v>42736</v>
      </c>
      <c r="E10" s="45" t="s">
        <v>31</v>
      </c>
      <c r="F10" s="46">
        <v>518.9</v>
      </c>
      <c r="G10" s="47"/>
      <c r="H10" s="48">
        <f>+H9+F10-G10</f>
        <v>518.9</v>
      </c>
      <c r="I10" s="49">
        <v>6247.2699999999959</v>
      </c>
      <c r="J10" s="50"/>
      <c r="K10" s="48">
        <f>+I10-J10</f>
        <v>6247.2699999999959</v>
      </c>
      <c r="L10" s="51">
        <v>1503.4500000000005</v>
      </c>
      <c r="M10" s="52"/>
      <c r="N10" s="48">
        <f>L10-M10</f>
        <v>1503.4500000000005</v>
      </c>
      <c r="O10" s="53">
        <f t="shared" ref="O10:O160" si="3">H10+K10+N10</f>
        <v>8269.6199999999953</v>
      </c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112"/>
      <c r="AK10" s="112"/>
      <c r="AL10" s="112"/>
      <c r="AM10" s="112"/>
      <c r="AN10" s="112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2"/>
      <c r="AZ10" s="112"/>
      <c r="BA10" s="112"/>
      <c r="BB10" s="113"/>
      <c r="BC10" s="113"/>
      <c r="BD10" s="113"/>
    </row>
    <row r="11" spans="1:56" ht="15.75" x14ac:dyDescent="0.25">
      <c r="A11" s="11"/>
      <c r="B11" s="42">
        <v>2</v>
      </c>
      <c r="C11" s="43">
        <v>44212</v>
      </c>
      <c r="D11" s="44"/>
      <c r="E11" s="1" t="s">
        <v>89</v>
      </c>
      <c r="F11" s="46"/>
      <c r="G11" s="47"/>
      <c r="H11" s="48">
        <f t="shared" ref="H11:H18" si="4">H10+F11-G11</f>
        <v>518.9</v>
      </c>
      <c r="I11" s="49"/>
      <c r="J11" s="50"/>
      <c r="K11" s="48">
        <f t="shared" ref="K11:K74" si="5">K10+I11-J11</f>
        <v>6247.2699999999959</v>
      </c>
      <c r="L11" s="115">
        <v>20</v>
      </c>
      <c r="M11" s="52"/>
      <c r="N11" s="48">
        <f t="shared" ref="N11:N74" si="6">N10+L11-M11</f>
        <v>1523.4500000000005</v>
      </c>
      <c r="O11" s="53">
        <f t="shared" si="3"/>
        <v>8289.6199999999953</v>
      </c>
      <c r="P11" s="54">
        <v>20</v>
      </c>
      <c r="Q11" s="54"/>
      <c r="R11" s="54"/>
      <c r="S11" s="54"/>
      <c r="T11" s="54"/>
      <c r="U11" s="54"/>
      <c r="V11" s="54"/>
      <c r="W11" s="54"/>
      <c r="X11" s="54"/>
      <c r="Y11" s="54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112"/>
      <c r="AK11" s="112"/>
      <c r="AL11" s="112"/>
      <c r="AM11" s="112"/>
      <c r="AN11" s="112"/>
      <c r="AO11" s="113">
        <f t="shared" ref="AO11:AO74" si="7">P11</f>
        <v>20</v>
      </c>
      <c r="AP11" s="113"/>
      <c r="AQ11" s="113"/>
      <c r="AR11" s="113"/>
      <c r="AS11" s="113"/>
      <c r="AT11" s="113"/>
      <c r="AU11" s="113"/>
      <c r="AV11" s="113"/>
      <c r="AW11" s="113"/>
      <c r="AX11" s="113"/>
      <c r="AY11" s="112"/>
      <c r="AZ11" s="112"/>
      <c r="BA11" s="112"/>
      <c r="BB11" s="113"/>
      <c r="BC11" s="113"/>
      <c r="BD11" s="113"/>
    </row>
    <row r="12" spans="1:56" ht="15.75" x14ac:dyDescent="0.25">
      <c r="A12" s="11"/>
      <c r="B12" s="42">
        <v>3</v>
      </c>
      <c r="C12" s="43">
        <v>44212</v>
      </c>
      <c r="D12" s="44"/>
      <c r="E12" s="1" t="s">
        <v>90</v>
      </c>
      <c r="F12" s="46"/>
      <c r="G12" s="47"/>
      <c r="H12" s="48">
        <f t="shared" si="4"/>
        <v>518.9</v>
      </c>
      <c r="I12" s="49"/>
      <c r="J12" s="50"/>
      <c r="K12" s="48">
        <f t="shared" si="5"/>
        <v>6247.2699999999959</v>
      </c>
      <c r="L12" s="115">
        <v>10</v>
      </c>
      <c r="M12" s="52"/>
      <c r="N12" s="48">
        <f t="shared" si="6"/>
        <v>1533.4500000000005</v>
      </c>
      <c r="O12" s="53">
        <f t="shared" si="3"/>
        <v>8299.6199999999953</v>
      </c>
      <c r="P12" s="54"/>
      <c r="Q12" s="54">
        <v>10</v>
      </c>
      <c r="R12" s="54"/>
      <c r="S12" s="54"/>
      <c r="T12" s="54"/>
      <c r="U12" s="54"/>
      <c r="V12" s="54"/>
      <c r="W12" s="54"/>
      <c r="X12" s="54"/>
      <c r="Y12" s="54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112"/>
      <c r="AK12" s="112"/>
      <c r="AL12" s="112"/>
      <c r="AM12" s="112"/>
      <c r="AN12" s="112"/>
      <c r="AO12" s="113"/>
      <c r="AP12" s="113"/>
      <c r="AQ12" s="113"/>
      <c r="AR12" s="113">
        <f t="shared" ref="AR12:AR63" si="8">Q12</f>
        <v>10</v>
      </c>
      <c r="AS12" s="113"/>
      <c r="AT12" s="113"/>
      <c r="AU12" s="113"/>
      <c r="AV12" s="113"/>
      <c r="AW12" s="113"/>
      <c r="AX12" s="113"/>
      <c r="AY12" s="112"/>
      <c r="AZ12" s="112"/>
      <c r="BA12" s="112"/>
      <c r="BB12" s="113"/>
      <c r="BC12" s="113"/>
      <c r="BD12" s="113"/>
    </row>
    <row r="13" spans="1:56" ht="31.5" x14ac:dyDescent="0.25">
      <c r="A13" s="11"/>
      <c r="B13" s="42">
        <v>4</v>
      </c>
      <c r="C13" s="43">
        <v>44212</v>
      </c>
      <c r="D13" s="44"/>
      <c r="E13" s="1" t="s">
        <v>32</v>
      </c>
      <c r="F13" s="46"/>
      <c r="G13" s="47"/>
      <c r="H13" s="48">
        <f t="shared" si="4"/>
        <v>518.9</v>
      </c>
      <c r="I13" s="49"/>
      <c r="J13" s="50"/>
      <c r="K13" s="48">
        <f t="shared" si="5"/>
        <v>6247.2699999999959</v>
      </c>
      <c r="L13" s="115"/>
      <c r="M13" s="52">
        <v>1.37</v>
      </c>
      <c r="N13" s="48">
        <f t="shared" si="6"/>
        <v>1532.0800000000006</v>
      </c>
      <c r="O13" s="53">
        <f t="shared" si="3"/>
        <v>8298.2499999999964</v>
      </c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5"/>
      <c r="AA13" s="55"/>
      <c r="AB13" s="55"/>
      <c r="AC13" s="55"/>
      <c r="AD13" s="55">
        <v>1.37</v>
      </c>
      <c r="AE13" s="55"/>
      <c r="AF13" s="55"/>
      <c r="AG13" s="55"/>
      <c r="AH13" s="55"/>
      <c r="AI13" s="55"/>
      <c r="AJ13" s="112"/>
      <c r="AK13" s="112">
        <f t="shared" ref="AK13:AK73" si="9">AD13</f>
        <v>1.37</v>
      </c>
      <c r="AL13" s="112"/>
      <c r="AM13" s="112"/>
      <c r="AN13" s="112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2"/>
      <c r="AZ13" s="112"/>
      <c r="BA13" s="112"/>
      <c r="BB13" s="113"/>
      <c r="BC13" s="113"/>
      <c r="BD13" s="113"/>
    </row>
    <row r="14" spans="1:56" ht="15.75" x14ac:dyDescent="0.25">
      <c r="A14" s="11"/>
      <c r="B14" s="42">
        <v>5</v>
      </c>
      <c r="C14" s="43">
        <v>44212</v>
      </c>
      <c r="D14" s="44"/>
      <c r="E14" s="1" t="s">
        <v>89</v>
      </c>
      <c r="F14" s="46"/>
      <c r="G14" s="47"/>
      <c r="H14" s="48">
        <f t="shared" si="4"/>
        <v>518.9</v>
      </c>
      <c r="I14" s="49"/>
      <c r="J14" s="50"/>
      <c r="K14" s="48">
        <f t="shared" si="5"/>
        <v>6247.2699999999959</v>
      </c>
      <c r="L14" s="115">
        <v>20</v>
      </c>
      <c r="M14" s="52"/>
      <c r="N14" s="48">
        <f t="shared" si="6"/>
        <v>1552.0800000000006</v>
      </c>
      <c r="O14" s="53">
        <f t="shared" si="3"/>
        <v>8318.2499999999964</v>
      </c>
      <c r="P14" s="54">
        <v>20</v>
      </c>
      <c r="Q14" s="54"/>
      <c r="R14" s="54"/>
      <c r="S14" s="54"/>
      <c r="T14" s="54"/>
      <c r="U14" s="54"/>
      <c r="V14" s="54"/>
      <c r="W14" s="54"/>
      <c r="X14" s="54"/>
      <c r="Y14" s="54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112"/>
      <c r="AK14" s="112"/>
      <c r="AL14" s="112"/>
      <c r="AM14" s="112"/>
      <c r="AN14" s="112"/>
      <c r="AO14" s="113">
        <f t="shared" si="7"/>
        <v>20</v>
      </c>
      <c r="AP14" s="113"/>
      <c r="AQ14" s="113"/>
      <c r="AR14" s="113"/>
      <c r="AS14" s="113"/>
      <c r="AT14" s="113"/>
      <c r="AU14" s="113"/>
      <c r="AV14" s="113"/>
      <c r="AW14" s="113"/>
      <c r="AX14" s="113"/>
      <c r="AY14" s="112"/>
      <c r="AZ14" s="112"/>
      <c r="BA14" s="112"/>
      <c r="BB14" s="113"/>
      <c r="BC14" s="113"/>
      <c r="BD14" s="113"/>
    </row>
    <row r="15" spans="1:56" ht="15.75" x14ac:dyDescent="0.25">
      <c r="A15" s="11"/>
      <c r="B15" s="42">
        <v>6</v>
      </c>
      <c r="C15" s="43">
        <v>44212</v>
      </c>
      <c r="D15" s="44"/>
      <c r="E15" s="1" t="s">
        <v>117</v>
      </c>
      <c r="F15" s="46"/>
      <c r="G15" s="47"/>
      <c r="H15" s="48">
        <f t="shared" si="4"/>
        <v>518.9</v>
      </c>
      <c r="I15" s="49"/>
      <c r="J15" s="50"/>
      <c r="K15" s="48">
        <f t="shared" si="5"/>
        <v>6247.2699999999959</v>
      </c>
      <c r="L15" s="115">
        <v>20</v>
      </c>
      <c r="M15" s="52"/>
      <c r="N15" s="48">
        <f t="shared" si="6"/>
        <v>1572.0800000000006</v>
      </c>
      <c r="O15" s="53">
        <f t="shared" si="3"/>
        <v>8338.2499999999964</v>
      </c>
      <c r="P15" s="54">
        <v>20</v>
      </c>
      <c r="Q15" s="54"/>
      <c r="R15" s="54"/>
      <c r="S15" s="54"/>
      <c r="T15" s="54"/>
      <c r="U15" s="54"/>
      <c r="V15" s="54"/>
      <c r="W15" s="54"/>
      <c r="X15" s="54"/>
      <c r="Y15" s="54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112"/>
      <c r="AK15" s="112"/>
      <c r="AL15" s="112"/>
      <c r="AM15" s="112"/>
      <c r="AN15" s="112"/>
      <c r="AO15" s="113">
        <f t="shared" si="7"/>
        <v>20</v>
      </c>
      <c r="AP15" s="113"/>
      <c r="AQ15" s="113"/>
      <c r="AR15" s="113"/>
      <c r="AS15" s="113"/>
      <c r="AT15" s="113"/>
      <c r="AU15" s="113"/>
      <c r="AV15" s="113"/>
      <c r="AW15" s="113"/>
      <c r="AX15" s="113"/>
      <c r="AY15" s="112"/>
      <c r="AZ15" s="112"/>
      <c r="BA15" s="112"/>
      <c r="BB15" s="113"/>
      <c r="BC15" s="113"/>
      <c r="BD15" s="113"/>
    </row>
    <row r="16" spans="1:56" ht="15.75" x14ac:dyDescent="0.25">
      <c r="A16" s="11"/>
      <c r="B16" s="42">
        <v>7</v>
      </c>
      <c r="C16" s="43">
        <v>44215</v>
      </c>
      <c r="D16" s="44"/>
      <c r="E16" s="1" t="s">
        <v>114</v>
      </c>
      <c r="F16" s="46"/>
      <c r="G16" s="47"/>
      <c r="H16" s="48">
        <f t="shared" si="4"/>
        <v>518.9</v>
      </c>
      <c r="I16" s="49"/>
      <c r="J16" s="50"/>
      <c r="K16" s="48">
        <f t="shared" si="5"/>
        <v>6247.2699999999959</v>
      </c>
      <c r="L16" s="115">
        <v>20</v>
      </c>
      <c r="M16" s="52"/>
      <c r="N16" s="48">
        <f t="shared" si="6"/>
        <v>1592.0800000000006</v>
      </c>
      <c r="O16" s="53">
        <f t="shared" si="3"/>
        <v>8358.2499999999964</v>
      </c>
      <c r="P16" s="54">
        <v>20</v>
      </c>
      <c r="Q16" s="54"/>
      <c r="R16" s="54"/>
      <c r="S16" s="54"/>
      <c r="T16" s="54"/>
      <c r="U16" s="54"/>
      <c r="V16" s="54"/>
      <c r="W16" s="54"/>
      <c r="X16" s="54"/>
      <c r="Y16" s="54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112"/>
      <c r="AK16" s="112"/>
      <c r="AL16" s="112"/>
      <c r="AM16" s="112"/>
      <c r="AN16" s="112"/>
      <c r="AO16" s="113">
        <f t="shared" si="7"/>
        <v>20</v>
      </c>
      <c r="AP16" s="113"/>
      <c r="AQ16" s="113"/>
      <c r="AR16" s="113"/>
      <c r="AS16" s="113"/>
      <c r="AT16" s="113"/>
      <c r="AU16" s="113"/>
      <c r="AV16" s="113"/>
      <c r="AW16" s="113"/>
      <c r="AX16" s="113"/>
      <c r="AY16" s="112"/>
      <c r="AZ16" s="112"/>
      <c r="BA16" s="112"/>
      <c r="BB16" s="113"/>
      <c r="BC16" s="113"/>
      <c r="BD16" s="113"/>
    </row>
    <row r="17" spans="1:56" ht="31.5" x14ac:dyDescent="0.25">
      <c r="A17" s="11"/>
      <c r="B17" s="42">
        <v>8</v>
      </c>
      <c r="C17" s="43">
        <v>44215</v>
      </c>
      <c r="D17" s="44"/>
      <c r="E17" s="1" t="s">
        <v>32</v>
      </c>
      <c r="F17" s="46"/>
      <c r="G17" s="47"/>
      <c r="H17" s="48">
        <f t="shared" si="4"/>
        <v>518.9</v>
      </c>
      <c r="I17" s="49"/>
      <c r="J17" s="50"/>
      <c r="K17" s="48">
        <f t="shared" si="5"/>
        <v>6247.2699999999959</v>
      </c>
      <c r="L17" s="115"/>
      <c r="M17" s="52">
        <v>1.03</v>
      </c>
      <c r="N17" s="48">
        <f t="shared" si="6"/>
        <v>1591.0500000000006</v>
      </c>
      <c r="O17" s="53">
        <f t="shared" si="3"/>
        <v>8357.2199999999957</v>
      </c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5"/>
      <c r="AA17" s="55"/>
      <c r="AB17" s="55"/>
      <c r="AC17" s="55"/>
      <c r="AD17" s="55">
        <v>1.03</v>
      </c>
      <c r="AE17" s="55"/>
      <c r="AF17" s="55"/>
      <c r="AG17" s="55"/>
      <c r="AH17" s="55"/>
      <c r="AI17" s="55"/>
      <c r="AJ17" s="112"/>
      <c r="AK17" s="112">
        <f t="shared" si="9"/>
        <v>1.03</v>
      </c>
      <c r="AL17" s="112"/>
      <c r="AM17" s="112"/>
      <c r="AN17" s="112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2"/>
      <c r="AZ17" s="112"/>
      <c r="BA17" s="112"/>
      <c r="BB17" s="113"/>
      <c r="BC17" s="113"/>
      <c r="BD17" s="113"/>
    </row>
    <row r="18" spans="1:56" ht="15.75" x14ac:dyDescent="0.25">
      <c r="A18" s="11"/>
      <c r="B18" s="42">
        <v>9</v>
      </c>
      <c r="C18" s="43">
        <v>44215</v>
      </c>
      <c r="D18" s="44"/>
      <c r="E18" s="1" t="s">
        <v>116</v>
      </c>
      <c r="F18" s="46"/>
      <c r="G18" s="47"/>
      <c r="H18" s="48">
        <f t="shared" si="4"/>
        <v>518.9</v>
      </c>
      <c r="I18" s="49"/>
      <c r="J18" s="50"/>
      <c r="K18" s="48">
        <f t="shared" si="5"/>
        <v>6247.2699999999959</v>
      </c>
      <c r="L18" s="115">
        <v>20</v>
      </c>
      <c r="M18" s="52"/>
      <c r="N18" s="48">
        <f t="shared" si="6"/>
        <v>1611.0500000000006</v>
      </c>
      <c r="O18" s="53">
        <f t="shared" si="3"/>
        <v>8377.2199999999957</v>
      </c>
      <c r="P18" s="54">
        <v>20</v>
      </c>
      <c r="Q18" s="54"/>
      <c r="R18" s="54"/>
      <c r="S18" s="54"/>
      <c r="T18" s="54"/>
      <c r="U18" s="54"/>
      <c r="V18" s="54"/>
      <c r="W18" s="54"/>
      <c r="X18" s="54"/>
      <c r="Y18" s="54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112"/>
      <c r="AK18" s="112"/>
      <c r="AL18" s="112"/>
      <c r="AM18" s="112"/>
      <c r="AN18" s="112"/>
      <c r="AO18" s="113">
        <f t="shared" si="7"/>
        <v>20</v>
      </c>
      <c r="AP18" s="113"/>
      <c r="AQ18" s="113"/>
      <c r="AR18" s="113"/>
      <c r="AS18" s="113"/>
      <c r="AT18" s="113"/>
      <c r="AU18" s="113"/>
      <c r="AV18" s="113"/>
      <c r="AW18" s="113"/>
      <c r="AX18" s="113"/>
      <c r="AY18" s="112"/>
      <c r="AZ18" s="112"/>
      <c r="BA18" s="112"/>
      <c r="BB18" s="113"/>
      <c r="BC18" s="113"/>
      <c r="BD18" s="113"/>
    </row>
    <row r="19" spans="1:56" ht="31.5" x14ac:dyDescent="0.25">
      <c r="A19" s="11"/>
      <c r="B19" s="42">
        <v>10</v>
      </c>
      <c r="C19" s="43">
        <v>44215</v>
      </c>
      <c r="D19" s="44"/>
      <c r="E19" s="1" t="s">
        <v>32</v>
      </c>
      <c r="F19" s="46"/>
      <c r="G19" s="47"/>
      <c r="H19" s="48">
        <f t="shared" ref="H19:H82" si="10">+H18+F19-G19</f>
        <v>518.9</v>
      </c>
      <c r="I19" s="49"/>
      <c r="J19" s="50"/>
      <c r="K19" s="48">
        <f t="shared" si="5"/>
        <v>6247.2699999999959</v>
      </c>
      <c r="L19" s="115"/>
      <c r="M19" s="52">
        <v>1.03</v>
      </c>
      <c r="N19" s="48">
        <f t="shared" si="6"/>
        <v>1610.0200000000007</v>
      </c>
      <c r="O19" s="53">
        <f t="shared" si="3"/>
        <v>8376.1899999999969</v>
      </c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5"/>
      <c r="AA19" s="55"/>
      <c r="AB19" s="55"/>
      <c r="AC19" s="55"/>
      <c r="AD19" s="55">
        <v>1.03</v>
      </c>
      <c r="AE19" s="55"/>
      <c r="AF19" s="55"/>
      <c r="AG19" s="55"/>
      <c r="AH19" s="55"/>
      <c r="AI19" s="55"/>
      <c r="AJ19" s="112"/>
      <c r="AK19" s="112">
        <f t="shared" si="9"/>
        <v>1.03</v>
      </c>
      <c r="AL19" s="112"/>
      <c r="AM19" s="112"/>
      <c r="AN19" s="112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2"/>
      <c r="AZ19" s="112"/>
      <c r="BA19" s="112"/>
      <c r="BB19" s="113"/>
      <c r="BC19" s="113"/>
      <c r="BD19" s="113"/>
    </row>
    <row r="20" spans="1:56" ht="15.75" x14ac:dyDescent="0.25">
      <c r="A20" s="11"/>
      <c r="B20" s="42">
        <v>11</v>
      </c>
      <c r="C20" s="43">
        <v>44215</v>
      </c>
      <c r="D20" s="44"/>
      <c r="E20" s="1" t="s">
        <v>100</v>
      </c>
      <c r="F20" s="46"/>
      <c r="G20" s="47"/>
      <c r="H20" s="48">
        <f t="shared" si="10"/>
        <v>518.9</v>
      </c>
      <c r="I20" s="116">
        <v>20</v>
      </c>
      <c r="J20" s="50"/>
      <c r="K20" s="48">
        <f t="shared" si="5"/>
        <v>6267.2699999999959</v>
      </c>
      <c r="L20" s="115"/>
      <c r="M20" s="52"/>
      <c r="N20" s="48">
        <f t="shared" si="6"/>
        <v>1610.0200000000007</v>
      </c>
      <c r="O20" s="53">
        <f t="shared" si="3"/>
        <v>8396.1899999999969</v>
      </c>
      <c r="P20" s="54">
        <v>20</v>
      </c>
      <c r="Q20" s="54"/>
      <c r="R20" s="54"/>
      <c r="S20" s="54"/>
      <c r="T20" s="54"/>
      <c r="U20" s="54"/>
      <c r="V20" s="54"/>
      <c r="W20" s="54"/>
      <c r="X20" s="54"/>
      <c r="Y20" s="54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112"/>
      <c r="AK20" s="112"/>
      <c r="AL20" s="112"/>
      <c r="AM20" s="112"/>
      <c r="AN20" s="112"/>
      <c r="AO20" s="113">
        <f t="shared" si="7"/>
        <v>20</v>
      </c>
      <c r="AP20" s="113"/>
      <c r="AQ20" s="113"/>
      <c r="AR20" s="113"/>
      <c r="AS20" s="113"/>
      <c r="AT20" s="113"/>
      <c r="AU20" s="113"/>
      <c r="AV20" s="113"/>
      <c r="AW20" s="113"/>
      <c r="AX20" s="113"/>
      <c r="AY20" s="112"/>
      <c r="AZ20" s="112"/>
      <c r="BA20" s="112"/>
      <c r="BB20" s="113"/>
      <c r="BC20" s="113"/>
      <c r="BD20" s="113"/>
    </row>
    <row r="21" spans="1:56" ht="15.75" x14ac:dyDescent="0.25">
      <c r="A21" s="11"/>
      <c r="B21" s="42">
        <v>12</v>
      </c>
      <c r="C21" s="43">
        <v>44215</v>
      </c>
      <c r="D21" s="44"/>
      <c r="E21" s="1" t="s">
        <v>100</v>
      </c>
      <c r="F21" s="46"/>
      <c r="G21" s="47"/>
      <c r="H21" s="48">
        <f t="shared" si="10"/>
        <v>518.9</v>
      </c>
      <c r="I21" s="116">
        <v>20</v>
      </c>
      <c r="J21" s="50"/>
      <c r="K21" s="48">
        <f t="shared" si="5"/>
        <v>6287.2699999999959</v>
      </c>
      <c r="L21" s="115"/>
      <c r="M21" s="52"/>
      <c r="N21" s="48">
        <f t="shared" si="6"/>
        <v>1610.0200000000007</v>
      </c>
      <c r="O21" s="53">
        <f t="shared" si="3"/>
        <v>8416.1899999999969</v>
      </c>
      <c r="P21" s="54">
        <v>20</v>
      </c>
      <c r="Q21" s="54"/>
      <c r="R21" s="54"/>
      <c r="S21" s="54"/>
      <c r="T21" s="54"/>
      <c r="U21" s="54"/>
      <c r="V21" s="54"/>
      <c r="W21" s="54"/>
      <c r="X21" s="54"/>
      <c r="Y21" s="54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112"/>
      <c r="AK21" s="112"/>
      <c r="AL21" s="112"/>
      <c r="AM21" s="112"/>
      <c r="AN21" s="112"/>
      <c r="AO21" s="113">
        <f t="shared" si="7"/>
        <v>20</v>
      </c>
      <c r="AP21" s="113"/>
      <c r="AQ21" s="113"/>
      <c r="AR21" s="113"/>
      <c r="AS21" s="113"/>
      <c r="AT21" s="113"/>
      <c r="AU21" s="113"/>
      <c r="AV21" s="113"/>
      <c r="AW21" s="113"/>
      <c r="AX21" s="113"/>
      <c r="AY21" s="112"/>
      <c r="AZ21" s="112"/>
      <c r="BA21" s="112"/>
      <c r="BB21" s="113"/>
      <c r="BC21" s="113"/>
      <c r="BD21" s="113"/>
    </row>
    <row r="22" spans="1:56" ht="15.75" x14ac:dyDescent="0.25">
      <c r="A22" s="11"/>
      <c r="B22" s="42">
        <v>13</v>
      </c>
      <c r="C22" s="43">
        <v>44215</v>
      </c>
      <c r="D22" s="44"/>
      <c r="E22" s="1" t="s">
        <v>100</v>
      </c>
      <c r="F22" s="46"/>
      <c r="G22" s="47"/>
      <c r="H22" s="48">
        <f t="shared" si="10"/>
        <v>518.9</v>
      </c>
      <c r="I22" s="116">
        <v>20</v>
      </c>
      <c r="J22" s="50"/>
      <c r="K22" s="48">
        <f t="shared" si="5"/>
        <v>6307.2699999999959</v>
      </c>
      <c r="L22" s="115"/>
      <c r="M22" s="52"/>
      <c r="N22" s="48">
        <f t="shared" si="6"/>
        <v>1610.0200000000007</v>
      </c>
      <c r="O22" s="53">
        <f t="shared" si="3"/>
        <v>8436.1899999999969</v>
      </c>
      <c r="P22" s="54">
        <v>20</v>
      </c>
      <c r="Q22" s="54"/>
      <c r="R22" s="54"/>
      <c r="S22" s="54"/>
      <c r="T22" s="54"/>
      <c r="U22" s="54"/>
      <c r="V22" s="54"/>
      <c r="W22" s="54"/>
      <c r="X22" s="54"/>
      <c r="Y22" s="54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112"/>
      <c r="AK22" s="112"/>
      <c r="AL22" s="112"/>
      <c r="AM22" s="112"/>
      <c r="AN22" s="112"/>
      <c r="AO22" s="113">
        <f t="shared" si="7"/>
        <v>20</v>
      </c>
      <c r="AP22" s="113"/>
      <c r="AQ22" s="113"/>
      <c r="AR22" s="113"/>
      <c r="AS22" s="113"/>
      <c r="AT22" s="113"/>
      <c r="AU22" s="113"/>
      <c r="AV22" s="113"/>
      <c r="AW22" s="113"/>
      <c r="AX22" s="113"/>
      <c r="AY22" s="112"/>
      <c r="AZ22" s="112"/>
      <c r="BA22" s="112"/>
      <c r="BB22" s="113"/>
      <c r="BC22" s="113"/>
      <c r="BD22" s="113"/>
    </row>
    <row r="23" spans="1:56" ht="15.75" x14ac:dyDescent="0.25">
      <c r="A23" s="11"/>
      <c r="B23" s="42">
        <v>14</v>
      </c>
      <c r="C23" s="43">
        <v>44218</v>
      </c>
      <c r="D23" s="44"/>
      <c r="E23" s="1" t="s">
        <v>100</v>
      </c>
      <c r="F23" s="46"/>
      <c r="G23" s="47"/>
      <c r="H23" s="48">
        <f t="shared" si="10"/>
        <v>518.9</v>
      </c>
      <c r="I23" s="116">
        <v>20</v>
      </c>
      <c r="J23" s="50"/>
      <c r="K23" s="48">
        <f t="shared" si="5"/>
        <v>6327.2699999999959</v>
      </c>
      <c r="L23" s="115"/>
      <c r="M23" s="52"/>
      <c r="N23" s="48">
        <f t="shared" si="6"/>
        <v>1610.0200000000007</v>
      </c>
      <c r="O23" s="53">
        <f t="shared" si="3"/>
        <v>8456.1899999999969</v>
      </c>
      <c r="P23" s="54">
        <v>20</v>
      </c>
      <c r="Q23" s="54"/>
      <c r="R23" s="54"/>
      <c r="S23" s="54"/>
      <c r="T23" s="54"/>
      <c r="U23" s="54"/>
      <c r="V23" s="54"/>
      <c r="W23" s="54"/>
      <c r="X23" s="54"/>
      <c r="Y23" s="54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112"/>
      <c r="AK23" s="112"/>
      <c r="AL23" s="112"/>
      <c r="AM23" s="112"/>
      <c r="AN23" s="112"/>
      <c r="AO23" s="113">
        <f t="shared" si="7"/>
        <v>20</v>
      </c>
      <c r="AP23" s="113"/>
      <c r="AQ23" s="113"/>
      <c r="AR23" s="113"/>
      <c r="AS23" s="113"/>
      <c r="AT23" s="113"/>
      <c r="AU23" s="113"/>
      <c r="AV23" s="113"/>
      <c r="AW23" s="113"/>
      <c r="AX23" s="113"/>
      <c r="AY23" s="112"/>
      <c r="AZ23" s="112"/>
      <c r="BA23" s="112"/>
      <c r="BB23" s="113"/>
      <c r="BC23" s="113"/>
      <c r="BD23" s="113"/>
    </row>
    <row r="24" spans="1:56" ht="15.75" x14ac:dyDescent="0.25">
      <c r="A24" s="11"/>
      <c r="B24" s="42">
        <v>15</v>
      </c>
      <c r="C24" s="43">
        <v>44218</v>
      </c>
      <c r="D24" s="44"/>
      <c r="E24" s="1" t="s">
        <v>115</v>
      </c>
      <c r="F24" s="46"/>
      <c r="G24" s="47"/>
      <c r="H24" s="48">
        <f t="shared" si="10"/>
        <v>518.9</v>
      </c>
      <c r="I24" s="116">
        <v>10</v>
      </c>
      <c r="J24" s="50"/>
      <c r="K24" s="48">
        <f t="shared" si="5"/>
        <v>6337.2699999999959</v>
      </c>
      <c r="L24" s="115"/>
      <c r="M24" s="52"/>
      <c r="N24" s="48">
        <f t="shared" si="6"/>
        <v>1610.0200000000007</v>
      </c>
      <c r="O24" s="53">
        <f t="shared" si="3"/>
        <v>8466.1899999999969</v>
      </c>
      <c r="P24" s="54"/>
      <c r="Q24" s="54">
        <v>10</v>
      </c>
      <c r="R24" s="54"/>
      <c r="S24" s="54"/>
      <c r="T24" s="54"/>
      <c r="U24" s="54"/>
      <c r="V24" s="54"/>
      <c r="W24" s="54"/>
      <c r="X24" s="54"/>
      <c r="Y24" s="54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112"/>
      <c r="AK24" s="112"/>
      <c r="AL24" s="112"/>
      <c r="AM24" s="112"/>
      <c r="AN24" s="112"/>
      <c r="AO24" s="113"/>
      <c r="AP24" s="113"/>
      <c r="AQ24" s="113"/>
      <c r="AR24" s="113">
        <f t="shared" si="8"/>
        <v>10</v>
      </c>
      <c r="AS24" s="113"/>
      <c r="AT24" s="113"/>
      <c r="AU24" s="113"/>
      <c r="AV24" s="113"/>
      <c r="AW24" s="113"/>
      <c r="AX24" s="113"/>
      <c r="AY24" s="112"/>
      <c r="AZ24" s="112"/>
      <c r="BA24" s="112"/>
      <c r="BB24" s="113"/>
      <c r="BC24" s="113"/>
      <c r="BD24" s="113"/>
    </row>
    <row r="25" spans="1:56" ht="15.75" x14ac:dyDescent="0.25">
      <c r="A25" s="11"/>
      <c r="B25" s="42">
        <v>16</v>
      </c>
      <c r="C25" s="43">
        <v>44219</v>
      </c>
      <c r="D25" s="44"/>
      <c r="E25" s="1" t="s">
        <v>114</v>
      </c>
      <c r="F25" s="46"/>
      <c r="G25" s="47"/>
      <c r="H25" s="48">
        <f t="shared" si="10"/>
        <v>518.9</v>
      </c>
      <c r="I25" s="116"/>
      <c r="J25" s="50"/>
      <c r="K25" s="48">
        <f t="shared" si="5"/>
        <v>6337.2699999999959</v>
      </c>
      <c r="L25" s="115">
        <v>20</v>
      </c>
      <c r="M25" s="52"/>
      <c r="N25" s="48">
        <f t="shared" si="6"/>
        <v>1630.0200000000007</v>
      </c>
      <c r="O25" s="53">
        <f t="shared" si="3"/>
        <v>8486.1899999999969</v>
      </c>
      <c r="P25" s="54">
        <v>20</v>
      </c>
      <c r="Q25" s="54"/>
      <c r="R25" s="54"/>
      <c r="S25" s="54"/>
      <c r="T25" s="54"/>
      <c r="U25" s="54"/>
      <c r="V25" s="54"/>
      <c r="W25" s="54"/>
      <c r="X25" s="54"/>
      <c r="Y25" s="54"/>
      <c r="Z25" s="55"/>
      <c r="AA25" s="55"/>
      <c r="AB25" s="55"/>
      <c r="AC25" s="55"/>
      <c r="AD25" s="52"/>
      <c r="AE25" s="55"/>
      <c r="AF25" s="55"/>
      <c r="AG25" s="55"/>
      <c r="AH25" s="55"/>
      <c r="AI25" s="55"/>
      <c r="AJ25" s="112"/>
      <c r="AK25" s="112"/>
      <c r="AL25" s="112"/>
      <c r="AM25" s="112"/>
      <c r="AN25" s="112"/>
      <c r="AO25" s="113">
        <f t="shared" si="7"/>
        <v>20</v>
      </c>
      <c r="AP25" s="113"/>
      <c r="AQ25" s="113"/>
      <c r="AR25" s="113"/>
      <c r="AS25" s="113"/>
      <c r="AT25" s="113"/>
      <c r="AU25" s="113"/>
      <c r="AV25" s="113"/>
      <c r="AW25" s="113"/>
      <c r="AX25" s="113"/>
      <c r="AY25" s="112"/>
      <c r="AZ25" s="112"/>
      <c r="BA25" s="112"/>
      <c r="BB25" s="113"/>
      <c r="BC25" s="113"/>
      <c r="BD25" s="113"/>
    </row>
    <row r="26" spans="1:56" ht="15.75" x14ac:dyDescent="0.25">
      <c r="A26" s="11"/>
      <c r="B26" s="42">
        <v>17</v>
      </c>
      <c r="C26" s="43">
        <v>44224</v>
      </c>
      <c r="D26" s="44"/>
      <c r="E26" s="1" t="s">
        <v>89</v>
      </c>
      <c r="F26" s="46"/>
      <c r="G26" s="47"/>
      <c r="H26" s="48">
        <f t="shared" si="10"/>
        <v>518.9</v>
      </c>
      <c r="I26" s="116"/>
      <c r="J26" s="50"/>
      <c r="K26" s="48">
        <f t="shared" si="5"/>
        <v>6337.2699999999959</v>
      </c>
      <c r="L26" s="115">
        <v>20</v>
      </c>
      <c r="M26" s="52"/>
      <c r="N26" s="48">
        <f t="shared" si="6"/>
        <v>1650.0200000000007</v>
      </c>
      <c r="O26" s="53">
        <f t="shared" si="3"/>
        <v>8506.1899999999969</v>
      </c>
      <c r="P26" s="54">
        <v>20</v>
      </c>
      <c r="Q26" s="54"/>
      <c r="R26" s="54"/>
      <c r="S26" s="54"/>
      <c r="T26" s="54"/>
      <c r="U26" s="54"/>
      <c r="V26" s="54"/>
      <c r="W26" s="54"/>
      <c r="X26" s="54"/>
      <c r="Y26" s="54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112"/>
      <c r="AK26" s="112"/>
      <c r="AL26" s="112"/>
      <c r="AM26" s="112"/>
      <c r="AN26" s="112"/>
      <c r="AO26" s="113">
        <f t="shared" si="7"/>
        <v>20</v>
      </c>
      <c r="AP26" s="113"/>
      <c r="AQ26" s="113"/>
      <c r="AR26" s="113"/>
      <c r="AS26" s="113"/>
      <c r="AT26" s="113"/>
      <c r="AU26" s="113"/>
      <c r="AV26" s="113"/>
      <c r="AW26" s="113"/>
      <c r="AX26" s="113"/>
      <c r="AY26" s="112"/>
      <c r="AZ26" s="112"/>
      <c r="BA26" s="112"/>
      <c r="BB26" s="113"/>
      <c r="BC26" s="113"/>
      <c r="BD26" s="113"/>
    </row>
    <row r="27" spans="1:56" ht="31.5" x14ac:dyDescent="0.25">
      <c r="A27" s="11"/>
      <c r="B27" s="42">
        <v>18</v>
      </c>
      <c r="C27" s="56">
        <v>44224</v>
      </c>
      <c r="D27" s="44"/>
      <c r="E27" s="1" t="s">
        <v>32</v>
      </c>
      <c r="F27" s="46"/>
      <c r="G27" s="47"/>
      <c r="H27" s="48">
        <f t="shared" si="10"/>
        <v>518.9</v>
      </c>
      <c r="I27" s="116"/>
      <c r="J27" s="50"/>
      <c r="K27" s="48">
        <f t="shared" si="5"/>
        <v>6337.2699999999959</v>
      </c>
      <c r="L27" s="115"/>
      <c r="M27" s="52">
        <v>1.03</v>
      </c>
      <c r="N27" s="48">
        <f t="shared" si="6"/>
        <v>1648.9900000000007</v>
      </c>
      <c r="O27" s="53">
        <f t="shared" si="3"/>
        <v>8505.1599999999962</v>
      </c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5"/>
      <c r="AA27" s="55"/>
      <c r="AB27" s="55"/>
      <c r="AC27" s="55"/>
      <c r="AD27" s="55">
        <v>1.03</v>
      </c>
      <c r="AE27" s="55"/>
      <c r="AF27" s="55"/>
      <c r="AG27" s="55"/>
      <c r="AH27" s="55"/>
      <c r="AI27" s="55"/>
      <c r="AJ27" s="112"/>
      <c r="AK27" s="112">
        <f t="shared" si="9"/>
        <v>1.03</v>
      </c>
      <c r="AL27" s="112"/>
      <c r="AM27" s="112"/>
      <c r="AN27" s="112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2"/>
      <c r="AZ27" s="112"/>
      <c r="BA27" s="112"/>
      <c r="BB27" s="113"/>
      <c r="BC27" s="113"/>
      <c r="BD27" s="113"/>
    </row>
    <row r="28" spans="1:56" ht="15.75" x14ac:dyDescent="0.25">
      <c r="A28" s="11"/>
      <c r="B28" s="42">
        <v>19</v>
      </c>
      <c r="C28" s="43">
        <v>44225</v>
      </c>
      <c r="D28" s="44"/>
      <c r="E28" s="1" t="s">
        <v>104</v>
      </c>
      <c r="F28" s="46"/>
      <c r="G28" s="47"/>
      <c r="H28" s="48">
        <f t="shared" si="10"/>
        <v>518.9</v>
      </c>
      <c r="I28" s="116"/>
      <c r="J28" s="50"/>
      <c r="K28" s="48">
        <f t="shared" si="5"/>
        <v>6337.2699999999959</v>
      </c>
      <c r="L28" s="115">
        <v>20</v>
      </c>
      <c r="M28" s="52"/>
      <c r="N28" s="48">
        <f t="shared" si="6"/>
        <v>1668.9900000000007</v>
      </c>
      <c r="O28" s="53">
        <f t="shared" si="3"/>
        <v>8525.1599999999962</v>
      </c>
      <c r="P28" s="54">
        <v>20</v>
      </c>
      <c r="Q28" s="54"/>
      <c r="R28" s="54"/>
      <c r="S28" s="54"/>
      <c r="T28" s="54"/>
      <c r="U28" s="54"/>
      <c r="V28" s="54"/>
      <c r="W28" s="54"/>
      <c r="X28" s="54"/>
      <c r="Y28" s="54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112"/>
      <c r="AK28" s="112"/>
      <c r="AL28" s="112"/>
      <c r="AM28" s="112"/>
      <c r="AN28" s="112"/>
      <c r="AO28" s="113">
        <f t="shared" si="7"/>
        <v>20</v>
      </c>
      <c r="AP28" s="113"/>
      <c r="AQ28" s="113"/>
      <c r="AR28" s="113"/>
      <c r="AS28" s="113"/>
      <c r="AT28" s="113"/>
      <c r="AU28" s="113"/>
      <c r="AV28" s="113"/>
      <c r="AW28" s="113"/>
      <c r="AX28" s="113"/>
      <c r="AY28" s="112"/>
      <c r="AZ28" s="112"/>
      <c r="BA28" s="112"/>
      <c r="BB28" s="113"/>
      <c r="BC28" s="113"/>
      <c r="BD28" s="113"/>
    </row>
    <row r="29" spans="1:56" ht="31.5" x14ac:dyDescent="0.25">
      <c r="A29" s="11"/>
      <c r="B29" s="42">
        <v>20</v>
      </c>
      <c r="C29" s="43">
        <v>44225</v>
      </c>
      <c r="D29" s="44"/>
      <c r="E29" s="1" t="s">
        <v>32</v>
      </c>
      <c r="F29" s="46"/>
      <c r="G29" s="47"/>
      <c r="H29" s="48">
        <f t="shared" si="10"/>
        <v>518.9</v>
      </c>
      <c r="I29" s="116"/>
      <c r="J29" s="50"/>
      <c r="K29" s="48">
        <f t="shared" si="5"/>
        <v>6337.2699999999959</v>
      </c>
      <c r="L29" s="115"/>
      <c r="M29" s="52">
        <v>1.03</v>
      </c>
      <c r="N29" s="48">
        <f t="shared" si="6"/>
        <v>1667.9600000000007</v>
      </c>
      <c r="O29" s="53">
        <f t="shared" si="3"/>
        <v>8524.1299999999956</v>
      </c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5"/>
      <c r="AA29" s="55"/>
      <c r="AB29" s="55"/>
      <c r="AC29" s="55"/>
      <c r="AD29" s="55">
        <v>1.03</v>
      </c>
      <c r="AE29" s="55"/>
      <c r="AF29" s="55"/>
      <c r="AG29" s="55"/>
      <c r="AH29" s="55"/>
      <c r="AI29" s="55"/>
      <c r="AJ29" s="112"/>
      <c r="AK29" s="112">
        <f t="shared" si="9"/>
        <v>1.03</v>
      </c>
      <c r="AL29" s="112"/>
      <c r="AM29" s="112"/>
      <c r="AN29" s="112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2"/>
      <c r="AZ29" s="112"/>
      <c r="BA29" s="112"/>
      <c r="BB29" s="113"/>
      <c r="BC29" s="113"/>
      <c r="BD29" s="113"/>
    </row>
    <row r="30" spans="1:56" ht="15.75" x14ac:dyDescent="0.25">
      <c r="A30" s="11"/>
      <c r="B30" s="42">
        <v>21</v>
      </c>
      <c r="C30" s="43">
        <v>44225</v>
      </c>
      <c r="D30" s="44"/>
      <c r="E30" s="1" t="s">
        <v>113</v>
      </c>
      <c r="F30" s="46"/>
      <c r="G30" s="47"/>
      <c r="H30" s="48">
        <f t="shared" si="10"/>
        <v>518.9</v>
      </c>
      <c r="I30" s="116"/>
      <c r="J30" s="50"/>
      <c r="K30" s="48">
        <f t="shared" si="5"/>
        <v>6337.2699999999959</v>
      </c>
      <c r="L30" s="115">
        <v>10</v>
      </c>
      <c r="M30" s="52"/>
      <c r="N30" s="48">
        <f t="shared" si="6"/>
        <v>1677.9600000000007</v>
      </c>
      <c r="O30" s="53">
        <f t="shared" si="3"/>
        <v>8534.1299999999956</v>
      </c>
      <c r="P30" s="54"/>
      <c r="Q30" s="54">
        <v>10</v>
      </c>
      <c r="R30" s="54"/>
      <c r="S30" s="54"/>
      <c r="T30" s="54"/>
      <c r="U30" s="54"/>
      <c r="V30" s="54"/>
      <c r="W30" s="54"/>
      <c r="X30" s="54"/>
      <c r="Y30" s="54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112"/>
      <c r="AK30" s="112"/>
      <c r="AL30" s="112"/>
      <c r="AM30" s="112"/>
      <c r="AN30" s="112"/>
      <c r="AO30" s="113"/>
      <c r="AP30" s="113"/>
      <c r="AQ30" s="113"/>
      <c r="AR30" s="113">
        <f t="shared" si="8"/>
        <v>10</v>
      </c>
      <c r="AS30" s="113"/>
      <c r="AT30" s="113"/>
      <c r="AU30" s="113"/>
      <c r="AV30" s="113"/>
      <c r="AW30" s="113"/>
      <c r="AX30" s="113"/>
      <c r="AY30" s="112"/>
      <c r="AZ30" s="112"/>
      <c r="BA30" s="112"/>
      <c r="BB30" s="113"/>
      <c r="BC30" s="113"/>
      <c r="BD30" s="113"/>
    </row>
    <row r="31" spans="1:56" ht="15.75" x14ac:dyDescent="0.25">
      <c r="A31" s="11"/>
      <c r="B31" s="42">
        <v>22</v>
      </c>
      <c r="C31" s="43">
        <v>44229</v>
      </c>
      <c r="D31" s="44"/>
      <c r="E31" s="1" t="s">
        <v>104</v>
      </c>
      <c r="F31" s="46"/>
      <c r="G31" s="47"/>
      <c r="H31" s="48">
        <f t="shared" si="10"/>
        <v>518.9</v>
      </c>
      <c r="I31" s="116"/>
      <c r="J31" s="50"/>
      <c r="K31" s="48">
        <f t="shared" si="5"/>
        <v>6337.2699999999959</v>
      </c>
      <c r="L31" s="115">
        <v>40</v>
      </c>
      <c r="M31" s="52"/>
      <c r="N31" s="48">
        <f t="shared" si="6"/>
        <v>1717.9600000000007</v>
      </c>
      <c r="O31" s="53">
        <f t="shared" si="3"/>
        <v>8574.1299999999956</v>
      </c>
      <c r="P31" s="54">
        <v>40</v>
      </c>
      <c r="Q31" s="54"/>
      <c r="R31" s="54"/>
      <c r="S31" s="54"/>
      <c r="T31" s="54"/>
      <c r="U31" s="54"/>
      <c r="V31" s="54"/>
      <c r="W31" s="54"/>
      <c r="X31" s="54"/>
      <c r="Y31" s="54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112"/>
      <c r="AK31" s="112"/>
      <c r="AL31" s="112"/>
      <c r="AM31" s="112"/>
      <c r="AN31" s="112"/>
      <c r="AO31" s="113">
        <f t="shared" si="7"/>
        <v>40</v>
      </c>
      <c r="AP31" s="113"/>
      <c r="AQ31" s="113"/>
      <c r="AR31" s="113"/>
      <c r="AS31" s="113"/>
      <c r="AT31" s="113"/>
      <c r="AU31" s="113"/>
      <c r="AV31" s="113"/>
      <c r="AW31" s="113"/>
      <c r="AX31" s="113"/>
      <c r="AY31" s="112"/>
      <c r="AZ31" s="112"/>
      <c r="BA31" s="112"/>
      <c r="BB31" s="113"/>
      <c r="BC31" s="113"/>
      <c r="BD31" s="113"/>
    </row>
    <row r="32" spans="1:56" ht="31.5" x14ac:dyDescent="0.25">
      <c r="A32" s="11"/>
      <c r="B32" s="42">
        <v>23</v>
      </c>
      <c r="C32" s="43">
        <v>44229</v>
      </c>
      <c r="D32" s="44"/>
      <c r="E32" s="1" t="s">
        <v>32</v>
      </c>
      <c r="F32" s="46"/>
      <c r="G32" s="47"/>
      <c r="H32" s="48">
        <f t="shared" si="10"/>
        <v>518.9</v>
      </c>
      <c r="I32" s="116"/>
      <c r="J32" s="50"/>
      <c r="K32" s="48">
        <f t="shared" si="5"/>
        <v>6337.2699999999959</v>
      </c>
      <c r="L32" s="115"/>
      <c r="M32" s="52">
        <v>1.71</v>
      </c>
      <c r="N32" s="48">
        <f t="shared" si="6"/>
        <v>1716.2500000000007</v>
      </c>
      <c r="O32" s="53">
        <f t="shared" si="3"/>
        <v>8572.4199999999964</v>
      </c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5"/>
      <c r="AA32" s="55"/>
      <c r="AB32" s="55"/>
      <c r="AC32" s="55"/>
      <c r="AD32" s="55">
        <v>1.71</v>
      </c>
      <c r="AE32" s="55"/>
      <c r="AF32" s="55"/>
      <c r="AG32" s="55"/>
      <c r="AH32" s="55"/>
      <c r="AI32" s="55"/>
      <c r="AJ32" s="112"/>
      <c r="AK32" s="112">
        <f t="shared" si="9"/>
        <v>1.71</v>
      </c>
      <c r="AL32" s="112"/>
      <c r="AM32" s="112"/>
      <c r="AN32" s="112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2"/>
      <c r="AZ32" s="112"/>
      <c r="BA32" s="112"/>
      <c r="BB32" s="113"/>
      <c r="BC32" s="113"/>
      <c r="BD32" s="113"/>
    </row>
    <row r="33" spans="1:56" ht="15.75" x14ac:dyDescent="0.25">
      <c r="A33" s="11"/>
      <c r="B33" s="42">
        <v>24</v>
      </c>
      <c r="C33" s="56">
        <v>44236</v>
      </c>
      <c r="D33" s="58"/>
      <c r="E33" s="59" t="s">
        <v>112</v>
      </c>
      <c r="F33" s="46"/>
      <c r="G33" s="47"/>
      <c r="H33" s="48">
        <f t="shared" si="10"/>
        <v>518.9</v>
      </c>
      <c r="I33" s="116">
        <v>40</v>
      </c>
      <c r="J33" s="50"/>
      <c r="K33" s="48">
        <f t="shared" si="5"/>
        <v>6377.2699999999959</v>
      </c>
      <c r="L33" s="115"/>
      <c r="M33" s="52"/>
      <c r="N33" s="48">
        <f t="shared" si="6"/>
        <v>1716.2500000000007</v>
      </c>
      <c r="O33" s="53">
        <f t="shared" si="3"/>
        <v>8612.4199999999964</v>
      </c>
      <c r="P33" s="54">
        <v>40</v>
      </c>
      <c r="Q33" s="54"/>
      <c r="R33" s="54"/>
      <c r="S33" s="54"/>
      <c r="T33" s="54"/>
      <c r="U33" s="54"/>
      <c r="V33" s="54"/>
      <c r="W33" s="54"/>
      <c r="X33" s="54"/>
      <c r="Y33" s="54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112"/>
      <c r="AK33" s="112"/>
      <c r="AL33" s="112"/>
      <c r="AM33" s="112"/>
      <c r="AN33" s="112"/>
      <c r="AO33" s="113">
        <f t="shared" si="7"/>
        <v>40</v>
      </c>
      <c r="AP33" s="113"/>
      <c r="AQ33" s="113"/>
      <c r="AR33" s="113"/>
      <c r="AS33" s="113"/>
      <c r="AT33" s="113"/>
      <c r="AU33" s="113"/>
      <c r="AV33" s="113"/>
      <c r="AW33" s="113"/>
      <c r="AX33" s="113"/>
      <c r="AY33" s="112"/>
      <c r="AZ33" s="112"/>
      <c r="BA33" s="112"/>
      <c r="BB33" s="113"/>
      <c r="BC33" s="113"/>
      <c r="BD33" s="113"/>
    </row>
    <row r="34" spans="1:56" ht="15.75" x14ac:dyDescent="0.25">
      <c r="A34" s="11"/>
      <c r="B34" s="42">
        <v>25</v>
      </c>
      <c r="C34" s="43">
        <v>44236</v>
      </c>
      <c r="D34" s="44"/>
      <c r="E34" s="1" t="s">
        <v>112</v>
      </c>
      <c r="F34" s="46"/>
      <c r="G34" s="47"/>
      <c r="H34" s="48">
        <f t="shared" si="10"/>
        <v>518.9</v>
      </c>
      <c r="I34" s="116">
        <v>20</v>
      </c>
      <c r="J34" s="50"/>
      <c r="K34" s="48">
        <f t="shared" si="5"/>
        <v>6397.2699999999959</v>
      </c>
      <c r="L34" s="115"/>
      <c r="M34" s="52"/>
      <c r="N34" s="48">
        <f t="shared" si="6"/>
        <v>1716.2500000000007</v>
      </c>
      <c r="O34" s="53">
        <f t="shared" si="3"/>
        <v>8632.4199999999964</v>
      </c>
      <c r="P34" s="54">
        <v>20</v>
      </c>
      <c r="Q34" s="54"/>
      <c r="R34" s="54"/>
      <c r="S34" s="54"/>
      <c r="T34" s="54"/>
      <c r="U34" s="54"/>
      <c r="V34" s="54"/>
      <c r="W34" s="54"/>
      <c r="X34" s="54"/>
      <c r="Y34" s="54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112"/>
      <c r="AK34" s="112"/>
      <c r="AL34" s="112"/>
      <c r="AM34" s="112"/>
      <c r="AN34" s="112"/>
      <c r="AO34" s="113">
        <f t="shared" si="7"/>
        <v>20</v>
      </c>
      <c r="AP34" s="113"/>
      <c r="AQ34" s="113"/>
      <c r="AR34" s="113"/>
      <c r="AS34" s="113"/>
      <c r="AT34" s="113"/>
      <c r="AU34" s="113"/>
      <c r="AV34" s="113"/>
      <c r="AW34" s="113"/>
      <c r="AX34" s="113"/>
      <c r="AY34" s="112"/>
      <c r="AZ34" s="112"/>
      <c r="BA34" s="112"/>
      <c r="BB34" s="113"/>
      <c r="BC34" s="113"/>
      <c r="BD34" s="113"/>
    </row>
    <row r="35" spans="1:56" ht="15.75" x14ac:dyDescent="0.25">
      <c r="A35" s="11"/>
      <c r="B35" s="42">
        <v>26</v>
      </c>
      <c r="C35" s="43">
        <v>44238</v>
      </c>
      <c r="D35" s="44"/>
      <c r="E35" s="45" t="s">
        <v>107</v>
      </c>
      <c r="F35" s="46"/>
      <c r="G35" s="47"/>
      <c r="H35" s="48">
        <f t="shared" si="10"/>
        <v>518.9</v>
      </c>
      <c r="I35" s="116"/>
      <c r="J35" s="50"/>
      <c r="K35" s="48">
        <f t="shared" si="5"/>
        <v>6397.2699999999959</v>
      </c>
      <c r="L35" s="115">
        <v>20</v>
      </c>
      <c r="M35" s="52"/>
      <c r="N35" s="48">
        <f t="shared" si="6"/>
        <v>1736.2500000000007</v>
      </c>
      <c r="O35" s="53">
        <f t="shared" si="3"/>
        <v>8652.4199999999964</v>
      </c>
      <c r="P35" s="54">
        <v>20</v>
      </c>
      <c r="Q35" s="54"/>
      <c r="R35" s="54"/>
      <c r="S35" s="54"/>
      <c r="T35" s="54"/>
      <c r="U35" s="54"/>
      <c r="V35" s="54"/>
      <c r="W35" s="54"/>
      <c r="X35" s="54"/>
      <c r="Y35" s="54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112"/>
      <c r="AK35" s="112"/>
      <c r="AL35" s="112"/>
      <c r="AM35" s="112"/>
      <c r="AN35" s="112"/>
      <c r="AO35" s="113">
        <f t="shared" si="7"/>
        <v>20</v>
      </c>
      <c r="AP35" s="113"/>
      <c r="AQ35" s="113"/>
      <c r="AR35" s="113"/>
      <c r="AS35" s="113"/>
      <c r="AT35" s="113"/>
      <c r="AU35" s="113"/>
      <c r="AV35" s="113"/>
      <c r="AW35" s="113"/>
      <c r="AX35" s="113"/>
      <c r="AY35" s="112"/>
      <c r="AZ35" s="112"/>
      <c r="BA35" s="112"/>
      <c r="BB35" s="113"/>
      <c r="BC35" s="113"/>
      <c r="BD35" s="113"/>
    </row>
    <row r="36" spans="1:56" ht="31.5" x14ac:dyDescent="0.25">
      <c r="A36" s="11"/>
      <c r="B36" s="42">
        <v>27</v>
      </c>
      <c r="C36" s="43">
        <v>44238</v>
      </c>
      <c r="D36" s="44"/>
      <c r="E36" s="1" t="s">
        <v>32</v>
      </c>
      <c r="F36" s="46"/>
      <c r="G36" s="47"/>
      <c r="H36" s="48">
        <f t="shared" si="10"/>
        <v>518.9</v>
      </c>
      <c r="I36" s="116"/>
      <c r="J36" s="50"/>
      <c r="K36" s="48">
        <f t="shared" si="5"/>
        <v>6397.2699999999959</v>
      </c>
      <c r="L36" s="115"/>
      <c r="M36" s="52">
        <v>1.03</v>
      </c>
      <c r="N36" s="48">
        <f t="shared" si="6"/>
        <v>1735.2200000000007</v>
      </c>
      <c r="O36" s="53">
        <f t="shared" si="3"/>
        <v>8651.3899999999958</v>
      </c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5"/>
      <c r="AA36" s="55"/>
      <c r="AB36" s="55"/>
      <c r="AC36" s="55"/>
      <c r="AD36" s="55">
        <v>1.03</v>
      </c>
      <c r="AE36" s="55"/>
      <c r="AF36" s="55"/>
      <c r="AG36" s="55"/>
      <c r="AH36" s="55"/>
      <c r="AI36" s="55"/>
      <c r="AJ36" s="112"/>
      <c r="AK36" s="112">
        <f t="shared" si="9"/>
        <v>1.03</v>
      </c>
      <c r="AL36" s="112"/>
      <c r="AM36" s="112"/>
      <c r="AN36" s="112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2"/>
      <c r="AZ36" s="112"/>
      <c r="BA36" s="112"/>
      <c r="BB36" s="113"/>
      <c r="BC36" s="113"/>
      <c r="BD36" s="113"/>
    </row>
    <row r="37" spans="1:56" ht="15.75" x14ac:dyDescent="0.25">
      <c r="A37" s="11"/>
      <c r="B37" s="42">
        <v>28</v>
      </c>
      <c r="C37" s="43">
        <v>44238</v>
      </c>
      <c r="D37" s="44"/>
      <c r="E37" s="45" t="s">
        <v>110</v>
      </c>
      <c r="F37" s="46"/>
      <c r="G37" s="47"/>
      <c r="H37" s="48">
        <f t="shared" si="10"/>
        <v>518.9</v>
      </c>
      <c r="I37" s="116"/>
      <c r="J37" s="50"/>
      <c r="K37" s="48">
        <f t="shared" si="5"/>
        <v>6397.2699999999959</v>
      </c>
      <c r="L37" s="115">
        <v>20</v>
      </c>
      <c r="M37" s="52"/>
      <c r="N37" s="48">
        <f t="shared" si="6"/>
        <v>1755.2200000000007</v>
      </c>
      <c r="O37" s="53">
        <f t="shared" si="3"/>
        <v>8671.3899999999958</v>
      </c>
      <c r="P37" s="54">
        <v>20</v>
      </c>
      <c r="Q37" s="54"/>
      <c r="R37" s="54"/>
      <c r="S37" s="54"/>
      <c r="T37" s="54"/>
      <c r="U37" s="54"/>
      <c r="V37" s="54"/>
      <c r="W37" s="54"/>
      <c r="X37" s="54"/>
      <c r="Y37" s="54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112"/>
      <c r="AK37" s="112"/>
      <c r="AL37" s="112"/>
      <c r="AM37" s="112"/>
      <c r="AN37" s="112"/>
      <c r="AO37" s="113">
        <f t="shared" si="7"/>
        <v>20</v>
      </c>
      <c r="AP37" s="113"/>
      <c r="AQ37" s="113"/>
      <c r="AR37" s="113"/>
      <c r="AS37" s="113"/>
      <c r="AT37" s="113"/>
      <c r="AU37" s="113"/>
      <c r="AV37" s="113"/>
      <c r="AW37" s="113"/>
      <c r="AX37" s="113"/>
      <c r="AY37" s="112"/>
      <c r="AZ37" s="112"/>
      <c r="BA37" s="112"/>
      <c r="BB37" s="113"/>
      <c r="BC37" s="113"/>
      <c r="BD37" s="113"/>
    </row>
    <row r="38" spans="1:56" ht="15.75" x14ac:dyDescent="0.25">
      <c r="A38" s="11"/>
      <c r="B38" s="42">
        <v>29</v>
      </c>
      <c r="C38" s="43">
        <v>44239</v>
      </c>
      <c r="D38" s="44"/>
      <c r="E38" s="45" t="s">
        <v>109</v>
      </c>
      <c r="F38" s="46"/>
      <c r="G38" s="47"/>
      <c r="H38" s="48">
        <f t="shared" si="10"/>
        <v>518.9</v>
      </c>
      <c r="I38" s="116"/>
      <c r="J38" s="50"/>
      <c r="K38" s="48">
        <f t="shared" si="5"/>
        <v>6397.2699999999959</v>
      </c>
      <c r="L38" s="115">
        <v>20</v>
      </c>
      <c r="M38" s="52"/>
      <c r="N38" s="48">
        <f t="shared" si="6"/>
        <v>1775.2200000000007</v>
      </c>
      <c r="O38" s="53">
        <f t="shared" si="3"/>
        <v>8691.3899999999958</v>
      </c>
      <c r="P38" s="54">
        <v>20</v>
      </c>
      <c r="Q38" s="54"/>
      <c r="R38" s="54"/>
      <c r="S38" s="54"/>
      <c r="T38" s="54"/>
      <c r="U38" s="54"/>
      <c r="V38" s="54"/>
      <c r="W38" s="54"/>
      <c r="X38" s="54"/>
      <c r="Y38" s="54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112"/>
      <c r="AK38" s="112"/>
      <c r="AL38" s="112"/>
      <c r="AM38" s="112"/>
      <c r="AN38" s="112"/>
      <c r="AO38" s="113">
        <f t="shared" si="7"/>
        <v>20</v>
      </c>
      <c r="AP38" s="113"/>
      <c r="AQ38" s="113"/>
      <c r="AR38" s="113"/>
      <c r="AS38" s="113"/>
      <c r="AT38" s="113"/>
      <c r="AU38" s="113"/>
      <c r="AV38" s="113"/>
      <c r="AW38" s="113"/>
      <c r="AX38" s="113"/>
      <c r="AY38" s="112"/>
      <c r="AZ38" s="112"/>
      <c r="BA38" s="112"/>
      <c r="BB38" s="113"/>
      <c r="BC38" s="113"/>
      <c r="BD38" s="113"/>
    </row>
    <row r="39" spans="1:56" ht="31.5" x14ac:dyDescent="0.25">
      <c r="A39" s="11"/>
      <c r="B39" s="42">
        <v>30</v>
      </c>
      <c r="C39" s="43">
        <v>44239</v>
      </c>
      <c r="D39" s="44"/>
      <c r="E39" s="1" t="s">
        <v>32</v>
      </c>
      <c r="F39" s="46"/>
      <c r="G39" s="47"/>
      <c r="H39" s="48">
        <f t="shared" si="10"/>
        <v>518.9</v>
      </c>
      <c r="I39" s="116"/>
      <c r="J39" s="50"/>
      <c r="K39" s="48">
        <f t="shared" si="5"/>
        <v>6397.2699999999959</v>
      </c>
      <c r="L39" s="115"/>
      <c r="M39" s="52">
        <v>1.03</v>
      </c>
      <c r="N39" s="48">
        <f t="shared" si="6"/>
        <v>1774.1900000000007</v>
      </c>
      <c r="O39" s="53">
        <f t="shared" si="3"/>
        <v>8690.3599999999969</v>
      </c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5"/>
      <c r="AA39" s="55"/>
      <c r="AB39" s="55"/>
      <c r="AC39" s="55"/>
      <c r="AD39" s="55">
        <v>1.03</v>
      </c>
      <c r="AE39" s="55"/>
      <c r="AF39" s="55"/>
      <c r="AG39" s="55"/>
      <c r="AH39" s="55"/>
      <c r="AI39" s="55"/>
      <c r="AJ39" s="112"/>
      <c r="AK39" s="112">
        <f t="shared" si="9"/>
        <v>1.03</v>
      </c>
      <c r="AL39" s="112"/>
      <c r="AM39" s="112"/>
      <c r="AN39" s="112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2"/>
      <c r="AZ39" s="112"/>
      <c r="BA39" s="112"/>
      <c r="BB39" s="113"/>
      <c r="BC39" s="113"/>
      <c r="BD39" s="113"/>
    </row>
    <row r="40" spans="1:56" ht="15.75" x14ac:dyDescent="0.25">
      <c r="A40" s="11"/>
      <c r="B40" s="42">
        <v>31</v>
      </c>
      <c r="C40" s="43">
        <v>44239</v>
      </c>
      <c r="D40" s="44"/>
      <c r="E40" s="45" t="s">
        <v>109</v>
      </c>
      <c r="F40" s="46"/>
      <c r="G40" s="47"/>
      <c r="H40" s="48">
        <f t="shared" si="10"/>
        <v>518.9</v>
      </c>
      <c r="I40" s="116"/>
      <c r="J40" s="50"/>
      <c r="K40" s="48">
        <f t="shared" si="5"/>
        <v>6397.2699999999959</v>
      </c>
      <c r="L40" s="115">
        <v>20</v>
      </c>
      <c r="M40" s="52"/>
      <c r="N40" s="48">
        <f t="shared" si="6"/>
        <v>1794.1900000000007</v>
      </c>
      <c r="O40" s="53">
        <f t="shared" si="3"/>
        <v>8710.3599999999969</v>
      </c>
      <c r="P40" s="54">
        <v>20</v>
      </c>
      <c r="Q40" s="54"/>
      <c r="R40" s="54"/>
      <c r="S40" s="54"/>
      <c r="T40" s="54"/>
      <c r="U40" s="54"/>
      <c r="V40" s="54"/>
      <c r="W40" s="54"/>
      <c r="X40" s="54"/>
      <c r="Y40" s="54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112"/>
      <c r="AK40" s="112"/>
      <c r="AL40" s="112"/>
      <c r="AM40" s="112"/>
      <c r="AN40" s="112"/>
      <c r="AO40" s="113">
        <f t="shared" si="7"/>
        <v>20</v>
      </c>
      <c r="AP40" s="113"/>
      <c r="AQ40" s="113"/>
      <c r="AR40" s="113"/>
      <c r="AS40" s="113"/>
      <c r="AT40" s="113"/>
      <c r="AU40" s="113"/>
      <c r="AV40" s="113"/>
      <c r="AW40" s="113"/>
      <c r="AX40" s="113"/>
      <c r="AY40" s="112"/>
      <c r="AZ40" s="112"/>
      <c r="BA40" s="112"/>
      <c r="BB40" s="113"/>
      <c r="BC40" s="113"/>
      <c r="BD40" s="113"/>
    </row>
    <row r="41" spans="1:56" ht="15.75" x14ac:dyDescent="0.25">
      <c r="A41" s="11"/>
      <c r="B41" s="42">
        <v>32</v>
      </c>
      <c r="C41" s="43">
        <v>44240</v>
      </c>
      <c r="D41" s="44"/>
      <c r="E41" s="45" t="s">
        <v>109</v>
      </c>
      <c r="F41" s="46"/>
      <c r="G41" s="47"/>
      <c r="H41" s="48">
        <f t="shared" si="10"/>
        <v>518.9</v>
      </c>
      <c r="I41" s="116"/>
      <c r="J41" s="50"/>
      <c r="K41" s="48">
        <f t="shared" si="5"/>
        <v>6397.2699999999959</v>
      </c>
      <c r="L41" s="115">
        <v>40</v>
      </c>
      <c r="M41" s="52"/>
      <c r="N41" s="48">
        <f t="shared" si="6"/>
        <v>1834.1900000000007</v>
      </c>
      <c r="O41" s="53">
        <f t="shared" si="3"/>
        <v>8750.3599999999969</v>
      </c>
      <c r="P41" s="54">
        <v>40</v>
      </c>
      <c r="Q41" s="54"/>
      <c r="R41" s="54"/>
      <c r="S41" s="54"/>
      <c r="T41" s="54"/>
      <c r="U41" s="54"/>
      <c r="V41" s="54"/>
      <c r="W41" s="54"/>
      <c r="X41" s="54"/>
      <c r="Y41" s="54"/>
      <c r="Z41" s="55"/>
      <c r="AA41" s="55"/>
      <c r="AB41" s="55"/>
      <c r="AC41" s="55"/>
      <c r="AD41" s="55"/>
      <c r="AE41" s="50"/>
      <c r="AF41" s="50"/>
      <c r="AG41" s="55"/>
      <c r="AH41" s="55"/>
      <c r="AI41" s="55"/>
      <c r="AJ41" s="112"/>
      <c r="AK41" s="112"/>
      <c r="AL41" s="112"/>
      <c r="AM41" s="112"/>
      <c r="AN41" s="112"/>
      <c r="AO41" s="113">
        <f t="shared" si="7"/>
        <v>40</v>
      </c>
      <c r="AP41" s="113"/>
      <c r="AQ41" s="113"/>
      <c r="AR41" s="113"/>
      <c r="AS41" s="113"/>
      <c r="AT41" s="113"/>
      <c r="AU41" s="113"/>
      <c r="AV41" s="113"/>
      <c r="AW41" s="113"/>
      <c r="AX41" s="113"/>
      <c r="AY41" s="112"/>
      <c r="AZ41" s="112"/>
      <c r="BA41" s="112"/>
      <c r="BB41" s="113"/>
      <c r="BC41" s="113"/>
      <c r="BD41" s="113"/>
    </row>
    <row r="42" spans="1:56" ht="15.75" x14ac:dyDescent="0.25">
      <c r="A42" s="11"/>
      <c r="B42" s="42">
        <v>33</v>
      </c>
      <c r="C42" s="43">
        <v>44240</v>
      </c>
      <c r="D42" s="44"/>
      <c r="E42" s="45" t="s">
        <v>109</v>
      </c>
      <c r="F42" s="46"/>
      <c r="G42" s="47"/>
      <c r="H42" s="48">
        <f t="shared" si="10"/>
        <v>518.9</v>
      </c>
      <c r="I42" s="116"/>
      <c r="J42" s="50"/>
      <c r="K42" s="48">
        <f t="shared" si="5"/>
        <v>6397.2699999999959</v>
      </c>
      <c r="L42" s="115">
        <v>20</v>
      </c>
      <c r="M42" s="52"/>
      <c r="N42" s="48">
        <f t="shared" si="6"/>
        <v>1854.1900000000007</v>
      </c>
      <c r="O42" s="53">
        <f t="shared" si="3"/>
        <v>8770.3599999999969</v>
      </c>
      <c r="P42" s="54">
        <v>20</v>
      </c>
      <c r="Q42" s="54"/>
      <c r="R42" s="54"/>
      <c r="S42" s="54"/>
      <c r="T42" s="54"/>
      <c r="U42" s="54"/>
      <c r="V42" s="54"/>
      <c r="W42" s="54"/>
      <c r="X42" s="54"/>
      <c r="Y42" s="54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112"/>
      <c r="AK42" s="112"/>
      <c r="AL42" s="112"/>
      <c r="AM42" s="112"/>
      <c r="AN42" s="112"/>
      <c r="AO42" s="113">
        <f t="shared" si="7"/>
        <v>20</v>
      </c>
      <c r="AP42" s="113"/>
      <c r="AQ42" s="113"/>
      <c r="AR42" s="113"/>
      <c r="AS42" s="113"/>
      <c r="AT42" s="113"/>
      <c r="AU42" s="113"/>
      <c r="AV42" s="113"/>
      <c r="AW42" s="113"/>
      <c r="AX42" s="113"/>
      <c r="AY42" s="112"/>
      <c r="AZ42" s="112"/>
      <c r="BA42" s="112"/>
      <c r="BB42" s="113"/>
      <c r="BC42" s="113"/>
      <c r="BD42" s="113"/>
    </row>
    <row r="43" spans="1:56" ht="31.5" x14ac:dyDescent="0.25">
      <c r="A43" s="11"/>
      <c r="B43" s="42">
        <v>34</v>
      </c>
      <c r="C43" s="43">
        <v>44240</v>
      </c>
      <c r="D43" s="44"/>
      <c r="E43" s="1" t="s">
        <v>32</v>
      </c>
      <c r="F43" s="46"/>
      <c r="G43" s="47"/>
      <c r="H43" s="48">
        <f t="shared" si="10"/>
        <v>518.9</v>
      </c>
      <c r="I43" s="116"/>
      <c r="J43" s="50"/>
      <c r="K43" s="48">
        <f t="shared" si="5"/>
        <v>6397.2699999999959</v>
      </c>
      <c r="L43" s="115"/>
      <c r="M43" s="52">
        <v>1.03</v>
      </c>
      <c r="N43" s="48">
        <f t="shared" si="6"/>
        <v>1853.1600000000008</v>
      </c>
      <c r="O43" s="53">
        <f t="shared" si="3"/>
        <v>8769.3299999999963</v>
      </c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5"/>
      <c r="AA43" s="55"/>
      <c r="AB43" s="55"/>
      <c r="AC43" s="55"/>
      <c r="AD43" s="55">
        <v>1.03</v>
      </c>
      <c r="AE43" s="55"/>
      <c r="AF43" s="55"/>
      <c r="AG43" s="55"/>
      <c r="AH43" s="55"/>
      <c r="AI43" s="55"/>
      <c r="AJ43" s="112"/>
      <c r="AK43" s="112">
        <f t="shared" si="9"/>
        <v>1.03</v>
      </c>
      <c r="AL43" s="112"/>
      <c r="AM43" s="112"/>
      <c r="AN43" s="112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  <c r="AY43" s="112"/>
      <c r="AZ43" s="112"/>
      <c r="BA43" s="112"/>
      <c r="BB43" s="113"/>
      <c r="BC43" s="113"/>
      <c r="BD43" s="113"/>
    </row>
    <row r="44" spans="1:56" ht="15.75" x14ac:dyDescent="0.25">
      <c r="A44" s="11"/>
      <c r="B44" s="42">
        <v>35</v>
      </c>
      <c r="C44" s="43">
        <v>44241</v>
      </c>
      <c r="D44" s="44"/>
      <c r="E44" s="45" t="s">
        <v>109</v>
      </c>
      <c r="F44" s="46"/>
      <c r="G44" s="47"/>
      <c r="H44" s="48">
        <f t="shared" si="10"/>
        <v>518.9</v>
      </c>
      <c r="I44" s="116"/>
      <c r="J44" s="50"/>
      <c r="K44" s="48">
        <f t="shared" si="5"/>
        <v>6397.2699999999959</v>
      </c>
      <c r="L44" s="115">
        <v>20</v>
      </c>
      <c r="M44" s="52"/>
      <c r="N44" s="48">
        <f t="shared" si="6"/>
        <v>1873.1600000000008</v>
      </c>
      <c r="O44" s="53">
        <f t="shared" si="3"/>
        <v>8789.3299999999963</v>
      </c>
      <c r="P44" s="54">
        <v>20</v>
      </c>
      <c r="Q44" s="54"/>
      <c r="R44" s="54"/>
      <c r="S44" s="54"/>
      <c r="T44" s="54"/>
      <c r="U44" s="54"/>
      <c r="V44" s="54"/>
      <c r="W44" s="54"/>
      <c r="X44" s="54"/>
      <c r="Y44" s="54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112"/>
      <c r="AK44" s="112"/>
      <c r="AL44" s="112"/>
      <c r="AM44" s="112"/>
      <c r="AN44" s="112"/>
      <c r="AO44" s="113">
        <f t="shared" si="7"/>
        <v>20</v>
      </c>
      <c r="AP44" s="113"/>
      <c r="AQ44" s="113"/>
      <c r="AR44" s="113"/>
      <c r="AS44" s="113"/>
      <c r="AT44" s="113"/>
      <c r="AU44" s="113"/>
      <c r="AV44" s="113"/>
      <c r="AW44" s="113"/>
      <c r="AX44" s="113"/>
      <c r="AY44" s="112"/>
      <c r="AZ44" s="112"/>
      <c r="BA44" s="112"/>
      <c r="BB44" s="113"/>
      <c r="BC44" s="113"/>
      <c r="BD44" s="113"/>
    </row>
    <row r="45" spans="1:56" ht="31.5" x14ac:dyDescent="0.25">
      <c r="A45" s="11"/>
      <c r="B45" s="42">
        <v>36</v>
      </c>
      <c r="C45" s="60">
        <v>44241</v>
      </c>
      <c r="D45" s="44"/>
      <c r="E45" s="1" t="s">
        <v>32</v>
      </c>
      <c r="F45" s="46"/>
      <c r="G45" s="47"/>
      <c r="H45" s="48">
        <f t="shared" si="10"/>
        <v>518.9</v>
      </c>
      <c r="I45" s="116"/>
      <c r="J45" s="50"/>
      <c r="K45" s="48">
        <f t="shared" si="5"/>
        <v>6397.2699999999959</v>
      </c>
      <c r="L45" s="115"/>
      <c r="M45" s="52">
        <v>1.03</v>
      </c>
      <c r="N45" s="48">
        <f t="shared" si="6"/>
        <v>1872.1300000000008</v>
      </c>
      <c r="O45" s="53">
        <f t="shared" si="3"/>
        <v>8788.2999999999956</v>
      </c>
      <c r="P45" s="61"/>
      <c r="Q45" s="54"/>
      <c r="R45" s="54"/>
      <c r="S45" s="54"/>
      <c r="T45" s="54"/>
      <c r="U45" s="54"/>
      <c r="V45" s="54"/>
      <c r="W45" s="54"/>
      <c r="X45" s="54"/>
      <c r="Y45" s="54"/>
      <c r="Z45" s="55"/>
      <c r="AA45" s="55"/>
      <c r="AB45" s="55"/>
      <c r="AC45" s="55"/>
      <c r="AD45" s="55">
        <v>1.03</v>
      </c>
      <c r="AE45" s="55"/>
      <c r="AF45" s="55"/>
      <c r="AG45" s="55"/>
      <c r="AH45" s="55"/>
      <c r="AI45" s="55"/>
      <c r="AJ45" s="112"/>
      <c r="AK45" s="112">
        <f t="shared" si="9"/>
        <v>1.03</v>
      </c>
      <c r="AL45" s="112"/>
      <c r="AM45" s="112"/>
      <c r="AN45" s="112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  <c r="AY45" s="112"/>
      <c r="AZ45" s="112"/>
      <c r="BA45" s="112"/>
      <c r="BB45" s="113"/>
      <c r="BC45" s="113"/>
      <c r="BD45" s="113"/>
    </row>
    <row r="46" spans="1:56" ht="15.75" x14ac:dyDescent="0.25">
      <c r="A46" s="11"/>
      <c r="B46" s="42">
        <v>37</v>
      </c>
      <c r="C46" s="43">
        <v>44243</v>
      </c>
      <c r="D46" s="44"/>
      <c r="E46" s="45" t="s">
        <v>109</v>
      </c>
      <c r="F46" s="46"/>
      <c r="G46" s="47"/>
      <c r="H46" s="48">
        <f t="shared" si="10"/>
        <v>518.9</v>
      </c>
      <c r="I46" s="116"/>
      <c r="J46" s="50"/>
      <c r="K46" s="48">
        <f t="shared" si="5"/>
        <v>6397.2699999999959</v>
      </c>
      <c r="L46" s="115">
        <v>20</v>
      </c>
      <c r="M46" s="52"/>
      <c r="N46" s="48">
        <f t="shared" si="6"/>
        <v>1892.1300000000008</v>
      </c>
      <c r="O46" s="53">
        <f t="shared" si="3"/>
        <v>8808.2999999999956</v>
      </c>
      <c r="P46" s="54">
        <v>20</v>
      </c>
      <c r="Q46" s="54"/>
      <c r="R46" s="54"/>
      <c r="S46" s="54"/>
      <c r="T46" s="54"/>
      <c r="U46" s="54"/>
      <c r="V46" s="54"/>
      <c r="W46" s="54"/>
      <c r="X46" s="54"/>
      <c r="Y46" s="54"/>
      <c r="Z46" s="55"/>
      <c r="AA46" s="55"/>
      <c r="AB46" s="55"/>
      <c r="AC46" s="55"/>
      <c r="AD46" s="62"/>
      <c r="AE46" s="55"/>
      <c r="AF46" s="55"/>
      <c r="AG46" s="55"/>
      <c r="AH46" s="55"/>
      <c r="AI46" s="55"/>
      <c r="AJ46" s="112"/>
      <c r="AK46" s="112"/>
      <c r="AL46" s="112"/>
      <c r="AM46" s="112"/>
      <c r="AN46" s="112"/>
      <c r="AO46" s="113">
        <f t="shared" si="7"/>
        <v>20</v>
      </c>
      <c r="AP46" s="113"/>
      <c r="AQ46" s="113"/>
      <c r="AR46" s="113"/>
      <c r="AS46" s="113"/>
      <c r="AT46" s="113"/>
      <c r="AU46" s="113"/>
      <c r="AV46" s="113"/>
      <c r="AW46" s="113"/>
      <c r="AX46" s="113"/>
      <c r="AY46" s="112"/>
      <c r="AZ46" s="112"/>
      <c r="BA46" s="112"/>
      <c r="BB46" s="113"/>
      <c r="BC46" s="113"/>
      <c r="BD46" s="113"/>
    </row>
    <row r="47" spans="1:56" ht="15.75" x14ac:dyDescent="0.25">
      <c r="A47" s="11"/>
      <c r="B47" s="42">
        <v>38</v>
      </c>
      <c r="C47" s="43">
        <v>44243</v>
      </c>
      <c r="D47" s="44"/>
      <c r="E47" s="1" t="s">
        <v>100</v>
      </c>
      <c r="F47" s="46"/>
      <c r="G47" s="47"/>
      <c r="H47" s="48">
        <f t="shared" si="10"/>
        <v>518.9</v>
      </c>
      <c r="I47" s="116">
        <v>40</v>
      </c>
      <c r="J47" s="50"/>
      <c r="K47" s="48">
        <f t="shared" si="5"/>
        <v>6437.2699999999959</v>
      </c>
      <c r="L47" s="115"/>
      <c r="M47" s="52"/>
      <c r="N47" s="48">
        <f t="shared" si="6"/>
        <v>1892.1300000000008</v>
      </c>
      <c r="O47" s="53">
        <f t="shared" si="3"/>
        <v>8848.2999999999956</v>
      </c>
      <c r="P47" s="54">
        <v>40</v>
      </c>
      <c r="Q47" s="54"/>
      <c r="R47" s="54"/>
      <c r="S47" s="54"/>
      <c r="T47" s="54"/>
      <c r="U47" s="54"/>
      <c r="V47" s="54"/>
      <c r="W47" s="54"/>
      <c r="X47" s="54"/>
      <c r="Y47" s="54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12"/>
      <c r="AK47" s="112"/>
      <c r="AL47" s="112"/>
      <c r="AM47" s="112"/>
      <c r="AN47" s="112"/>
      <c r="AO47" s="113">
        <f t="shared" si="7"/>
        <v>40</v>
      </c>
      <c r="AP47" s="113"/>
      <c r="AQ47" s="113"/>
      <c r="AR47" s="113"/>
      <c r="AS47" s="113"/>
      <c r="AT47" s="113"/>
      <c r="AU47" s="113"/>
      <c r="AV47" s="113"/>
      <c r="AW47" s="113"/>
      <c r="AX47" s="113"/>
      <c r="AY47" s="112"/>
      <c r="AZ47" s="112"/>
      <c r="BA47" s="112"/>
      <c r="BB47" s="113"/>
      <c r="BC47" s="113"/>
      <c r="BD47" s="113"/>
    </row>
    <row r="48" spans="1:56" ht="15.75" x14ac:dyDescent="0.25">
      <c r="A48" s="11"/>
      <c r="B48" s="42">
        <v>39</v>
      </c>
      <c r="C48" s="43">
        <v>44246</v>
      </c>
      <c r="D48" s="44"/>
      <c r="E48" s="1" t="s">
        <v>100</v>
      </c>
      <c r="F48" s="46"/>
      <c r="G48" s="47"/>
      <c r="H48" s="48">
        <f t="shared" si="10"/>
        <v>518.9</v>
      </c>
      <c r="I48" s="116">
        <v>20</v>
      </c>
      <c r="J48" s="50"/>
      <c r="K48" s="48">
        <f t="shared" si="5"/>
        <v>6457.2699999999959</v>
      </c>
      <c r="L48" s="115"/>
      <c r="M48" s="52"/>
      <c r="N48" s="48">
        <f t="shared" si="6"/>
        <v>1892.1300000000008</v>
      </c>
      <c r="O48" s="53">
        <f t="shared" si="3"/>
        <v>8868.2999999999956</v>
      </c>
      <c r="P48" s="54">
        <v>20</v>
      </c>
      <c r="Q48" s="54"/>
      <c r="R48" s="54"/>
      <c r="S48" s="54"/>
      <c r="T48" s="54"/>
      <c r="U48" s="54"/>
      <c r="V48" s="54"/>
      <c r="W48" s="54"/>
      <c r="X48" s="54"/>
      <c r="Y48" s="54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112"/>
      <c r="AK48" s="112"/>
      <c r="AL48" s="112"/>
      <c r="AM48" s="112"/>
      <c r="AN48" s="112"/>
      <c r="AO48" s="113">
        <f t="shared" si="7"/>
        <v>20</v>
      </c>
      <c r="AP48" s="113"/>
      <c r="AQ48" s="113"/>
      <c r="AR48" s="113"/>
      <c r="AS48" s="113"/>
      <c r="AT48" s="113"/>
      <c r="AU48" s="113"/>
      <c r="AV48" s="113"/>
      <c r="AW48" s="113"/>
      <c r="AX48" s="113"/>
      <c r="AY48" s="112"/>
      <c r="AZ48" s="112"/>
      <c r="BA48" s="112"/>
      <c r="BB48" s="113"/>
      <c r="BC48" s="113"/>
      <c r="BD48" s="113"/>
    </row>
    <row r="49" spans="1:56" ht="15.75" x14ac:dyDescent="0.25">
      <c r="A49" s="11"/>
      <c r="B49" s="42">
        <v>40</v>
      </c>
      <c r="C49" s="43">
        <v>44247</v>
      </c>
      <c r="D49" s="44"/>
      <c r="E49" s="45" t="s">
        <v>109</v>
      </c>
      <c r="F49" s="46"/>
      <c r="G49" s="47"/>
      <c r="H49" s="48">
        <f t="shared" si="10"/>
        <v>518.9</v>
      </c>
      <c r="I49" s="116"/>
      <c r="J49" s="50"/>
      <c r="K49" s="48">
        <f t="shared" si="5"/>
        <v>6457.2699999999959</v>
      </c>
      <c r="L49" s="115">
        <v>20</v>
      </c>
      <c r="M49" s="52"/>
      <c r="N49" s="48">
        <f t="shared" si="6"/>
        <v>1912.1300000000008</v>
      </c>
      <c r="O49" s="53">
        <f t="shared" si="3"/>
        <v>8888.2999999999956</v>
      </c>
      <c r="P49" s="54">
        <v>20</v>
      </c>
      <c r="Q49" s="54"/>
      <c r="R49" s="54"/>
      <c r="S49" s="54"/>
      <c r="T49" s="54"/>
      <c r="U49" s="54"/>
      <c r="V49" s="54"/>
      <c r="W49" s="54"/>
      <c r="X49" s="54"/>
      <c r="Y49" s="54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112"/>
      <c r="AK49" s="112"/>
      <c r="AL49" s="112"/>
      <c r="AM49" s="112"/>
      <c r="AN49" s="112"/>
      <c r="AO49" s="113">
        <f t="shared" si="7"/>
        <v>20</v>
      </c>
      <c r="AP49" s="113"/>
      <c r="AQ49" s="113"/>
      <c r="AR49" s="113"/>
      <c r="AS49" s="113"/>
      <c r="AT49" s="113"/>
      <c r="AU49" s="113"/>
      <c r="AV49" s="113"/>
      <c r="AW49" s="113"/>
      <c r="AX49" s="113"/>
      <c r="AY49" s="112"/>
      <c r="AZ49" s="112"/>
      <c r="BA49" s="112"/>
      <c r="BB49" s="113"/>
      <c r="BC49" s="113"/>
      <c r="BD49" s="113"/>
    </row>
    <row r="50" spans="1:56" ht="31.5" x14ac:dyDescent="0.25">
      <c r="A50" s="11"/>
      <c r="B50" s="42">
        <v>41</v>
      </c>
      <c r="C50" s="43">
        <v>44247</v>
      </c>
      <c r="D50" s="44"/>
      <c r="E50" s="1" t="s">
        <v>32</v>
      </c>
      <c r="F50" s="46"/>
      <c r="G50" s="47"/>
      <c r="H50" s="48">
        <f t="shared" si="10"/>
        <v>518.9</v>
      </c>
      <c r="I50" s="116"/>
      <c r="J50" s="50"/>
      <c r="K50" s="48">
        <f t="shared" si="5"/>
        <v>6457.2699999999959</v>
      </c>
      <c r="L50" s="115"/>
      <c r="M50" s="52">
        <v>1.03</v>
      </c>
      <c r="N50" s="48">
        <f t="shared" si="6"/>
        <v>1911.1000000000008</v>
      </c>
      <c r="O50" s="53">
        <f t="shared" si="3"/>
        <v>8887.2699999999968</v>
      </c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5"/>
      <c r="AA50" s="55"/>
      <c r="AB50" s="55"/>
      <c r="AC50" s="55"/>
      <c r="AD50" s="55">
        <v>1.03</v>
      </c>
      <c r="AE50" s="55"/>
      <c r="AF50" s="55"/>
      <c r="AG50" s="55"/>
      <c r="AH50" s="55"/>
      <c r="AI50" s="55"/>
      <c r="AJ50" s="112"/>
      <c r="AK50" s="112">
        <f t="shared" si="9"/>
        <v>1.03</v>
      </c>
      <c r="AL50" s="112"/>
      <c r="AM50" s="112"/>
      <c r="AN50" s="112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2"/>
      <c r="AZ50" s="112"/>
      <c r="BA50" s="112"/>
      <c r="BB50" s="113"/>
      <c r="BC50" s="113"/>
      <c r="BD50" s="113"/>
    </row>
    <row r="51" spans="1:56" ht="31.5" x14ac:dyDescent="0.25">
      <c r="A51" s="11"/>
      <c r="B51" s="42">
        <v>42</v>
      </c>
      <c r="C51" s="43">
        <v>44248</v>
      </c>
      <c r="D51" s="44"/>
      <c r="E51" s="1" t="s">
        <v>33</v>
      </c>
      <c r="F51" s="46"/>
      <c r="G51" s="47"/>
      <c r="H51" s="48">
        <f t="shared" si="10"/>
        <v>518.9</v>
      </c>
      <c r="I51" s="116"/>
      <c r="J51" s="50"/>
      <c r="K51" s="48">
        <f t="shared" si="5"/>
        <v>6457.2699999999959</v>
      </c>
      <c r="L51" s="115"/>
      <c r="M51" s="118">
        <v>189.9</v>
      </c>
      <c r="N51" s="48">
        <f t="shared" si="6"/>
        <v>1721.2000000000007</v>
      </c>
      <c r="O51" s="53">
        <f t="shared" si="3"/>
        <v>8697.3699999999953</v>
      </c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5"/>
      <c r="AA51" s="55"/>
      <c r="AB51" s="55"/>
      <c r="AC51" s="55"/>
      <c r="AD51" s="55"/>
      <c r="AE51" s="55">
        <v>189.9</v>
      </c>
      <c r="AF51" s="55"/>
      <c r="AG51" s="55"/>
      <c r="AH51" s="55"/>
      <c r="AI51" s="55"/>
      <c r="AJ51" s="112"/>
      <c r="AK51" s="112"/>
      <c r="AL51" s="112"/>
      <c r="AM51" s="112"/>
      <c r="AN51" s="122">
        <v>189.9</v>
      </c>
      <c r="AO51" s="113"/>
      <c r="AP51" s="113"/>
      <c r="AQ51" s="113"/>
      <c r="AR51" s="113"/>
      <c r="AS51" s="113"/>
      <c r="AT51" s="113"/>
      <c r="AU51" s="113"/>
      <c r="AV51" s="113"/>
      <c r="AW51" s="113"/>
      <c r="AX51" s="113"/>
      <c r="AY51" s="112"/>
      <c r="AZ51" s="112"/>
      <c r="BA51" s="112"/>
      <c r="BB51" s="113"/>
      <c r="BC51" s="113"/>
      <c r="BD51" s="113"/>
    </row>
    <row r="52" spans="1:56" ht="15.75" x14ac:dyDescent="0.25">
      <c r="A52" s="11"/>
      <c r="B52" s="42">
        <v>43</v>
      </c>
      <c r="C52" s="43">
        <v>44249</v>
      </c>
      <c r="D52" s="44"/>
      <c r="E52" s="45" t="s">
        <v>110</v>
      </c>
      <c r="F52" s="46"/>
      <c r="G52" s="47"/>
      <c r="H52" s="48">
        <f t="shared" si="10"/>
        <v>518.9</v>
      </c>
      <c r="I52" s="116"/>
      <c r="J52" s="50"/>
      <c r="K52" s="48">
        <f t="shared" si="5"/>
        <v>6457.2699999999959</v>
      </c>
      <c r="L52" s="115">
        <v>20</v>
      </c>
      <c r="M52" s="52"/>
      <c r="N52" s="48">
        <f t="shared" si="6"/>
        <v>1741.2000000000007</v>
      </c>
      <c r="O52" s="53">
        <f t="shared" si="3"/>
        <v>8717.3699999999953</v>
      </c>
      <c r="P52" s="54">
        <v>20</v>
      </c>
      <c r="Q52" s="54"/>
      <c r="R52" s="54"/>
      <c r="S52" s="54"/>
      <c r="T52" s="54"/>
      <c r="U52" s="54"/>
      <c r="V52" s="54"/>
      <c r="W52" s="54"/>
      <c r="X52" s="54"/>
      <c r="Y52" s="54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112"/>
      <c r="AK52" s="112"/>
      <c r="AL52" s="112"/>
      <c r="AM52" s="112"/>
      <c r="AN52" s="112"/>
      <c r="AO52" s="113">
        <f t="shared" si="7"/>
        <v>20</v>
      </c>
      <c r="AP52" s="113"/>
      <c r="AQ52" s="113"/>
      <c r="AR52" s="113"/>
      <c r="AS52" s="113"/>
      <c r="AT52" s="113"/>
      <c r="AU52" s="113"/>
      <c r="AV52" s="113"/>
      <c r="AW52" s="113"/>
      <c r="AX52" s="113"/>
      <c r="AY52" s="112"/>
      <c r="AZ52" s="112"/>
      <c r="BA52" s="112"/>
      <c r="BB52" s="113"/>
      <c r="BC52" s="113"/>
      <c r="BD52" s="113"/>
    </row>
    <row r="53" spans="1:56" ht="15.75" x14ac:dyDescent="0.25">
      <c r="A53" s="11"/>
      <c r="B53" s="42">
        <v>44</v>
      </c>
      <c r="C53" s="43">
        <v>44249</v>
      </c>
      <c r="D53" s="44"/>
      <c r="E53" s="1" t="s">
        <v>104</v>
      </c>
      <c r="F53" s="46"/>
      <c r="G53" s="47"/>
      <c r="H53" s="48">
        <f t="shared" si="10"/>
        <v>518.9</v>
      </c>
      <c r="I53" s="116"/>
      <c r="J53" s="50"/>
      <c r="K53" s="48">
        <f t="shared" si="5"/>
        <v>6457.2699999999959</v>
      </c>
      <c r="L53" s="115">
        <v>40</v>
      </c>
      <c r="M53" s="52"/>
      <c r="N53" s="48">
        <f t="shared" si="6"/>
        <v>1781.2000000000007</v>
      </c>
      <c r="O53" s="53">
        <f t="shared" si="3"/>
        <v>8757.3699999999953</v>
      </c>
      <c r="P53" s="54">
        <v>40</v>
      </c>
      <c r="Q53" s="54"/>
      <c r="R53" s="54"/>
      <c r="S53" s="54"/>
      <c r="T53" s="54"/>
      <c r="U53" s="54"/>
      <c r="V53" s="54"/>
      <c r="W53" s="54"/>
      <c r="X53" s="54"/>
      <c r="Y53" s="54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112"/>
      <c r="AK53" s="112"/>
      <c r="AL53" s="112"/>
      <c r="AM53" s="112"/>
      <c r="AN53" s="112"/>
      <c r="AO53" s="113">
        <f t="shared" si="7"/>
        <v>40</v>
      </c>
      <c r="AP53" s="113"/>
      <c r="AQ53" s="113"/>
      <c r="AR53" s="113"/>
      <c r="AS53" s="113"/>
      <c r="AT53" s="113"/>
      <c r="AU53" s="113"/>
      <c r="AV53" s="113"/>
      <c r="AW53" s="113"/>
      <c r="AX53" s="113"/>
      <c r="AY53" s="112"/>
      <c r="AZ53" s="112"/>
      <c r="BA53" s="112"/>
      <c r="BB53" s="113"/>
      <c r="BC53" s="113"/>
      <c r="BD53" s="113"/>
    </row>
    <row r="54" spans="1:56" ht="15.75" x14ac:dyDescent="0.25">
      <c r="A54" s="11"/>
      <c r="B54" s="42">
        <v>45</v>
      </c>
      <c r="C54" s="43">
        <v>44249</v>
      </c>
      <c r="D54" s="44"/>
      <c r="E54" s="1" t="s">
        <v>106</v>
      </c>
      <c r="F54" s="69"/>
      <c r="G54" s="128"/>
      <c r="H54" s="48">
        <f t="shared" si="10"/>
        <v>518.9</v>
      </c>
      <c r="I54" s="116"/>
      <c r="J54" s="50"/>
      <c r="K54" s="48">
        <f t="shared" si="5"/>
        <v>6457.2699999999959</v>
      </c>
      <c r="L54" s="115">
        <v>10</v>
      </c>
      <c r="M54" s="65"/>
      <c r="N54" s="48">
        <f t="shared" si="6"/>
        <v>1791.2000000000007</v>
      </c>
      <c r="O54" s="53">
        <f t="shared" si="3"/>
        <v>8767.3699999999953</v>
      </c>
      <c r="P54" s="54"/>
      <c r="Q54" s="54">
        <v>10</v>
      </c>
      <c r="R54" s="54"/>
      <c r="S54" s="54"/>
      <c r="T54" s="54"/>
      <c r="U54" s="54"/>
      <c r="V54" s="54"/>
      <c r="W54" s="54"/>
      <c r="X54" s="54"/>
      <c r="Y54" s="54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112"/>
      <c r="AK54" s="112"/>
      <c r="AL54" s="112"/>
      <c r="AM54" s="112"/>
      <c r="AN54" s="112"/>
      <c r="AO54" s="113"/>
      <c r="AP54" s="113"/>
      <c r="AQ54" s="113"/>
      <c r="AR54" s="113">
        <f t="shared" si="8"/>
        <v>10</v>
      </c>
      <c r="AS54" s="113"/>
      <c r="AT54" s="113"/>
      <c r="AU54" s="113"/>
      <c r="AV54" s="113"/>
      <c r="AW54" s="113"/>
      <c r="AX54" s="113"/>
      <c r="AY54" s="112"/>
      <c r="AZ54" s="112"/>
      <c r="BA54" s="112"/>
      <c r="BB54" s="113"/>
      <c r="BC54" s="113"/>
      <c r="BD54" s="113"/>
    </row>
    <row r="55" spans="1:56" ht="31.5" x14ac:dyDescent="0.25">
      <c r="A55" s="11"/>
      <c r="B55" s="42">
        <v>46</v>
      </c>
      <c r="C55" s="43">
        <v>44249</v>
      </c>
      <c r="D55" s="44"/>
      <c r="E55" s="1" t="s">
        <v>43</v>
      </c>
      <c r="F55" s="69"/>
      <c r="G55" s="128"/>
      <c r="H55" s="48">
        <f t="shared" si="10"/>
        <v>518.9</v>
      </c>
      <c r="I55" s="116"/>
      <c r="J55" s="50">
        <v>18.8</v>
      </c>
      <c r="K55" s="48">
        <f t="shared" si="5"/>
        <v>6438.4699999999957</v>
      </c>
      <c r="L55" s="115"/>
      <c r="M55" s="65"/>
      <c r="N55" s="48">
        <f t="shared" si="6"/>
        <v>1791.2000000000007</v>
      </c>
      <c r="O55" s="53">
        <f t="shared" si="3"/>
        <v>8748.5699999999961</v>
      </c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5"/>
      <c r="AA55" s="55"/>
      <c r="AB55" s="55">
        <v>18.8</v>
      </c>
      <c r="AC55" s="55"/>
      <c r="AD55" s="55"/>
      <c r="AE55" s="55"/>
      <c r="AF55" s="55"/>
      <c r="AG55" s="55"/>
      <c r="AH55" s="55"/>
      <c r="AI55" s="55"/>
      <c r="AJ55" s="112"/>
      <c r="AK55" s="112">
        <v>18.8</v>
      </c>
      <c r="AL55" s="112"/>
      <c r="AM55" s="112"/>
      <c r="AN55" s="112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  <c r="AY55" s="112"/>
      <c r="AZ55" s="112"/>
      <c r="BA55" s="112"/>
      <c r="BB55" s="113"/>
      <c r="BC55" s="113"/>
      <c r="BD55" s="113"/>
    </row>
    <row r="56" spans="1:56" ht="31.5" x14ac:dyDescent="0.25">
      <c r="A56" s="11"/>
      <c r="B56" s="42">
        <v>47</v>
      </c>
      <c r="C56" s="43">
        <v>44252</v>
      </c>
      <c r="D56" s="44"/>
      <c r="E56" s="1" t="s">
        <v>42</v>
      </c>
      <c r="F56" s="69"/>
      <c r="G56" s="128"/>
      <c r="H56" s="48">
        <f t="shared" si="10"/>
        <v>518.9</v>
      </c>
      <c r="I56" s="116"/>
      <c r="J56" s="50">
        <v>150</v>
      </c>
      <c r="K56" s="48">
        <f t="shared" si="5"/>
        <v>6288.4699999999957</v>
      </c>
      <c r="L56" s="116"/>
      <c r="M56" s="65"/>
      <c r="N56" s="48">
        <f t="shared" si="6"/>
        <v>1791.2000000000007</v>
      </c>
      <c r="O56" s="53">
        <f t="shared" si="3"/>
        <v>8598.5699999999961</v>
      </c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5"/>
      <c r="AA56" s="55"/>
      <c r="AB56" s="55"/>
      <c r="AC56" s="55"/>
      <c r="AD56" s="55"/>
      <c r="AE56" s="55"/>
      <c r="AF56" s="55"/>
      <c r="AG56" s="55">
        <v>150</v>
      </c>
      <c r="AH56" s="55"/>
      <c r="AI56" s="55"/>
      <c r="AJ56" s="112"/>
      <c r="AK56" s="112">
        <v>150</v>
      </c>
      <c r="AL56" s="112"/>
      <c r="AM56" s="112"/>
      <c r="AN56" s="112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  <c r="AY56" s="112"/>
      <c r="AZ56" s="112"/>
      <c r="BA56" s="112"/>
      <c r="BB56" s="113"/>
      <c r="BC56" s="113"/>
      <c r="BD56" s="113"/>
    </row>
    <row r="57" spans="1:56" ht="31.5" x14ac:dyDescent="0.25">
      <c r="A57" s="11"/>
      <c r="B57" s="42">
        <v>48</v>
      </c>
      <c r="C57" s="67">
        <v>44252</v>
      </c>
      <c r="D57" s="44"/>
      <c r="E57" s="1" t="s">
        <v>34</v>
      </c>
      <c r="F57" s="69"/>
      <c r="G57" s="128"/>
      <c r="H57" s="48">
        <f t="shared" si="10"/>
        <v>518.9</v>
      </c>
      <c r="I57" s="116"/>
      <c r="J57" s="50">
        <v>0.5</v>
      </c>
      <c r="K57" s="48">
        <f t="shared" si="5"/>
        <v>6287.9699999999957</v>
      </c>
      <c r="L57" s="116"/>
      <c r="M57" s="65"/>
      <c r="N57" s="48">
        <f t="shared" si="6"/>
        <v>1791.2000000000007</v>
      </c>
      <c r="O57" s="53">
        <f t="shared" si="3"/>
        <v>8598.0699999999961</v>
      </c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5"/>
      <c r="AA57" s="55"/>
      <c r="AB57" s="55"/>
      <c r="AC57" s="55"/>
      <c r="AD57" s="55">
        <v>0.5</v>
      </c>
      <c r="AE57" s="55"/>
      <c r="AF57" s="55"/>
      <c r="AG57" s="55"/>
      <c r="AH57" s="55"/>
      <c r="AI57" s="55"/>
      <c r="AJ57" s="112"/>
      <c r="AK57" s="112">
        <f t="shared" si="9"/>
        <v>0.5</v>
      </c>
      <c r="AL57" s="112"/>
      <c r="AM57" s="112"/>
      <c r="AN57" s="112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  <c r="AY57" s="112"/>
      <c r="AZ57" s="112"/>
      <c r="BA57" s="112"/>
      <c r="BB57" s="113"/>
      <c r="BC57" s="113"/>
      <c r="BD57" s="113"/>
    </row>
    <row r="58" spans="1:56" ht="31.5" x14ac:dyDescent="0.25">
      <c r="A58" s="11"/>
      <c r="B58" s="42">
        <v>49</v>
      </c>
      <c r="C58" s="43">
        <v>44252</v>
      </c>
      <c r="D58" s="44"/>
      <c r="E58" s="1" t="s">
        <v>111</v>
      </c>
      <c r="F58" s="69"/>
      <c r="G58" s="128"/>
      <c r="H58" s="48">
        <f t="shared" si="10"/>
        <v>518.9</v>
      </c>
      <c r="I58" s="116"/>
      <c r="J58" s="119">
        <v>18.07</v>
      </c>
      <c r="K58" s="48">
        <f t="shared" si="5"/>
        <v>6269.899999999996</v>
      </c>
      <c r="L58" s="116"/>
      <c r="M58" s="65"/>
      <c r="N58" s="48">
        <f t="shared" si="6"/>
        <v>1791.2000000000007</v>
      </c>
      <c r="O58" s="53">
        <f t="shared" si="3"/>
        <v>8579.9999999999964</v>
      </c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5"/>
      <c r="AA58" s="55"/>
      <c r="AB58" s="55"/>
      <c r="AC58" s="55">
        <v>18.07</v>
      </c>
      <c r="AD58" s="55"/>
      <c r="AE58" s="55"/>
      <c r="AF58" s="55"/>
      <c r="AG58" s="55"/>
      <c r="AH58" s="55"/>
      <c r="AI58" s="55"/>
      <c r="AJ58" s="112"/>
      <c r="AK58" s="112"/>
      <c r="AL58" s="112"/>
      <c r="AM58" s="112"/>
      <c r="AN58" s="122">
        <v>18.07</v>
      </c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  <c r="AY58" s="112"/>
      <c r="AZ58" s="112"/>
      <c r="BA58" s="112"/>
      <c r="BB58" s="113"/>
      <c r="BC58" s="113"/>
      <c r="BD58" s="113"/>
    </row>
    <row r="59" spans="1:56" ht="31.5" x14ac:dyDescent="0.25">
      <c r="A59" s="11"/>
      <c r="B59" s="42">
        <v>50</v>
      </c>
      <c r="C59" s="67">
        <v>44252</v>
      </c>
      <c r="D59" s="44"/>
      <c r="E59" s="1" t="s">
        <v>34</v>
      </c>
      <c r="F59" s="69"/>
      <c r="G59" s="128"/>
      <c r="H59" s="48">
        <f t="shared" si="10"/>
        <v>518.9</v>
      </c>
      <c r="I59" s="116"/>
      <c r="J59" s="50">
        <v>0.5</v>
      </c>
      <c r="K59" s="48">
        <f t="shared" si="5"/>
        <v>6269.399999999996</v>
      </c>
      <c r="L59" s="116"/>
      <c r="M59" s="65"/>
      <c r="N59" s="48">
        <f t="shared" si="6"/>
        <v>1791.2000000000007</v>
      </c>
      <c r="O59" s="53">
        <f t="shared" si="3"/>
        <v>8579.4999999999964</v>
      </c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5"/>
      <c r="AA59" s="55"/>
      <c r="AB59" s="55"/>
      <c r="AC59" s="55"/>
      <c r="AD59" s="55">
        <v>0.5</v>
      </c>
      <c r="AE59" s="55"/>
      <c r="AF59" s="55"/>
      <c r="AG59" s="55"/>
      <c r="AH59" s="55"/>
      <c r="AI59" s="55"/>
      <c r="AJ59" s="112"/>
      <c r="AK59" s="112">
        <f t="shared" si="9"/>
        <v>0.5</v>
      </c>
      <c r="AL59" s="112"/>
      <c r="AM59" s="112"/>
      <c r="AN59" s="112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  <c r="AY59" s="112"/>
      <c r="AZ59" s="112"/>
      <c r="BA59" s="112"/>
      <c r="BB59" s="113"/>
      <c r="BC59" s="113"/>
      <c r="BD59" s="113"/>
    </row>
    <row r="60" spans="1:56" ht="15.75" x14ac:dyDescent="0.25">
      <c r="A60" s="11"/>
      <c r="B60" s="42">
        <v>51</v>
      </c>
      <c r="C60" s="67">
        <v>44252</v>
      </c>
      <c r="D60" s="44"/>
      <c r="E60" s="45" t="s">
        <v>109</v>
      </c>
      <c r="F60" s="69"/>
      <c r="G60" s="128"/>
      <c r="H60" s="48">
        <f t="shared" si="10"/>
        <v>518.9</v>
      </c>
      <c r="I60" s="116"/>
      <c r="J60" s="50"/>
      <c r="K60" s="48">
        <f t="shared" si="5"/>
        <v>6269.399999999996</v>
      </c>
      <c r="L60" s="116">
        <v>20</v>
      </c>
      <c r="M60" s="65"/>
      <c r="N60" s="48">
        <f t="shared" si="6"/>
        <v>1811.2000000000007</v>
      </c>
      <c r="O60" s="53">
        <f t="shared" si="3"/>
        <v>8599.4999999999964</v>
      </c>
      <c r="P60" s="54">
        <v>20</v>
      </c>
      <c r="Q60" s="54"/>
      <c r="R60" s="54"/>
      <c r="S60" s="54"/>
      <c r="T60" s="54"/>
      <c r="U60" s="54"/>
      <c r="V60" s="54"/>
      <c r="W60" s="54"/>
      <c r="X60" s="54"/>
      <c r="Y60" s="54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112"/>
      <c r="AK60" s="112"/>
      <c r="AL60" s="112"/>
      <c r="AM60" s="112"/>
      <c r="AN60" s="112"/>
      <c r="AO60" s="113">
        <f t="shared" si="7"/>
        <v>20</v>
      </c>
      <c r="AP60" s="113"/>
      <c r="AQ60" s="113"/>
      <c r="AR60" s="113"/>
      <c r="AS60" s="113"/>
      <c r="AT60" s="113"/>
      <c r="AU60" s="113"/>
      <c r="AV60" s="113"/>
      <c r="AW60" s="113"/>
      <c r="AX60" s="113"/>
      <c r="AY60" s="112"/>
      <c r="AZ60" s="112"/>
      <c r="BA60" s="112"/>
      <c r="BB60" s="113"/>
      <c r="BC60" s="113"/>
      <c r="BD60" s="113"/>
    </row>
    <row r="61" spans="1:56" ht="31.5" x14ac:dyDescent="0.25">
      <c r="A61" s="11"/>
      <c r="B61" s="42">
        <v>52</v>
      </c>
      <c r="C61" s="67">
        <v>44252</v>
      </c>
      <c r="D61" s="44"/>
      <c r="E61" s="1" t="s">
        <v>32</v>
      </c>
      <c r="F61" s="69"/>
      <c r="G61" s="128"/>
      <c r="H61" s="48">
        <f t="shared" si="10"/>
        <v>518.9</v>
      </c>
      <c r="I61" s="116"/>
      <c r="J61" s="50"/>
      <c r="K61" s="48">
        <f t="shared" si="5"/>
        <v>6269.399999999996</v>
      </c>
      <c r="L61" s="116"/>
      <c r="M61" s="65">
        <v>1.03</v>
      </c>
      <c r="N61" s="48">
        <f t="shared" si="6"/>
        <v>1810.1700000000008</v>
      </c>
      <c r="O61" s="53">
        <f t="shared" si="3"/>
        <v>8598.4699999999957</v>
      </c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5"/>
      <c r="AA61" s="55"/>
      <c r="AB61" s="55"/>
      <c r="AC61" s="55"/>
      <c r="AD61" s="52">
        <v>1.03</v>
      </c>
      <c r="AE61" s="55"/>
      <c r="AF61" s="55"/>
      <c r="AG61" s="55"/>
      <c r="AH61" s="55"/>
      <c r="AI61" s="55"/>
      <c r="AJ61" s="112"/>
      <c r="AK61" s="112">
        <f t="shared" si="9"/>
        <v>1.03</v>
      </c>
      <c r="AL61" s="112"/>
      <c r="AM61" s="112"/>
      <c r="AN61" s="112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  <c r="AY61" s="112"/>
      <c r="AZ61" s="112"/>
      <c r="BA61" s="112"/>
      <c r="BB61" s="113"/>
      <c r="BC61" s="113"/>
      <c r="BD61" s="113"/>
    </row>
    <row r="62" spans="1:56" ht="15.75" x14ac:dyDescent="0.25">
      <c r="A62" s="11"/>
      <c r="B62" s="42">
        <v>53</v>
      </c>
      <c r="C62" s="67">
        <v>44252</v>
      </c>
      <c r="D62" s="44"/>
      <c r="E62" s="45" t="s">
        <v>110</v>
      </c>
      <c r="F62" s="69"/>
      <c r="G62" s="128"/>
      <c r="H62" s="48">
        <f t="shared" si="10"/>
        <v>518.9</v>
      </c>
      <c r="I62" s="116"/>
      <c r="J62" s="50"/>
      <c r="K62" s="48">
        <f t="shared" si="5"/>
        <v>6269.399999999996</v>
      </c>
      <c r="L62" s="116">
        <v>40</v>
      </c>
      <c r="M62" s="65"/>
      <c r="N62" s="48">
        <f t="shared" si="6"/>
        <v>1850.1700000000008</v>
      </c>
      <c r="O62" s="53">
        <f t="shared" si="3"/>
        <v>8638.4699999999957</v>
      </c>
      <c r="P62" s="54">
        <v>40</v>
      </c>
      <c r="Q62" s="54"/>
      <c r="R62" s="54"/>
      <c r="S62" s="54"/>
      <c r="T62" s="54"/>
      <c r="U62" s="54"/>
      <c r="V62" s="54"/>
      <c r="W62" s="54"/>
      <c r="X62" s="54"/>
      <c r="Y62" s="54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112"/>
      <c r="AK62" s="112"/>
      <c r="AL62" s="112"/>
      <c r="AM62" s="112"/>
      <c r="AN62" s="112"/>
      <c r="AO62" s="113">
        <f t="shared" si="7"/>
        <v>40</v>
      </c>
      <c r="AP62" s="113"/>
      <c r="AQ62" s="113"/>
      <c r="AR62" s="113"/>
      <c r="AS62" s="113"/>
      <c r="AT62" s="113"/>
      <c r="AU62" s="113"/>
      <c r="AV62" s="113"/>
      <c r="AW62" s="113"/>
      <c r="AX62" s="113"/>
      <c r="AY62" s="112"/>
      <c r="AZ62" s="112"/>
      <c r="BA62" s="112"/>
      <c r="BB62" s="113"/>
      <c r="BC62" s="113"/>
      <c r="BD62" s="113"/>
    </row>
    <row r="63" spans="1:56" ht="15.75" x14ac:dyDescent="0.25">
      <c r="A63" s="11"/>
      <c r="B63" s="42">
        <v>54</v>
      </c>
      <c r="C63" s="67">
        <v>44252</v>
      </c>
      <c r="D63" s="44"/>
      <c r="E63" s="1" t="s">
        <v>99</v>
      </c>
      <c r="F63" s="69"/>
      <c r="G63" s="128"/>
      <c r="H63" s="48">
        <f t="shared" si="10"/>
        <v>518.9</v>
      </c>
      <c r="I63" s="116"/>
      <c r="J63" s="50"/>
      <c r="K63" s="48">
        <f t="shared" si="5"/>
        <v>6269.399999999996</v>
      </c>
      <c r="L63" s="116">
        <v>10</v>
      </c>
      <c r="M63" s="65"/>
      <c r="N63" s="48">
        <f t="shared" si="6"/>
        <v>1860.1700000000008</v>
      </c>
      <c r="O63" s="53">
        <f t="shared" si="3"/>
        <v>8648.4699999999957</v>
      </c>
      <c r="P63" s="54"/>
      <c r="Q63" s="54">
        <v>10</v>
      </c>
      <c r="R63" s="54"/>
      <c r="S63" s="54"/>
      <c r="T63" s="54"/>
      <c r="U63" s="54"/>
      <c r="V63" s="54"/>
      <c r="W63" s="54"/>
      <c r="X63" s="54"/>
      <c r="Y63" s="54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112"/>
      <c r="AK63" s="112"/>
      <c r="AL63" s="112"/>
      <c r="AM63" s="112"/>
      <c r="AN63" s="112"/>
      <c r="AO63" s="113"/>
      <c r="AP63" s="113"/>
      <c r="AQ63" s="113"/>
      <c r="AR63" s="113">
        <f t="shared" si="8"/>
        <v>10</v>
      </c>
      <c r="AS63" s="113"/>
      <c r="AT63" s="113"/>
      <c r="AU63" s="113"/>
      <c r="AV63" s="113"/>
      <c r="AW63" s="113"/>
      <c r="AX63" s="113"/>
      <c r="AY63" s="112"/>
      <c r="AZ63" s="112"/>
      <c r="BA63" s="112"/>
      <c r="BB63" s="113"/>
      <c r="BC63" s="113"/>
      <c r="BD63" s="113"/>
    </row>
    <row r="64" spans="1:56" ht="31.5" x14ac:dyDescent="0.25">
      <c r="A64" s="11"/>
      <c r="B64" s="42">
        <v>55</v>
      </c>
      <c r="C64" s="67">
        <v>44252</v>
      </c>
      <c r="D64" s="44"/>
      <c r="E64" s="1" t="s">
        <v>32</v>
      </c>
      <c r="F64" s="69"/>
      <c r="G64" s="128"/>
      <c r="H64" s="48">
        <f t="shared" si="10"/>
        <v>518.9</v>
      </c>
      <c r="I64" s="116"/>
      <c r="J64" s="50"/>
      <c r="K64" s="48">
        <f t="shared" si="5"/>
        <v>6269.399999999996</v>
      </c>
      <c r="L64" s="116"/>
      <c r="M64" s="65">
        <v>2.0499999999999998</v>
      </c>
      <c r="N64" s="48">
        <f t="shared" si="6"/>
        <v>1858.1200000000008</v>
      </c>
      <c r="O64" s="53">
        <f t="shared" si="3"/>
        <v>8646.4199999999964</v>
      </c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5"/>
      <c r="AA64" s="55"/>
      <c r="AB64" s="55"/>
      <c r="AC64" s="55"/>
      <c r="AD64" s="55">
        <v>2.0499999999999998</v>
      </c>
      <c r="AE64" s="55"/>
      <c r="AF64" s="55"/>
      <c r="AG64" s="55"/>
      <c r="AH64" s="55"/>
      <c r="AI64" s="55"/>
      <c r="AJ64" s="112"/>
      <c r="AK64" s="112">
        <f t="shared" si="9"/>
        <v>2.0499999999999998</v>
      </c>
      <c r="AL64" s="112"/>
      <c r="AM64" s="112"/>
      <c r="AN64" s="112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  <c r="AY64" s="112"/>
      <c r="AZ64" s="112"/>
      <c r="BA64" s="112"/>
      <c r="BB64" s="113"/>
      <c r="BC64" s="113"/>
      <c r="BD64" s="113"/>
    </row>
    <row r="65" spans="1:56" ht="15.75" x14ac:dyDescent="0.25">
      <c r="A65" s="11"/>
      <c r="B65" s="42">
        <v>56</v>
      </c>
      <c r="C65" s="67">
        <v>44253</v>
      </c>
      <c r="D65" s="44"/>
      <c r="E65" s="45" t="s">
        <v>110</v>
      </c>
      <c r="F65" s="69"/>
      <c r="G65" s="128"/>
      <c r="H65" s="48">
        <f t="shared" si="10"/>
        <v>518.9</v>
      </c>
      <c r="I65" s="116"/>
      <c r="J65" s="50"/>
      <c r="K65" s="48">
        <f t="shared" si="5"/>
        <v>6269.399999999996</v>
      </c>
      <c r="L65" s="116">
        <v>20</v>
      </c>
      <c r="M65" s="65"/>
      <c r="N65" s="48">
        <f t="shared" si="6"/>
        <v>1878.1200000000008</v>
      </c>
      <c r="O65" s="53">
        <f t="shared" si="3"/>
        <v>8666.4199999999964</v>
      </c>
      <c r="P65" s="54">
        <v>20</v>
      </c>
      <c r="Q65" s="54"/>
      <c r="R65" s="54"/>
      <c r="S65" s="54"/>
      <c r="T65" s="54"/>
      <c r="U65" s="54"/>
      <c r="V65" s="54"/>
      <c r="W65" s="54"/>
      <c r="X65" s="54"/>
      <c r="Y65" s="54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112"/>
      <c r="AK65" s="112"/>
      <c r="AL65" s="112"/>
      <c r="AM65" s="112"/>
      <c r="AN65" s="112"/>
      <c r="AO65" s="113">
        <f t="shared" si="7"/>
        <v>20</v>
      </c>
      <c r="AP65" s="113"/>
      <c r="AQ65" s="113"/>
      <c r="AR65" s="113"/>
      <c r="AS65" s="113"/>
      <c r="AT65" s="113"/>
      <c r="AU65" s="113"/>
      <c r="AV65" s="113"/>
      <c r="AW65" s="113"/>
      <c r="AX65" s="113"/>
      <c r="AY65" s="112"/>
      <c r="AZ65" s="112"/>
      <c r="BA65" s="112"/>
      <c r="BB65" s="113"/>
      <c r="BC65" s="113"/>
      <c r="BD65" s="113"/>
    </row>
    <row r="66" spans="1:56" ht="31.5" x14ac:dyDescent="0.25">
      <c r="A66" s="11"/>
      <c r="B66" s="42">
        <v>57</v>
      </c>
      <c r="C66" s="67">
        <v>44253</v>
      </c>
      <c r="D66" s="44"/>
      <c r="E66" s="1" t="s">
        <v>32</v>
      </c>
      <c r="F66" s="69"/>
      <c r="G66" s="128"/>
      <c r="H66" s="48">
        <f t="shared" si="10"/>
        <v>518.9</v>
      </c>
      <c r="I66" s="116"/>
      <c r="J66" s="50"/>
      <c r="K66" s="48">
        <f t="shared" si="5"/>
        <v>6269.399999999996</v>
      </c>
      <c r="L66" s="116"/>
      <c r="M66" s="65">
        <v>1.03</v>
      </c>
      <c r="N66" s="48">
        <f t="shared" si="6"/>
        <v>1877.0900000000008</v>
      </c>
      <c r="O66" s="53">
        <f t="shared" si="3"/>
        <v>8665.3899999999958</v>
      </c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5"/>
      <c r="AA66" s="55"/>
      <c r="AB66" s="55"/>
      <c r="AC66" s="55"/>
      <c r="AD66" s="55">
        <v>1.03</v>
      </c>
      <c r="AE66" s="65"/>
      <c r="AF66" s="55"/>
      <c r="AG66" s="55"/>
      <c r="AH66" s="55"/>
      <c r="AI66" s="55"/>
      <c r="AJ66" s="112"/>
      <c r="AK66" s="112">
        <f t="shared" si="9"/>
        <v>1.03</v>
      </c>
      <c r="AL66" s="112"/>
      <c r="AM66" s="112"/>
      <c r="AN66" s="112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  <c r="AY66" s="112"/>
      <c r="AZ66" s="112"/>
      <c r="BA66" s="112"/>
      <c r="BB66" s="113"/>
      <c r="BC66" s="113"/>
      <c r="BD66" s="113"/>
    </row>
    <row r="67" spans="1:56" ht="15.75" x14ac:dyDescent="0.25">
      <c r="A67" s="11"/>
      <c r="B67" s="42">
        <v>58</v>
      </c>
      <c r="C67" s="67">
        <v>44253</v>
      </c>
      <c r="D67" s="44"/>
      <c r="E67" s="1" t="s">
        <v>100</v>
      </c>
      <c r="F67" s="69"/>
      <c r="G67" s="128"/>
      <c r="H67" s="48">
        <f t="shared" si="10"/>
        <v>518.9</v>
      </c>
      <c r="I67" s="116">
        <v>20</v>
      </c>
      <c r="J67" s="50"/>
      <c r="K67" s="48">
        <f t="shared" si="5"/>
        <v>6289.399999999996</v>
      </c>
      <c r="L67" s="116"/>
      <c r="M67" s="65"/>
      <c r="N67" s="48">
        <f t="shared" si="6"/>
        <v>1877.0900000000008</v>
      </c>
      <c r="O67" s="53">
        <f t="shared" si="3"/>
        <v>8685.3899999999958</v>
      </c>
      <c r="P67" s="54">
        <v>20</v>
      </c>
      <c r="Q67" s="54"/>
      <c r="R67" s="54"/>
      <c r="S67" s="54"/>
      <c r="T67" s="54"/>
      <c r="U67" s="54"/>
      <c r="V67" s="54"/>
      <c r="W67" s="54"/>
      <c r="X67" s="54"/>
      <c r="Y67" s="54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112"/>
      <c r="AK67" s="112"/>
      <c r="AL67" s="112"/>
      <c r="AM67" s="112"/>
      <c r="AN67" s="112"/>
      <c r="AO67" s="113">
        <f t="shared" si="7"/>
        <v>20</v>
      </c>
      <c r="AP67" s="113"/>
      <c r="AQ67" s="113"/>
      <c r="AR67" s="113"/>
      <c r="AS67" s="113"/>
      <c r="AT67" s="113"/>
      <c r="AU67" s="113"/>
      <c r="AV67" s="113"/>
      <c r="AW67" s="113"/>
      <c r="AX67" s="113"/>
      <c r="AY67" s="112"/>
      <c r="AZ67" s="112"/>
      <c r="BA67" s="112"/>
      <c r="BB67" s="113"/>
      <c r="BC67" s="113"/>
      <c r="BD67" s="113"/>
    </row>
    <row r="68" spans="1:56" ht="15.75" x14ac:dyDescent="0.25">
      <c r="A68" s="11"/>
      <c r="B68" s="42">
        <v>59</v>
      </c>
      <c r="C68" s="67">
        <v>44254</v>
      </c>
      <c r="D68" s="44"/>
      <c r="E68" s="45" t="s">
        <v>110</v>
      </c>
      <c r="F68" s="69"/>
      <c r="G68" s="128"/>
      <c r="H68" s="48">
        <f t="shared" si="10"/>
        <v>518.9</v>
      </c>
      <c r="I68" s="116"/>
      <c r="J68" s="50"/>
      <c r="K68" s="48">
        <f t="shared" si="5"/>
        <v>6289.399999999996</v>
      </c>
      <c r="L68" s="116">
        <v>20</v>
      </c>
      <c r="M68" s="65"/>
      <c r="N68" s="48">
        <f t="shared" si="6"/>
        <v>1897.0900000000008</v>
      </c>
      <c r="O68" s="53">
        <f t="shared" si="3"/>
        <v>8705.3899999999958</v>
      </c>
      <c r="P68" s="54">
        <v>20</v>
      </c>
      <c r="Q68" s="54"/>
      <c r="R68" s="54"/>
      <c r="S68" s="54"/>
      <c r="T68" s="54"/>
      <c r="U68" s="54"/>
      <c r="V68" s="54"/>
      <c r="W68" s="54"/>
      <c r="X68" s="54"/>
      <c r="Y68" s="54"/>
      <c r="Z68" s="55"/>
      <c r="AA68" s="55"/>
      <c r="AB68" s="55"/>
      <c r="AC68" s="55"/>
      <c r="AD68" s="65"/>
      <c r="AE68" s="55"/>
      <c r="AF68" s="55"/>
      <c r="AG68" s="55"/>
      <c r="AH68" s="55"/>
      <c r="AI68" s="55"/>
      <c r="AJ68" s="112"/>
      <c r="AK68" s="112"/>
      <c r="AL68" s="112"/>
      <c r="AM68" s="112"/>
      <c r="AN68" s="112"/>
      <c r="AO68" s="113">
        <f t="shared" si="7"/>
        <v>20</v>
      </c>
      <c r="AP68" s="113"/>
      <c r="AQ68" s="113"/>
      <c r="AR68" s="113"/>
      <c r="AS68" s="113"/>
      <c r="AT68" s="113"/>
      <c r="AU68" s="113"/>
      <c r="AV68" s="113"/>
      <c r="AW68" s="113"/>
      <c r="AX68" s="113"/>
      <c r="AY68" s="112"/>
      <c r="AZ68" s="112"/>
      <c r="BA68" s="112"/>
      <c r="BB68" s="113"/>
      <c r="BC68" s="113"/>
      <c r="BD68" s="113"/>
    </row>
    <row r="69" spans="1:56" ht="15.75" x14ac:dyDescent="0.25">
      <c r="A69" s="11"/>
      <c r="B69" s="42">
        <v>60</v>
      </c>
      <c r="C69" s="67">
        <v>44255</v>
      </c>
      <c r="D69" s="44"/>
      <c r="E69" s="45" t="s">
        <v>110</v>
      </c>
      <c r="F69" s="69"/>
      <c r="G69" s="128"/>
      <c r="H69" s="48">
        <f t="shared" si="10"/>
        <v>518.9</v>
      </c>
      <c r="I69" s="116"/>
      <c r="J69" s="50"/>
      <c r="K69" s="48">
        <f t="shared" si="5"/>
        <v>6289.399999999996</v>
      </c>
      <c r="L69" s="116">
        <v>20</v>
      </c>
      <c r="M69" s="65"/>
      <c r="N69" s="48">
        <f t="shared" si="6"/>
        <v>1917.0900000000008</v>
      </c>
      <c r="O69" s="53">
        <f t="shared" si="3"/>
        <v>8725.3899999999958</v>
      </c>
      <c r="P69" s="54">
        <v>20</v>
      </c>
      <c r="Q69" s="54"/>
      <c r="R69" s="54"/>
      <c r="S69" s="54"/>
      <c r="T69" s="54"/>
      <c r="U69" s="54"/>
      <c r="V69" s="54"/>
      <c r="W69" s="54"/>
      <c r="X69" s="54"/>
      <c r="Y69" s="54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112"/>
      <c r="AK69" s="112"/>
      <c r="AL69" s="112"/>
      <c r="AM69" s="112"/>
      <c r="AN69" s="112"/>
      <c r="AO69" s="113">
        <f t="shared" si="7"/>
        <v>20</v>
      </c>
      <c r="AP69" s="113"/>
      <c r="AQ69" s="113"/>
      <c r="AR69" s="113"/>
      <c r="AS69" s="113"/>
      <c r="AT69" s="113"/>
      <c r="AU69" s="113"/>
      <c r="AV69" s="113"/>
      <c r="AW69" s="113"/>
      <c r="AX69" s="113"/>
      <c r="AY69" s="112"/>
      <c r="AZ69" s="112"/>
      <c r="BA69" s="112"/>
      <c r="BB69" s="113"/>
      <c r="BC69" s="113"/>
      <c r="BD69" s="113"/>
    </row>
    <row r="70" spans="1:56" ht="31.5" x14ac:dyDescent="0.25">
      <c r="A70" s="11"/>
      <c r="B70" s="42">
        <v>61</v>
      </c>
      <c r="C70" s="67">
        <v>44255</v>
      </c>
      <c r="D70" s="44"/>
      <c r="E70" s="1" t="s">
        <v>32</v>
      </c>
      <c r="F70" s="69"/>
      <c r="G70" s="128"/>
      <c r="H70" s="48">
        <f t="shared" si="10"/>
        <v>518.9</v>
      </c>
      <c r="I70" s="116"/>
      <c r="J70" s="50"/>
      <c r="K70" s="48">
        <f t="shared" si="5"/>
        <v>6289.399999999996</v>
      </c>
      <c r="L70" s="116"/>
      <c r="M70" s="65">
        <v>1.03</v>
      </c>
      <c r="N70" s="48">
        <f t="shared" si="6"/>
        <v>1916.0600000000009</v>
      </c>
      <c r="O70" s="53">
        <f t="shared" si="3"/>
        <v>8724.3599999999969</v>
      </c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5"/>
      <c r="AA70" s="55"/>
      <c r="AB70" s="55"/>
      <c r="AC70" s="55"/>
      <c r="AD70" s="55">
        <v>1.03</v>
      </c>
      <c r="AE70" s="55"/>
      <c r="AF70" s="55"/>
      <c r="AG70" s="55"/>
      <c r="AH70" s="55"/>
      <c r="AI70" s="55"/>
      <c r="AJ70" s="112"/>
      <c r="AK70" s="112">
        <f t="shared" si="9"/>
        <v>1.03</v>
      </c>
      <c r="AL70" s="112"/>
      <c r="AM70" s="112"/>
      <c r="AN70" s="112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  <c r="AY70" s="112"/>
      <c r="AZ70" s="112"/>
      <c r="BA70" s="112"/>
      <c r="BB70" s="113"/>
      <c r="BC70" s="113"/>
      <c r="BD70" s="113"/>
    </row>
    <row r="71" spans="1:56" ht="15.75" x14ac:dyDescent="0.25">
      <c r="A71" s="11"/>
      <c r="B71" s="42">
        <v>62</v>
      </c>
      <c r="C71" s="67">
        <v>44255</v>
      </c>
      <c r="D71" s="44"/>
      <c r="E71" s="1" t="s">
        <v>104</v>
      </c>
      <c r="F71" s="69"/>
      <c r="G71" s="128"/>
      <c r="H71" s="48">
        <f t="shared" si="10"/>
        <v>518.9</v>
      </c>
      <c r="I71" s="116"/>
      <c r="J71" s="50"/>
      <c r="K71" s="48">
        <f t="shared" si="5"/>
        <v>6289.399999999996</v>
      </c>
      <c r="L71" s="116">
        <v>40</v>
      </c>
      <c r="M71" s="65"/>
      <c r="N71" s="48">
        <f t="shared" si="6"/>
        <v>1956.0600000000009</v>
      </c>
      <c r="O71" s="53">
        <f t="shared" si="3"/>
        <v>8764.3599999999969</v>
      </c>
      <c r="P71" s="54">
        <v>40</v>
      </c>
      <c r="Q71" s="54"/>
      <c r="R71" s="54"/>
      <c r="S71" s="54"/>
      <c r="T71" s="54"/>
      <c r="U71" s="54"/>
      <c r="V71" s="54"/>
      <c r="W71" s="54"/>
      <c r="X71" s="54"/>
      <c r="Y71" s="54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112"/>
      <c r="AK71" s="112"/>
      <c r="AL71" s="112"/>
      <c r="AM71" s="112"/>
      <c r="AN71" s="112"/>
      <c r="AO71" s="113">
        <f t="shared" si="7"/>
        <v>40</v>
      </c>
      <c r="AP71" s="113"/>
      <c r="AQ71" s="113"/>
      <c r="AR71" s="113"/>
      <c r="AS71" s="113"/>
      <c r="AT71" s="113"/>
      <c r="AU71" s="113"/>
      <c r="AV71" s="113"/>
      <c r="AW71" s="113"/>
      <c r="AX71" s="113"/>
      <c r="AY71" s="112"/>
      <c r="AZ71" s="112"/>
      <c r="BA71" s="112"/>
      <c r="BB71" s="113"/>
      <c r="BC71" s="113"/>
      <c r="BD71" s="113"/>
    </row>
    <row r="72" spans="1:56" ht="15.75" x14ac:dyDescent="0.25">
      <c r="A72" s="11"/>
      <c r="B72" s="42">
        <v>63</v>
      </c>
      <c r="C72" s="67">
        <v>44256</v>
      </c>
      <c r="D72" s="44"/>
      <c r="E72" s="45" t="s">
        <v>110</v>
      </c>
      <c r="F72" s="69"/>
      <c r="G72" s="128"/>
      <c r="H72" s="48">
        <f t="shared" si="10"/>
        <v>518.9</v>
      </c>
      <c r="I72" s="116"/>
      <c r="J72" s="50"/>
      <c r="K72" s="48">
        <f t="shared" si="5"/>
        <v>6289.399999999996</v>
      </c>
      <c r="L72" s="116">
        <v>20</v>
      </c>
      <c r="M72" s="65"/>
      <c r="N72" s="48">
        <f t="shared" si="6"/>
        <v>1976.0600000000009</v>
      </c>
      <c r="O72" s="53">
        <f t="shared" si="3"/>
        <v>8784.3599999999969</v>
      </c>
      <c r="P72" s="54">
        <v>20</v>
      </c>
      <c r="Q72" s="54"/>
      <c r="R72" s="54"/>
      <c r="S72" s="54"/>
      <c r="T72" s="54"/>
      <c r="U72" s="54"/>
      <c r="V72" s="54"/>
      <c r="W72" s="54"/>
      <c r="X72" s="54"/>
      <c r="Y72" s="54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112"/>
      <c r="AK72" s="112"/>
      <c r="AL72" s="112"/>
      <c r="AM72" s="112"/>
      <c r="AN72" s="112"/>
      <c r="AO72" s="113">
        <f t="shared" si="7"/>
        <v>20</v>
      </c>
      <c r="AP72" s="113"/>
      <c r="AQ72" s="113"/>
      <c r="AR72" s="113"/>
      <c r="AS72" s="113"/>
      <c r="AT72" s="113"/>
      <c r="AU72" s="113"/>
      <c r="AV72" s="113"/>
      <c r="AW72" s="113"/>
      <c r="AX72" s="113"/>
      <c r="AY72" s="112"/>
      <c r="AZ72" s="112"/>
      <c r="BA72" s="112"/>
      <c r="BB72" s="113"/>
      <c r="BC72" s="113"/>
      <c r="BD72" s="113"/>
    </row>
    <row r="73" spans="1:56" ht="31.5" x14ac:dyDescent="0.25">
      <c r="A73" s="11"/>
      <c r="B73" s="42">
        <v>64</v>
      </c>
      <c r="C73" s="67">
        <v>44256</v>
      </c>
      <c r="D73" s="44"/>
      <c r="E73" s="1" t="s">
        <v>32</v>
      </c>
      <c r="F73" s="69"/>
      <c r="G73" s="128"/>
      <c r="H73" s="48">
        <f t="shared" si="10"/>
        <v>518.9</v>
      </c>
      <c r="I73" s="116"/>
      <c r="J73" s="50"/>
      <c r="K73" s="48">
        <f t="shared" si="5"/>
        <v>6289.399999999996</v>
      </c>
      <c r="L73" s="116"/>
      <c r="M73" s="65">
        <v>1.03</v>
      </c>
      <c r="N73" s="48">
        <f t="shared" si="6"/>
        <v>1975.0300000000009</v>
      </c>
      <c r="O73" s="53">
        <f t="shared" si="3"/>
        <v>8783.3299999999963</v>
      </c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5"/>
      <c r="AA73" s="55"/>
      <c r="AB73" s="55"/>
      <c r="AC73" s="55"/>
      <c r="AD73" s="55">
        <v>1.03</v>
      </c>
      <c r="AE73" s="55"/>
      <c r="AF73" s="55"/>
      <c r="AG73" s="55"/>
      <c r="AH73" s="55"/>
      <c r="AI73" s="55"/>
      <c r="AJ73" s="112"/>
      <c r="AK73" s="112">
        <f t="shared" si="9"/>
        <v>1.03</v>
      </c>
      <c r="AL73" s="112"/>
      <c r="AM73" s="112"/>
      <c r="AN73" s="112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  <c r="AY73" s="112"/>
      <c r="AZ73" s="112"/>
      <c r="BA73" s="112"/>
      <c r="BB73" s="113"/>
      <c r="BC73" s="113"/>
      <c r="BD73" s="113"/>
    </row>
    <row r="74" spans="1:56" ht="15.75" x14ac:dyDescent="0.25">
      <c r="A74" s="11"/>
      <c r="B74" s="42">
        <v>65</v>
      </c>
      <c r="C74" s="67">
        <v>44256</v>
      </c>
      <c r="D74" s="44"/>
      <c r="E74" s="1" t="s">
        <v>100</v>
      </c>
      <c r="F74" s="69"/>
      <c r="G74" s="128"/>
      <c r="H74" s="48">
        <f t="shared" si="10"/>
        <v>518.9</v>
      </c>
      <c r="I74" s="116">
        <v>20</v>
      </c>
      <c r="J74" s="50"/>
      <c r="K74" s="48">
        <f t="shared" si="5"/>
        <v>6309.399999999996</v>
      </c>
      <c r="L74" s="116"/>
      <c r="M74" s="65"/>
      <c r="N74" s="48">
        <f t="shared" si="6"/>
        <v>1975.0300000000009</v>
      </c>
      <c r="O74" s="53">
        <f t="shared" si="3"/>
        <v>8803.3299999999963</v>
      </c>
      <c r="P74" s="54">
        <v>20</v>
      </c>
      <c r="Q74" s="54"/>
      <c r="R74" s="54"/>
      <c r="S74" s="54"/>
      <c r="T74" s="54"/>
      <c r="U74" s="54"/>
      <c r="V74" s="54"/>
      <c r="W74" s="54"/>
      <c r="X74" s="54"/>
      <c r="Y74" s="54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112"/>
      <c r="AK74" s="112"/>
      <c r="AL74" s="112"/>
      <c r="AM74" s="112"/>
      <c r="AN74" s="112"/>
      <c r="AO74" s="113">
        <f t="shared" si="7"/>
        <v>20</v>
      </c>
      <c r="AP74" s="113"/>
      <c r="AQ74" s="113"/>
      <c r="AR74" s="113"/>
      <c r="AS74" s="113"/>
      <c r="AT74" s="113"/>
      <c r="AU74" s="113"/>
      <c r="AV74" s="113"/>
      <c r="AW74" s="113"/>
      <c r="AX74" s="113"/>
      <c r="AY74" s="112"/>
      <c r="AZ74" s="112"/>
      <c r="BA74" s="112"/>
      <c r="BB74" s="113"/>
      <c r="BC74" s="113"/>
      <c r="BD74" s="113"/>
    </row>
    <row r="75" spans="1:56" ht="15.75" x14ac:dyDescent="0.25">
      <c r="A75" s="11"/>
      <c r="B75" s="42">
        <v>66</v>
      </c>
      <c r="C75" s="67">
        <v>44256</v>
      </c>
      <c r="D75" s="44"/>
      <c r="E75" s="45" t="s">
        <v>108</v>
      </c>
      <c r="F75" s="69"/>
      <c r="G75" s="128"/>
      <c r="H75" s="48">
        <f t="shared" si="10"/>
        <v>518.9</v>
      </c>
      <c r="I75" s="116">
        <v>20</v>
      </c>
      <c r="J75" s="50"/>
      <c r="K75" s="48">
        <f t="shared" ref="K75:K88" si="11">K74+I75-J75</f>
        <v>6329.399999999996</v>
      </c>
      <c r="L75" s="116"/>
      <c r="M75" s="65"/>
      <c r="N75" s="48">
        <f t="shared" ref="N75:N138" si="12">N74+L75-M75</f>
        <v>1975.0300000000009</v>
      </c>
      <c r="O75" s="53">
        <f t="shared" si="3"/>
        <v>8823.3299999999963</v>
      </c>
      <c r="P75" s="54">
        <v>20</v>
      </c>
      <c r="Q75" s="54"/>
      <c r="R75" s="54"/>
      <c r="S75" s="54"/>
      <c r="T75" s="54"/>
      <c r="U75" s="54"/>
      <c r="V75" s="54"/>
      <c r="W75" s="54"/>
      <c r="X75" s="54"/>
      <c r="Y75" s="54"/>
      <c r="Z75" s="55"/>
      <c r="AA75" s="55"/>
      <c r="AB75" s="55"/>
      <c r="AC75" s="55"/>
      <c r="AD75" s="65"/>
      <c r="AE75" s="55"/>
      <c r="AF75" s="55"/>
      <c r="AG75" s="55"/>
      <c r="AH75" s="55"/>
      <c r="AI75" s="55"/>
      <c r="AJ75" s="112"/>
      <c r="AK75" s="112"/>
      <c r="AL75" s="112"/>
      <c r="AM75" s="112"/>
      <c r="AN75" s="112"/>
      <c r="AO75" s="113">
        <f t="shared" ref="AO75:AO123" si="13">P75</f>
        <v>20</v>
      </c>
      <c r="AP75" s="113"/>
      <c r="AQ75" s="113"/>
      <c r="AR75" s="113"/>
      <c r="AS75" s="113"/>
      <c r="AT75" s="113"/>
      <c r="AU75" s="113"/>
      <c r="AV75" s="113"/>
      <c r="AW75" s="113"/>
      <c r="AX75" s="113"/>
      <c r="AY75" s="112"/>
      <c r="AZ75" s="112"/>
      <c r="BA75" s="112"/>
      <c r="BB75" s="113"/>
      <c r="BC75" s="113"/>
      <c r="BD75" s="113"/>
    </row>
    <row r="76" spans="1:56" ht="15.75" x14ac:dyDescent="0.25">
      <c r="A76" s="11"/>
      <c r="B76" s="42">
        <v>67</v>
      </c>
      <c r="C76" s="67">
        <v>44256</v>
      </c>
      <c r="D76" s="44"/>
      <c r="E76" s="45" t="s">
        <v>108</v>
      </c>
      <c r="F76" s="69"/>
      <c r="G76" s="128"/>
      <c r="H76" s="48">
        <f t="shared" si="10"/>
        <v>518.9</v>
      </c>
      <c r="I76" s="116">
        <v>40</v>
      </c>
      <c r="J76" s="50"/>
      <c r="K76" s="48">
        <f t="shared" si="11"/>
        <v>6369.399999999996</v>
      </c>
      <c r="L76" s="116"/>
      <c r="M76" s="65"/>
      <c r="N76" s="48">
        <f t="shared" si="12"/>
        <v>1975.0300000000009</v>
      </c>
      <c r="O76" s="53">
        <f t="shared" si="3"/>
        <v>8863.3299999999963</v>
      </c>
      <c r="P76" s="54">
        <v>40</v>
      </c>
      <c r="Q76" s="54"/>
      <c r="R76" s="54"/>
      <c r="S76" s="54"/>
      <c r="T76" s="54"/>
      <c r="U76" s="54"/>
      <c r="V76" s="54"/>
      <c r="W76" s="54"/>
      <c r="X76" s="54"/>
      <c r="Y76" s="54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112"/>
      <c r="AK76" s="112"/>
      <c r="AL76" s="112"/>
      <c r="AM76" s="112"/>
      <c r="AN76" s="112"/>
      <c r="AO76" s="113">
        <f t="shared" si="13"/>
        <v>40</v>
      </c>
      <c r="AP76" s="113"/>
      <c r="AQ76" s="113"/>
      <c r="AR76" s="113"/>
      <c r="AS76" s="113"/>
      <c r="AT76" s="113"/>
      <c r="AU76" s="113"/>
      <c r="AV76" s="113"/>
      <c r="AW76" s="113"/>
      <c r="AX76" s="113"/>
      <c r="AY76" s="112"/>
      <c r="AZ76" s="112"/>
      <c r="BA76" s="112"/>
      <c r="BB76" s="113"/>
      <c r="BC76" s="113"/>
      <c r="BD76" s="113"/>
    </row>
    <row r="77" spans="1:56" ht="15.75" x14ac:dyDescent="0.25">
      <c r="A77" s="11"/>
      <c r="B77" s="42">
        <v>68</v>
      </c>
      <c r="C77" s="67">
        <v>44256</v>
      </c>
      <c r="D77" s="44"/>
      <c r="E77" s="45" t="s">
        <v>108</v>
      </c>
      <c r="F77" s="69"/>
      <c r="G77" s="128"/>
      <c r="H77" s="48">
        <f t="shared" si="10"/>
        <v>518.9</v>
      </c>
      <c r="I77" s="116">
        <v>20</v>
      </c>
      <c r="J77" s="50"/>
      <c r="K77" s="48">
        <f t="shared" si="11"/>
        <v>6389.399999999996</v>
      </c>
      <c r="L77" s="116"/>
      <c r="M77" s="65"/>
      <c r="N77" s="48">
        <f t="shared" si="12"/>
        <v>1975.0300000000009</v>
      </c>
      <c r="O77" s="53">
        <f t="shared" si="3"/>
        <v>8883.3299999999963</v>
      </c>
      <c r="P77" s="54">
        <v>20</v>
      </c>
      <c r="Q77" s="54"/>
      <c r="R77" s="54"/>
      <c r="S77" s="54"/>
      <c r="T77" s="54"/>
      <c r="U77" s="54"/>
      <c r="V77" s="54"/>
      <c r="W77" s="54"/>
      <c r="X77" s="54"/>
      <c r="Y77" s="54"/>
      <c r="Z77" s="55"/>
      <c r="AA77" s="55"/>
      <c r="AB77" s="55"/>
      <c r="AC77" s="55"/>
      <c r="AD77" s="65"/>
      <c r="AE77" s="55"/>
      <c r="AF77" s="55"/>
      <c r="AG77" s="55"/>
      <c r="AH77" s="55"/>
      <c r="AI77" s="55"/>
      <c r="AJ77" s="112"/>
      <c r="AK77" s="112"/>
      <c r="AL77" s="112"/>
      <c r="AM77" s="112"/>
      <c r="AN77" s="112"/>
      <c r="AO77" s="113">
        <f t="shared" si="13"/>
        <v>20</v>
      </c>
      <c r="AP77" s="113"/>
      <c r="AQ77" s="113"/>
      <c r="AR77" s="113"/>
      <c r="AS77" s="113"/>
      <c r="AT77" s="113"/>
      <c r="AU77" s="113"/>
      <c r="AV77" s="113"/>
      <c r="AW77" s="113"/>
      <c r="AX77" s="113"/>
      <c r="AY77" s="112"/>
      <c r="AZ77" s="112"/>
      <c r="BA77" s="112"/>
      <c r="BB77" s="113"/>
      <c r="BC77" s="113"/>
      <c r="BD77" s="113"/>
    </row>
    <row r="78" spans="1:56" ht="15.75" x14ac:dyDescent="0.25">
      <c r="A78" s="11"/>
      <c r="B78" s="42">
        <v>69</v>
      </c>
      <c r="C78" s="67">
        <v>44256</v>
      </c>
      <c r="D78" s="44"/>
      <c r="E78" s="45" t="s">
        <v>108</v>
      </c>
      <c r="F78" s="69"/>
      <c r="G78" s="128"/>
      <c r="H78" s="48">
        <f t="shared" si="10"/>
        <v>518.9</v>
      </c>
      <c r="I78" s="116">
        <v>20</v>
      </c>
      <c r="J78" s="50"/>
      <c r="K78" s="48">
        <f t="shared" si="11"/>
        <v>6409.399999999996</v>
      </c>
      <c r="L78" s="116"/>
      <c r="M78" s="65"/>
      <c r="N78" s="48">
        <f t="shared" si="12"/>
        <v>1975.0300000000009</v>
      </c>
      <c r="O78" s="53">
        <f t="shared" si="3"/>
        <v>8903.3299999999963</v>
      </c>
      <c r="P78" s="54">
        <v>20</v>
      </c>
      <c r="Q78" s="54"/>
      <c r="R78" s="54"/>
      <c r="S78" s="54"/>
      <c r="T78" s="54"/>
      <c r="U78" s="54"/>
      <c r="V78" s="54"/>
      <c r="W78" s="54"/>
      <c r="X78" s="54"/>
      <c r="Y78" s="54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112"/>
      <c r="AK78" s="112"/>
      <c r="AL78" s="112"/>
      <c r="AM78" s="112"/>
      <c r="AN78" s="112"/>
      <c r="AO78" s="113">
        <f t="shared" si="13"/>
        <v>20</v>
      </c>
      <c r="AP78" s="113"/>
      <c r="AQ78" s="113"/>
      <c r="AR78" s="113"/>
      <c r="AS78" s="113"/>
      <c r="AT78" s="113"/>
      <c r="AU78" s="113"/>
      <c r="AV78" s="113"/>
      <c r="AW78" s="113"/>
      <c r="AX78" s="113"/>
      <c r="AY78" s="112"/>
      <c r="AZ78" s="112"/>
      <c r="BA78" s="112"/>
      <c r="BB78" s="113"/>
      <c r="BC78" s="113"/>
      <c r="BD78" s="113"/>
    </row>
    <row r="79" spans="1:56" ht="31.5" x14ac:dyDescent="0.25">
      <c r="A79" s="11"/>
      <c r="B79" s="42">
        <v>70</v>
      </c>
      <c r="C79" s="67">
        <v>44257</v>
      </c>
      <c r="D79" s="44"/>
      <c r="E79" s="1" t="s">
        <v>44</v>
      </c>
      <c r="F79" s="69"/>
      <c r="G79" s="128"/>
      <c r="H79" s="48">
        <f t="shared" si="10"/>
        <v>518.9</v>
      </c>
      <c r="I79" s="116">
        <v>20</v>
      </c>
      <c r="J79" s="65"/>
      <c r="K79" s="48">
        <f t="shared" si="11"/>
        <v>6429.399999999996</v>
      </c>
      <c r="L79" s="116"/>
      <c r="M79" s="65"/>
      <c r="N79" s="48">
        <f t="shared" si="12"/>
        <v>1975.0300000000009</v>
      </c>
      <c r="O79" s="53">
        <f t="shared" si="3"/>
        <v>8923.3299999999963</v>
      </c>
      <c r="P79" s="54">
        <v>20</v>
      </c>
      <c r="Q79" s="54"/>
      <c r="R79" s="54"/>
      <c r="S79" s="54"/>
      <c r="T79" s="54"/>
      <c r="U79" s="54"/>
      <c r="V79" s="54"/>
      <c r="W79" s="54"/>
      <c r="X79" s="54"/>
      <c r="Y79" s="54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112"/>
      <c r="AK79" s="112"/>
      <c r="AL79" s="112"/>
      <c r="AM79" s="112"/>
      <c r="AN79" s="112"/>
      <c r="AO79" s="113">
        <f t="shared" si="13"/>
        <v>20</v>
      </c>
      <c r="AP79" s="113"/>
      <c r="AQ79" s="113"/>
      <c r="AR79" s="113"/>
      <c r="AS79" s="113"/>
      <c r="AT79" s="113"/>
      <c r="AU79" s="113"/>
      <c r="AV79" s="113"/>
      <c r="AW79" s="113"/>
      <c r="AX79" s="113"/>
      <c r="AY79" s="112"/>
      <c r="AZ79" s="112"/>
      <c r="BA79" s="112"/>
      <c r="BB79" s="113"/>
      <c r="BC79" s="113"/>
      <c r="BD79" s="113"/>
    </row>
    <row r="80" spans="1:56" ht="15.75" x14ac:dyDescent="0.25">
      <c r="A80" s="11"/>
      <c r="B80" s="42">
        <v>71</v>
      </c>
      <c r="C80" s="67">
        <v>44257</v>
      </c>
      <c r="D80" s="44"/>
      <c r="E80" s="1" t="s">
        <v>100</v>
      </c>
      <c r="F80" s="69"/>
      <c r="G80" s="128"/>
      <c r="H80" s="48">
        <f t="shared" si="10"/>
        <v>518.9</v>
      </c>
      <c r="I80" s="116">
        <v>20</v>
      </c>
      <c r="J80" s="65"/>
      <c r="K80" s="48">
        <f t="shared" si="11"/>
        <v>6449.399999999996</v>
      </c>
      <c r="L80" s="116"/>
      <c r="M80" s="65"/>
      <c r="N80" s="48">
        <f t="shared" si="12"/>
        <v>1975.0300000000009</v>
      </c>
      <c r="O80" s="53">
        <f t="shared" si="3"/>
        <v>8943.3299999999963</v>
      </c>
      <c r="P80" s="51">
        <v>20</v>
      </c>
      <c r="Q80" s="51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55"/>
      <c r="AD80" s="55"/>
      <c r="AE80" s="55"/>
      <c r="AF80" s="55"/>
      <c r="AG80" s="55"/>
      <c r="AH80" s="55"/>
      <c r="AI80" s="55"/>
      <c r="AJ80" s="112"/>
      <c r="AK80" s="112"/>
      <c r="AL80" s="112"/>
      <c r="AM80" s="112"/>
      <c r="AN80" s="112"/>
      <c r="AO80" s="113">
        <f t="shared" si="13"/>
        <v>20</v>
      </c>
      <c r="AP80" s="113"/>
      <c r="AQ80" s="113"/>
      <c r="AR80" s="113"/>
      <c r="AS80" s="113"/>
      <c r="AT80" s="113"/>
      <c r="AU80" s="113"/>
      <c r="AV80" s="113"/>
      <c r="AW80" s="113"/>
      <c r="AX80" s="113"/>
      <c r="AY80" s="112"/>
      <c r="AZ80" s="112"/>
      <c r="BA80" s="112"/>
      <c r="BB80" s="113"/>
      <c r="BC80" s="113"/>
      <c r="BD80" s="113"/>
    </row>
    <row r="81" spans="1:56" ht="15.75" x14ac:dyDescent="0.25">
      <c r="A81" s="11"/>
      <c r="B81" s="42">
        <v>72</v>
      </c>
      <c r="C81" s="67">
        <v>44257</v>
      </c>
      <c r="D81" s="44"/>
      <c r="E81" s="1" t="s">
        <v>100</v>
      </c>
      <c r="F81" s="69"/>
      <c r="G81" s="128"/>
      <c r="H81" s="48">
        <f t="shared" si="10"/>
        <v>518.9</v>
      </c>
      <c r="I81" s="116">
        <v>20</v>
      </c>
      <c r="J81" s="65"/>
      <c r="K81" s="48">
        <f t="shared" si="11"/>
        <v>6469.399999999996</v>
      </c>
      <c r="L81" s="116"/>
      <c r="M81" s="65"/>
      <c r="N81" s="48">
        <f t="shared" si="12"/>
        <v>1975.0300000000009</v>
      </c>
      <c r="O81" s="53">
        <f t="shared" si="3"/>
        <v>8963.3299999999963</v>
      </c>
      <c r="P81" s="54">
        <v>20</v>
      </c>
      <c r="Q81" s="54"/>
      <c r="R81" s="54"/>
      <c r="S81" s="54"/>
      <c r="T81" s="54"/>
      <c r="U81" s="54"/>
      <c r="V81" s="54"/>
      <c r="W81" s="54"/>
      <c r="X81" s="54"/>
      <c r="Y81" s="54"/>
      <c r="Z81" s="127"/>
      <c r="AA81" s="55"/>
      <c r="AB81" s="55"/>
      <c r="AC81" s="55"/>
      <c r="AD81" s="55"/>
      <c r="AE81" s="55"/>
      <c r="AF81" s="55"/>
      <c r="AG81" s="55"/>
      <c r="AH81" s="55"/>
      <c r="AI81" s="55"/>
      <c r="AJ81" s="112"/>
      <c r="AK81" s="112"/>
      <c r="AL81" s="112"/>
      <c r="AM81" s="112"/>
      <c r="AN81" s="112"/>
      <c r="AO81" s="113">
        <f t="shared" si="13"/>
        <v>20</v>
      </c>
      <c r="AP81" s="113"/>
      <c r="AQ81" s="113"/>
      <c r="AR81" s="113"/>
      <c r="AS81" s="113"/>
      <c r="AT81" s="113"/>
      <c r="AU81" s="113"/>
      <c r="AV81" s="113"/>
      <c r="AW81" s="113"/>
      <c r="AX81" s="113"/>
      <c r="AY81" s="112"/>
      <c r="AZ81" s="112"/>
      <c r="BA81" s="112"/>
      <c r="BB81" s="113"/>
      <c r="BC81" s="113"/>
      <c r="BD81" s="113"/>
    </row>
    <row r="82" spans="1:56" ht="15.75" x14ac:dyDescent="0.25">
      <c r="A82" s="11"/>
      <c r="B82" s="42">
        <v>73</v>
      </c>
      <c r="C82" s="67">
        <v>44257</v>
      </c>
      <c r="D82" s="44"/>
      <c r="E82" s="45" t="s">
        <v>108</v>
      </c>
      <c r="F82" s="69"/>
      <c r="G82" s="128"/>
      <c r="H82" s="48">
        <f t="shared" si="10"/>
        <v>518.9</v>
      </c>
      <c r="I82" s="116">
        <v>20</v>
      </c>
      <c r="J82" s="65"/>
      <c r="K82" s="48">
        <f t="shared" si="11"/>
        <v>6489.399999999996</v>
      </c>
      <c r="L82" s="116"/>
      <c r="M82" s="65"/>
      <c r="N82" s="48">
        <f t="shared" si="12"/>
        <v>1975.0300000000009</v>
      </c>
      <c r="O82" s="53">
        <f t="shared" si="3"/>
        <v>8983.3299999999963</v>
      </c>
      <c r="P82" s="54">
        <v>20</v>
      </c>
      <c r="Q82" s="54"/>
      <c r="R82" s="54"/>
      <c r="S82" s="54"/>
      <c r="T82" s="54"/>
      <c r="U82" s="54"/>
      <c r="V82" s="54"/>
      <c r="W82" s="54"/>
      <c r="X82" s="54"/>
      <c r="Y82" s="54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112"/>
      <c r="AK82" s="112"/>
      <c r="AL82" s="112"/>
      <c r="AM82" s="112"/>
      <c r="AN82" s="112"/>
      <c r="AO82" s="113">
        <f t="shared" si="13"/>
        <v>20</v>
      </c>
      <c r="AP82" s="113"/>
      <c r="AQ82" s="113"/>
      <c r="AR82" s="113"/>
      <c r="AS82" s="113"/>
      <c r="AT82" s="113"/>
      <c r="AU82" s="113"/>
      <c r="AV82" s="113"/>
      <c r="AW82" s="113"/>
      <c r="AX82" s="113"/>
      <c r="AY82" s="112"/>
      <c r="AZ82" s="112"/>
      <c r="BA82" s="112"/>
      <c r="BB82" s="113"/>
      <c r="BC82" s="113"/>
      <c r="BD82" s="113"/>
    </row>
    <row r="83" spans="1:56" ht="15.75" x14ac:dyDescent="0.25">
      <c r="A83" s="11"/>
      <c r="B83" s="42">
        <v>74</v>
      </c>
      <c r="C83" s="67">
        <v>44257</v>
      </c>
      <c r="D83" s="44"/>
      <c r="E83" s="45" t="s">
        <v>108</v>
      </c>
      <c r="F83" s="69"/>
      <c r="G83" s="128"/>
      <c r="H83" s="48">
        <f t="shared" ref="H83:H146" si="14">+H82+F83-G83</f>
        <v>518.9</v>
      </c>
      <c r="I83" s="116">
        <v>20</v>
      </c>
      <c r="J83" s="65"/>
      <c r="K83" s="48">
        <f t="shared" si="11"/>
        <v>6509.399999999996</v>
      </c>
      <c r="L83" s="116"/>
      <c r="M83" s="65"/>
      <c r="N83" s="48">
        <f t="shared" si="12"/>
        <v>1975.0300000000009</v>
      </c>
      <c r="O83" s="53">
        <f t="shared" si="3"/>
        <v>9003.3299999999963</v>
      </c>
      <c r="P83" s="54">
        <v>20</v>
      </c>
      <c r="Q83" s="54"/>
      <c r="R83" s="54"/>
      <c r="S83" s="54"/>
      <c r="T83" s="54"/>
      <c r="U83" s="54"/>
      <c r="V83" s="54"/>
      <c r="W83" s="54"/>
      <c r="X83" s="54"/>
      <c r="Y83" s="54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112"/>
      <c r="AK83" s="112"/>
      <c r="AL83" s="112"/>
      <c r="AM83" s="112"/>
      <c r="AN83" s="112"/>
      <c r="AO83" s="113">
        <f t="shared" si="13"/>
        <v>20</v>
      </c>
      <c r="AP83" s="113"/>
      <c r="AQ83" s="113"/>
      <c r="AR83" s="113"/>
      <c r="AS83" s="113"/>
      <c r="AT83" s="113"/>
      <c r="AU83" s="113"/>
      <c r="AV83" s="113"/>
      <c r="AW83" s="113"/>
      <c r="AX83" s="113"/>
      <c r="AY83" s="112"/>
      <c r="AZ83" s="112"/>
      <c r="BA83" s="112"/>
      <c r="BB83" s="113"/>
      <c r="BC83" s="113"/>
      <c r="BD83" s="113"/>
    </row>
    <row r="84" spans="1:56" ht="15.75" x14ac:dyDescent="0.25">
      <c r="A84" s="11"/>
      <c r="B84" s="42">
        <v>75</v>
      </c>
      <c r="C84" s="67">
        <v>44258</v>
      </c>
      <c r="D84" s="44"/>
      <c r="E84" s="45" t="s">
        <v>109</v>
      </c>
      <c r="F84" s="69"/>
      <c r="G84" s="128"/>
      <c r="H84" s="48">
        <f t="shared" si="14"/>
        <v>518.9</v>
      </c>
      <c r="I84" s="116"/>
      <c r="J84" s="65"/>
      <c r="K84" s="48">
        <f t="shared" si="11"/>
        <v>6509.399999999996</v>
      </c>
      <c r="L84" s="116">
        <v>20</v>
      </c>
      <c r="M84" s="65"/>
      <c r="N84" s="48">
        <f t="shared" si="12"/>
        <v>1995.0300000000009</v>
      </c>
      <c r="O84" s="53">
        <f t="shared" si="3"/>
        <v>9023.3299999999963</v>
      </c>
      <c r="P84" s="54">
        <v>20</v>
      </c>
      <c r="Q84" s="54"/>
      <c r="R84" s="54"/>
      <c r="S84" s="54"/>
      <c r="T84" s="54"/>
      <c r="U84" s="54"/>
      <c r="V84" s="54"/>
      <c r="W84" s="54"/>
      <c r="X84" s="54"/>
      <c r="Y84" s="54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112"/>
      <c r="AK84" s="112"/>
      <c r="AL84" s="112"/>
      <c r="AM84" s="112"/>
      <c r="AN84" s="112"/>
      <c r="AO84" s="113">
        <f t="shared" si="13"/>
        <v>20</v>
      </c>
      <c r="AP84" s="113"/>
      <c r="AQ84" s="113"/>
      <c r="AR84" s="113"/>
      <c r="AS84" s="113"/>
      <c r="AT84" s="113"/>
      <c r="AU84" s="113"/>
      <c r="AV84" s="113"/>
      <c r="AW84" s="113"/>
      <c r="AX84" s="113"/>
      <c r="AY84" s="112"/>
      <c r="AZ84" s="112"/>
      <c r="BA84" s="112"/>
      <c r="BB84" s="113"/>
      <c r="BC84" s="113"/>
      <c r="BD84" s="113"/>
    </row>
    <row r="85" spans="1:56" ht="31.5" x14ac:dyDescent="0.25">
      <c r="A85" s="11"/>
      <c r="B85" s="42">
        <v>76</v>
      </c>
      <c r="C85" s="67">
        <v>44258</v>
      </c>
      <c r="D85" s="44"/>
      <c r="E85" s="1" t="s">
        <v>32</v>
      </c>
      <c r="F85" s="69"/>
      <c r="G85" s="128"/>
      <c r="H85" s="48">
        <f t="shared" si="14"/>
        <v>518.9</v>
      </c>
      <c r="I85" s="116"/>
      <c r="J85" s="65"/>
      <c r="K85" s="48">
        <f t="shared" si="11"/>
        <v>6509.399999999996</v>
      </c>
      <c r="L85" s="116"/>
      <c r="M85" s="65">
        <v>1.03</v>
      </c>
      <c r="N85" s="48">
        <f t="shared" si="12"/>
        <v>1994.0000000000009</v>
      </c>
      <c r="O85" s="53">
        <f t="shared" si="3"/>
        <v>9022.2999999999956</v>
      </c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5"/>
      <c r="AA85" s="55"/>
      <c r="AB85" s="55"/>
      <c r="AC85" s="55"/>
      <c r="AD85" s="55">
        <v>1.03</v>
      </c>
      <c r="AE85" s="55"/>
      <c r="AF85" s="55"/>
      <c r="AG85" s="55"/>
      <c r="AH85" s="55"/>
      <c r="AI85" s="55"/>
      <c r="AJ85" s="112"/>
      <c r="AK85" s="112">
        <f t="shared" ref="AK85:AK135" si="15">AD85</f>
        <v>1.03</v>
      </c>
      <c r="AL85" s="112"/>
      <c r="AM85" s="112"/>
      <c r="AN85" s="112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  <c r="AY85" s="112"/>
      <c r="AZ85" s="112"/>
      <c r="BA85" s="112"/>
      <c r="BB85" s="113"/>
      <c r="BC85" s="113"/>
      <c r="BD85" s="113"/>
    </row>
    <row r="86" spans="1:56" ht="15.75" x14ac:dyDescent="0.25">
      <c r="A86" s="11"/>
      <c r="B86" s="42">
        <v>77</v>
      </c>
      <c r="C86" s="67">
        <v>44266</v>
      </c>
      <c r="D86" s="44"/>
      <c r="E86" s="45" t="s">
        <v>108</v>
      </c>
      <c r="F86" s="69"/>
      <c r="G86" s="128"/>
      <c r="H86" s="48">
        <f t="shared" si="14"/>
        <v>518.9</v>
      </c>
      <c r="I86" s="116">
        <v>20</v>
      </c>
      <c r="J86" s="65"/>
      <c r="K86" s="48">
        <f t="shared" si="11"/>
        <v>6529.399999999996</v>
      </c>
      <c r="L86" s="116"/>
      <c r="M86" s="65"/>
      <c r="N86" s="48">
        <f t="shared" si="12"/>
        <v>1994.0000000000009</v>
      </c>
      <c r="O86" s="53">
        <f t="shared" si="3"/>
        <v>9042.2999999999956</v>
      </c>
      <c r="P86" s="54">
        <v>20</v>
      </c>
      <c r="Q86" s="54"/>
      <c r="R86" s="54"/>
      <c r="S86" s="54"/>
      <c r="T86" s="54"/>
      <c r="U86" s="54"/>
      <c r="V86" s="54"/>
      <c r="W86" s="54"/>
      <c r="X86" s="54"/>
      <c r="Y86" s="54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112"/>
      <c r="AK86" s="112"/>
      <c r="AL86" s="112"/>
      <c r="AM86" s="112"/>
      <c r="AN86" s="112"/>
      <c r="AO86" s="113">
        <f t="shared" si="13"/>
        <v>20</v>
      </c>
      <c r="AP86" s="113"/>
      <c r="AQ86" s="113"/>
      <c r="AR86" s="113"/>
      <c r="AS86" s="113"/>
      <c r="AT86" s="113"/>
      <c r="AU86" s="113"/>
      <c r="AV86" s="113"/>
      <c r="AW86" s="113"/>
      <c r="AX86" s="113"/>
      <c r="AY86" s="112"/>
      <c r="AZ86" s="112"/>
      <c r="BA86" s="112"/>
      <c r="BB86" s="113"/>
      <c r="BC86" s="113"/>
      <c r="BD86" s="113"/>
    </row>
    <row r="87" spans="1:56" ht="15.75" x14ac:dyDescent="0.25">
      <c r="A87" s="11"/>
      <c r="B87" s="42">
        <v>78</v>
      </c>
      <c r="C87" s="67">
        <v>44278</v>
      </c>
      <c r="D87" s="44"/>
      <c r="E87" s="1" t="s">
        <v>100</v>
      </c>
      <c r="F87" s="69"/>
      <c r="G87" s="128"/>
      <c r="H87" s="48">
        <f t="shared" si="14"/>
        <v>518.9</v>
      </c>
      <c r="I87" s="116">
        <v>20</v>
      </c>
      <c r="J87" s="65"/>
      <c r="K87" s="48">
        <f t="shared" si="11"/>
        <v>6549.399999999996</v>
      </c>
      <c r="L87" s="116"/>
      <c r="M87" s="65"/>
      <c r="N87" s="48">
        <f t="shared" si="12"/>
        <v>1994.0000000000009</v>
      </c>
      <c r="O87" s="53">
        <f t="shared" si="3"/>
        <v>9062.2999999999956</v>
      </c>
      <c r="P87" s="54">
        <v>20</v>
      </c>
      <c r="Q87" s="54"/>
      <c r="R87" s="54"/>
      <c r="S87" s="54"/>
      <c r="T87" s="54"/>
      <c r="U87" s="54"/>
      <c r="V87" s="54"/>
      <c r="W87" s="54"/>
      <c r="X87" s="54"/>
      <c r="Y87" s="54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112"/>
      <c r="AK87" s="112"/>
      <c r="AL87" s="112"/>
      <c r="AM87" s="112"/>
      <c r="AN87" s="112"/>
      <c r="AO87" s="113">
        <f t="shared" si="13"/>
        <v>20</v>
      </c>
      <c r="AP87" s="113"/>
      <c r="AQ87" s="113"/>
      <c r="AR87" s="113"/>
      <c r="AS87" s="113"/>
      <c r="AT87" s="113"/>
      <c r="AU87" s="113"/>
      <c r="AV87" s="113"/>
      <c r="AW87" s="113"/>
      <c r="AX87" s="113"/>
      <c r="AY87" s="112"/>
      <c r="AZ87" s="112"/>
      <c r="BA87" s="112"/>
      <c r="BB87" s="113"/>
      <c r="BC87" s="113"/>
      <c r="BD87" s="113"/>
    </row>
    <row r="88" spans="1:56" ht="15.75" x14ac:dyDescent="0.25">
      <c r="A88" s="11"/>
      <c r="B88" s="42">
        <v>79</v>
      </c>
      <c r="C88" s="67">
        <v>44297</v>
      </c>
      <c r="D88" s="44"/>
      <c r="E88" s="45" t="s">
        <v>107</v>
      </c>
      <c r="F88" s="69"/>
      <c r="G88" s="128"/>
      <c r="H88" s="48">
        <f t="shared" si="14"/>
        <v>518.9</v>
      </c>
      <c r="I88" s="116"/>
      <c r="J88" s="65"/>
      <c r="K88" s="48">
        <f t="shared" si="11"/>
        <v>6549.399999999996</v>
      </c>
      <c r="L88" s="116">
        <v>20</v>
      </c>
      <c r="M88" s="65"/>
      <c r="N88" s="48">
        <f t="shared" si="12"/>
        <v>2014.0000000000009</v>
      </c>
      <c r="O88" s="53">
        <f t="shared" si="3"/>
        <v>9082.2999999999956</v>
      </c>
      <c r="P88" s="54">
        <v>20</v>
      </c>
      <c r="Q88" s="54"/>
      <c r="R88" s="54"/>
      <c r="S88" s="54"/>
      <c r="T88" s="54"/>
      <c r="U88" s="54"/>
      <c r="V88" s="54"/>
      <c r="W88" s="54"/>
      <c r="X88" s="54"/>
      <c r="Y88" s="54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112"/>
      <c r="AK88" s="112"/>
      <c r="AL88" s="112"/>
      <c r="AM88" s="112"/>
      <c r="AN88" s="112"/>
      <c r="AO88" s="113">
        <f t="shared" si="13"/>
        <v>20</v>
      </c>
      <c r="AP88" s="113"/>
      <c r="AQ88" s="113"/>
      <c r="AR88" s="113"/>
      <c r="AS88" s="113"/>
      <c r="AT88" s="113"/>
      <c r="AU88" s="113"/>
      <c r="AV88" s="113"/>
      <c r="AW88" s="113"/>
      <c r="AX88" s="113"/>
      <c r="AY88" s="112"/>
      <c r="AZ88" s="112"/>
      <c r="BA88" s="112"/>
      <c r="BB88" s="113"/>
      <c r="BC88" s="113"/>
      <c r="BD88" s="113"/>
    </row>
    <row r="89" spans="1:56" ht="31.5" x14ac:dyDescent="0.25">
      <c r="A89" s="11"/>
      <c r="B89" s="42">
        <v>80</v>
      </c>
      <c r="C89" s="67">
        <v>44297</v>
      </c>
      <c r="D89" s="44"/>
      <c r="E89" s="1" t="s">
        <v>32</v>
      </c>
      <c r="F89" s="69"/>
      <c r="G89" s="128"/>
      <c r="H89" s="48">
        <f t="shared" si="14"/>
        <v>518.9</v>
      </c>
      <c r="I89" s="116"/>
      <c r="J89" s="65"/>
      <c r="K89" s="48"/>
      <c r="L89" s="116"/>
      <c r="M89" s="65">
        <v>1.03</v>
      </c>
      <c r="N89" s="48">
        <f t="shared" si="12"/>
        <v>2012.9700000000009</v>
      </c>
      <c r="O89" s="53">
        <f t="shared" si="3"/>
        <v>2531.8700000000008</v>
      </c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5"/>
      <c r="AA89" s="55"/>
      <c r="AB89" s="55"/>
      <c r="AC89" s="55"/>
      <c r="AD89" s="55">
        <v>1.03</v>
      </c>
      <c r="AE89" s="55"/>
      <c r="AF89" s="55"/>
      <c r="AG89" s="55"/>
      <c r="AH89" s="55"/>
      <c r="AI89" s="55"/>
      <c r="AJ89" s="112"/>
      <c r="AK89" s="112">
        <f t="shared" si="15"/>
        <v>1.03</v>
      </c>
      <c r="AL89" s="112"/>
      <c r="AM89" s="112"/>
      <c r="AN89" s="112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  <c r="AY89" s="112"/>
      <c r="AZ89" s="112"/>
      <c r="BA89" s="112"/>
      <c r="BB89" s="113"/>
      <c r="BC89" s="113"/>
      <c r="BD89" s="113"/>
    </row>
    <row r="90" spans="1:56" ht="15.75" x14ac:dyDescent="0.25">
      <c r="A90" s="11"/>
      <c r="B90" s="42">
        <v>81</v>
      </c>
      <c r="C90" s="67">
        <v>44312</v>
      </c>
      <c r="D90" s="44"/>
      <c r="E90" s="45" t="s">
        <v>107</v>
      </c>
      <c r="F90" s="69"/>
      <c r="G90" s="128"/>
      <c r="H90" s="48">
        <f t="shared" si="14"/>
        <v>518.9</v>
      </c>
      <c r="I90" s="116"/>
      <c r="J90" s="65"/>
      <c r="K90" s="48">
        <f>K88+I90-J90</f>
        <v>6549.399999999996</v>
      </c>
      <c r="L90" s="116">
        <v>40</v>
      </c>
      <c r="M90" s="65"/>
      <c r="N90" s="48">
        <f t="shared" si="12"/>
        <v>2052.9700000000012</v>
      </c>
      <c r="O90" s="53">
        <f t="shared" si="3"/>
        <v>9121.2699999999968</v>
      </c>
      <c r="P90" s="54">
        <v>40</v>
      </c>
      <c r="Q90" s="54"/>
      <c r="R90" s="54"/>
      <c r="S90" s="54"/>
      <c r="T90" s="54"/>
      <c r="U90" s="54"/>
      <c r="V90" s="54"/>
      <c r="W90" s="54"/>
      <c r="X90" s="54"/>
      <c r="Y90" s="54"/>
      <c r="Z90" s="65"/>
      <c r="AA90" s="55"/>
      <c r="AB90" s="55"/>
      <c r="AC90" s="55"/>
      <c r="AD90" s="55"/>
      <c r="AE90" s="55"/>
      <c r="AF90" s="55"/>
      <c r="AG90" s="55"/>
      <c r="AH90" s="55"/>
      <c r="AI90" s="55"/>
      <c r="AJ90" s="112"/>
      <c r="AK90" s="112"/>
      <c r="AL90" s="112"/>
      <c r="AM90" s="112"/>
      <c r="AN90" s="112"/>
      <c r="AO90" s="113">
        <f t="shared" si="13"/>
        <v>40</v>
      </c>
      <c r="AP90" s="113"/>
      <c r="AQ90" s="113"/>
      <c r="AR90" s="113"/>
      <c r="AS90" s="113"/>
      <c r="AT90" s="113"/>
      <c r="AU90" s="113"/>
      <c r="AV90" s="113"/>
      <c r="AW90" s="113"/>
      <c r="AX90" s="113"/>
      <c r="AY90" s="112"/>
      <c r="AZ90" s="112"/>
      <c r="BA90" s="112"/>
      <c r="BB90" s="113"/>
      <c r="BC90" s="113"/>
      <c r="BD90" s="113"/>
    </row>
    <row r="91" spans="1:56" ht="31.5" x14ac:dyDescent="0.25">
      <c r="A91" s="11"/>
      <c r="B91" s="42">
        <v>82</v>
      </c>
      <c r="C91" s="67">
        <v>44312</v>
      </c>
      <c r="D91" s="44"/>
      <c r="E91" s="1" t="s">
        <v>32</v>
      </c>
      <c r="F91" s="69"/>
      <c r="G91" s="128"/>
      <c r="H91" s="48">
        <f t="shared" si="14"/>
        <v>518.9</v>
      </c>
      <c r="I91" s="116"/>
      <c r="J91" s="65"/>
      <c r="K91" s="48">
        <f t="shared" ref="K91:K154" si="16">K90+I91-J91</f>
        <v>6549.399999999996</v>
      </c>
      <c r="L91" s="116"/>
      <c r="M91" s="65">
        <v>1.71</v>
      </c>
      <c r="N91" s="48">
        <f t="shared" si="12"/>
        <v>2051.2600000000011</v>
      </c>
      <c r="O91" s="53">
        <f t="shared" si="3"/>
        <v>9119.5599999999977</v>
      </c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5"/>
      <c r="AA91" s="55"/>
      <c r="AB91" s="55"/>
      <c r="AC91" s="55"/>
      <c r="AD91" s="55">
        <v>1.71</v>
      </c>
      <c r="AE91" s="65"/>
      <c r="AF91" s="55"/>
      <c r="AG91" s="55"/>
      <c r="AH91" s="55"/>
      <c r="AI91" s="55"/>
      <c r="AJ91" s="112"/>
      <c r="AK91" s="112">
        <f t="shared" si="15"/>
        <v>1.71</v>
      </c>
      <c r="AL91" s="112"/>
      <c r="AM91" s="112"/>
      <c r="AN91" s="112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  <c r="AY91" s="112"/>
      <c r="AZ91" s="112"/>
      <c r="BA91" s="112"/>
      <c r="BB91" s="113"/>
      <c r="BC91" s="113"/>
      <c r="BD91" s="113"/>
    </row>
    <row r="92" spans="1:56" ht="31.5" x14ac:dyDescent="0.25">
      <c r="A92" s="11"/>
      <c r="B92" s="42">
        <v>83</v>
      </c>
      <c r="C92" s="67">
        <v>44316</v>
      </c>
      <c r="D92" s="44"/>
      <c r="E92" s="1" t="s">
        <v>45</v>
      </c>
      <c r="F92" s="69"/>
      <c r="G92" s="128"/>
      <c r="H92" s="48">
        <f t="shared" si="14"/>
        <v>518.9</v>
      </c>
      <c r="I92" s="116"/>
      <c r="J92" s="65">
        <v>5.55</v>
      </c>
      <c r="K92" s="48">
        <f t="shared" si="16"/>
        <v>6543.8499999999958</v>
      </c>
      <c r="L92" s="116"/>
      <c r="M92" s="65"/>
      <c r="N92" s="48">
        <f t="shared" si="12"/>
        <v>2051.2600000000011</v>
      </c>
      <c r="O92" s="53">
        <f t="shared" si="3"/>
        <v>9114.0099999999966</v>
      </c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5">
        <v>5.55</v>
      </c>
      <c r="AA92" s="55"/>
      <c r="AB92" s="65"/>
      <c r="AC92" s="55"/>
      <c r="AD92" s="55"/>
      <c r="AE92" s="55"/>
      <c r="AF92" s="55"/>
      <c r="AG92" s="55"/>
      <c r="AH92" s="55"/>
      <c r="AI92" s="55"/>
      <c r="AJ92" s="112">
        <v>5.55</v>
      </c>
      <c r="AK92" s="112"/>
      <c r="AL92" s="112"/>
      <c r="AM92" s="112"/>
      <c r="AN92" s="112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  <c r="AY92" s="112"/>
      <c r="AZ92" s="112"/>
      <c r="BA92" s="112"/>
      <c r="BB92" s="113"/>
      <c r="BC92" s="113"/>
      <c r="BD92" s="113"/>
    </row>
    <row r="93" spans="1:56" ht="15.75" x14ac:dyDescent="0.25">
      <c r="A93" s="11"/>
      <c r="B93" s="42">
        <v>84</v>
      </c>
      <c r="C93" s="67">
        <v>44332</v>
      </c>
      <c r="D93" s="44"/>
      <c r="E93" s="1" t="s">
        <v>106</v>
      </c>
      <c r="F93" s="69"/>
      <c r="G93" s="128"/>
      <c r="H93" s="48">
        <f t="shared" si="14"/>
        <v>518.9</v>
      </c>
      <c r="I93" s="116"/>
      <c r="J93" s="65"/>
      <c r="K93" s="48">
        <f t="shared" si="16"/>
        <v>6543.8499999999958</v>
      </c>
      <c r="L93" s="116">
        <v>20</v>
      </c>
      <c r="M93" s="65"/>
      <c r="N93" s="48">
        <f t="shared" si="12"/>
        <v>2071.2600000000011</v>
      </c>
      <c r="O93" s="53">
        <f t="shared" si="3"/>
        <v>9134.0099999999966</v>
      </c>
      <c r="P93" s="54"/>
      <c r="Q93" s="54">
        <v>20</v>
      </c>
      <c r="R93" s="54"/>
      <c r="S93" s="54"/>
      <c r="T93" s="54"/>
      <c r="U93" s="54"/>
      <c r="V93" s="54"/>
      <c r="W93" s="54"/>
      <c r="X93" s="54"/>
      <c r="Y93" s="54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112"/>
      <c r="AK93" s="112"/>
      <c r="AL93" s="112"/>
      <c r="AM93" s="112"/>
      <c r="AN93" s="112"/>
      <c r="AO93" s="113"/>
      <c r="AP93" s="113"/>
      <c r="AQ93" s="113"/>
      <c r="AR93" s="113">
        <f t="shared" ref="AR93:AR134" si="17">Q93</f>
        <v>20</v>
      </c>
      <c r="AS93" s="113"/>
      <c r="AT93" s="113"/>
      <c r="AU93" s="113"/>
      <c r="AV93" s="113"/>
      <c r="AW93" s="113"/>
      <c r="AX93" s="113"/>
      <c r="AY93" s="112"/>
      <c r="AZ93" s="112"/>
      <c r="BA93" s="112"/>
      <c r="BB93" s="113"/>
      <c r="BC93" s="113"/>
      <c r="BD93" s="113"/>
    </row>
    <row r="94" spans="1:56" ht="31.5" x14ac:dyDescent="0.25">
      <c r="A94" s="11"/>
      <c r="B94" s="42">
        <v>85</v>
      </c>
      <c r="C94" s="67">
        <v>44332</v>
      </c>
      <c r="D94" s="44"/>
      <c r="E94" s="1" t="s">
        <v>32</v>
      </c>
      <c r="F94" s="69"/>
      <c r="G94" s="128"/>
      <c r="H94" s="48">
        <f t="shared" si="14"/>
        <v>518.9</v>
      </c>
      <c r="I94" s="116"/>
      <c r="J94" s="65"/>
      <c r="K94" s="48">
        <f t="shared" si="16"/>
        <v>6543.8499999999958</v>
      </c>
      <c r="L94" s="116"/>
      <c r="M94" s="65">
        <v>1.03</v>
      </c>
      <c r="N94" s="48">
        <f t="shared" si="12"/>
        <v>2070.2300000000009</v>
      </c>
      <c r="O94" s="53">
        <f t="shared" si="3"/>
        <v>9132.9799999999959</v>
      </c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5"/>
      <c r="AA94" s="55"/>
      <c r="AB94" s="55"/>
      <c r="AC94" s="55"/>
      <c r="AD94" s="55">
        <v>1.03</v>
      </c>
      <c r="AE94" s="55"/>
      <c r="AF94" s="55"/>
      <c r="AG94" s="55"/>
      <c r="AH94" s="55"/>
      <c r="AI94" s="55"/>
      <c r="AJ94" s="112"/>
      <c r="AK94" s="112">
        <f t="shared" si="15"/>
        <v>1.03</v>
      </c>
      <c r="AL94" s="112"/>
      <c r="AM94" s="112"/>
      <c r="AN94" s="112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  <c r="AY94" s="112"/>
      <c r="AZ94" s="112"/>
      <c r="BA94" s="112"/>
      <c r="BB94" s="113"/>
      <c r="BC94" s="113"/>
      <c r="BD94" s="113"/>
    </row>
    <row r="95" spans="1:56" ht="15.75" x14ac:dyDescent="0.25">
      <c r="A95" s="11"/>
      <c r="B95" s="42">
        <v>86</v>
      </c>
      <c r="C95" s="67">
        <v>44334</v>
      </c>
      <c r="D95" s="44"/>
      <c r="E95" s="1" t="s">
        <v>100</v>
      </c>
      <c r="F95" s="69"/>
      <c r="G95" s="128"/>
      <c r="H95" s="48">
        <f t="shared" si="14"/>
        <v>518.9</v>
      </c>
      <c r="I95" s="116">
        <v>20</v>
      </c>
      <c r="J95" s="50"/>
      <c r="K95" s="48">
        <f t="shared" si="16"/>
        <v>6563.8499999999958</v>
      </c>
      <c r="L95" s="116"/>
      <c r="M95" s="65"/>
      <c r="N95" s="48">
        <f t="shared" si="12"/>
        <v>2070.2300000000009</v>
      </c>
      <c r="O95" s="53">
        <f t="shared" si="3"/>
        <v>9152.9799999999959</v>
      </c>
      <c r="P95" s="49">
        <v>20</v>
      </c>
      <c r="Q95" s="54"/>
      <c r="R95" s="54"/>
      <c r="S95" s="54"/>
      <c r="T95" s="54"/>
      <c r="U95" s="54"/>
      <c r="V95" s="54"/>
      <c r="W95" s="54"/>
      <c r="X95" s="54"/>
      <c r="Y95" s="54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112"/>
      <c r="AK95" s="112"/>
      <c r="AL95" s="112"/>
      <c r="AM95" s="112"/>
      <c r="AN95" s="112"/>
      <c r="AO95" s="113">
        <f t="shared" si="13"/>
        <v>20</v>
      </c>
      <c r="AP95" s="113"/>
      <c r="AQ95" s="113"/>
      <c r="AR95" s="113"/>
      <c r="AS95" s="113"/>
      <c r="AT95" s="113"/>
      <c r="AU95" s="113"/>
      <c r="AV95" s="113"/>
      <c r="AW95" s="113"/>
      <c r="AX95" s="113"/>
      <c r="AY95" s="112"/>
      <c r="AZ95" s="112"/>
      <c r="BA95" s="112"/>
      <c r="BB95" s="113"/>
      <c r="BC95" s="113"/>
      <c r="BD95" s="113"/>
    </row>
    <row r="96" spans="1:56" ht="15.75" x14ac:dyDescent="0.25">
      <c r="A96" s="11"/>
      <c r="B96" s="42">
        <v>87</v>
      </c>
      <c r="C96" s="67">
        <v>44341</v>
      </c>
      <c r="D96" s="44"/>
      <c r="E96" s="1" t="s">
        <v>90</v>
      </c>
      <c r="F96" s="69"/>
      <c r="G96" s="128"/>
      <c r="H96" s="48">
        <f t="shared" si="14"/>
        <v>518.9</v>
      </c>
      <c r="I96" s="70"/>
      <c r="J96" s="50"/>
      <c r="K96" s="48">
        <f t="shared" si="16"/>
        <v>6563.8499999999958</v>
      </c>
      <c r="L96" s="116">
        <v>10</v>
      </c>
      <c r="M96" s="65"/>
      <c r="N96" s="48">
        <f t="shared" si="12"/>
        <v>2080.2300000000009</v>
      </c>
      <c r="O96" s="53">
        <f t="shared" si="3"/>
        <v>9162.9799999999959</v>
      </c>
      <c r="P96" s="70"/>
      <c r="Q96" s="54">
        <v>10</v>
      </c>
      <c r="R96" s="54"/>
      <c r="S96" s="54"/>
      <c r="T96" s="54"/>
      <c r="U96" s="54"/>
      <c r="V96" s="54"/>
      <c r="W96" s="54"/>
      <c r="X96" s="54"/>
      <c r="Y96" s="54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112"/>
      <c r="AK96" s="112"/>
      <c r="AL96" s="112"/>
      <c r="AM96" s="112"/>
      <c r="AN96" s="112"/>
      <c r="AO96" s="113"/>
      <c r="AP96" s="113"/>
      <c r="AQ96" s="113"/>
      <c r="AR96" s="113">
        <f t="shared" si="17"/>
        <v>10</v>
      </c>
      <c r="AS96" s="113"/>
      <c r="AT96" s="113"/>
      <c r="AU96" s="113"/>
      <c r="AV96" s="113"/>
      <c r="AW96" s="113"/>
      <c r="AX96" s="113"/>
      <c r="AY96" s="112"/>
      <c r="AZ96" s="112"/>
      <c r="BA96" s="112"/>
      <c r="BB96" s="113"/>
      <c r="BC96" s="113"/>
      <c r="BD96" s="113"/>
    </row>
    <row r="97" spans="1:56" ht="31.5" x14ac:dyDescent="0.25">
      <c r="A97" s="11"/>
      <c r="B97" s="42">
        <v>88</v>
      </c>
      <c r="C97" s="71">
        <v>44341</v>
      </c>
      <c r="D97" s="67"/>
      <c r="E97" s="1" t="s">
        <v>32</v>
      </c>
      <c r="F97" s="69"/>
      <c r="G97" s="128"/>
      <c r="H97" s="48">
        <f t="shared" si="14"/>
        <v>518.9</v>
      </c>
      <c r="I97" s="49"/>
      <c r="J97" s="50"/>
      <c r="K97" s="48">
        <f t="shared" si="16"/>
        <v>6563.8499999999958</v>
      </c>
      <c r="L97" s="116"/>
      <c r="M97" s="65">
        <v>0.69</v>
      </c>
      <c r="N97" s="48">
        <f t="shared" si="12"/>
        <v>2079.5400000000009</v>
      </c>
      <c r="O97" s="53">
        <f t="shared" si="3"/>
        <v>9162.2899999999972</v>
      </c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5"/>
      <c r="AA97" s="55"/>
      <c r="AB97" s="55"/>
      <c r="AC97" s="55"/>
      <c r="AD97" s="55">
        <v>0.69</v>
      </c>
      <c r="AE97" s="55"/>
      <c r="AF97" s="55"/>
      <c r="AG97" s="55"/>
      <c r="AH97" s="55"/>
      <c r="AI97" s="55"/>
      <c r="AJ97" s="112"/>
      <c r="AK97" s="112">
        <f t="shared" si="15"/>
        <v>0.69</v>
      </c>
      <c r="AL97" s="112"/>
      <c r="AM97" s="112"/>
      <c r="AN97" s="112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  <c r="AY97" s="112"/>
      <c r="AZ97" s="112"/>
      <c r="BA97" s="112"/>
      <c r="BB97" s="113"/>
      <c r="BC97" s="113"/>
      <c r="BD97" s="113"/>
    </row>
    <row r="98" spans="1:56" ht="15.75" x14ac:dyDescent="0.25">
      <c r="A98" s="11"/>
      <c r="B98" s="42">
        <v>89</v>
      </c>
      <c r="C98" s="67">
        <v>44345</v>
      </c>
      <c r="D98" s="44"/>
      <c r="E98" s="1" t="s">
        <v>104</v>
      </c>
      <c r="F98" s="69"/>
      <c r="G98" s="128"/>
      <c r="H98" s="48">
        <f t="shared" si="14"/>
        <v>518.9</v>
      </c>
      <c r="I98" s="49"/>
      <c r="J98" s="50"/>
      <c r="K98" s="48">
        <f t="shared" si="16"/>
        <v>6563.8499999999958</v>
      </c>
      <c r="L98" s="116">
        <v>40</v>
      </c>
      <c r="M98" s="65"/>
      <c r="N98" s="48">
        <f t="shared" si="12"/>
        <v>2119.5400000000009</v>
      </c>
      <c r="O98" s="53">
        <f t="shared" si="3"/>
        <v>9202.2899999999972</v>
      </c>
      <c r="P98" s="54">
        <v>40</v>
      </c>
      <c r="Q98" s="54"/>
      <c r="R98" s="54"/>
      <c r="S98" s="54"/>
      <c r="T98" s="54"/>
      <c r="U98" s="54"/>
      <c r="V98" s="54"/>
      <c r="W98" s="54"/>
      <c r="X98" s="54"/>
      <c r="Y98" s="54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112"/>
      <c r="AK98" s="112"/>
      <c r="AL98" s="112"/>
      <c r="AM98" s="112"/>
      <c r="AN98" s="112"/>
      <c r="AO98" s="113">
        <f t="shared" si="13"/>
        <v>40</v>
      </c>
      <c r="AP98" s="113"/>
      <c r="AQ98" s="113"/>
      <c r="AR98" s="113"/>
      <c r="AS98" s="113"/>
      <c r="AT98" s="113"/>
      <c r="AU98" s="113"/>
      <c r="AV98" s="113"/>
      <c r="AW98" s="113"/>
      <c r="AX98" s="113"/>
      <c r="AY98" s="112"/>
      <c r="AZ98" s="112"/>
      <c r="BA98" s="112"/>
      <c r="BB98" s="113"/>
      <c r="BC98" s="113"/>
      <c r="BD98" s="113"/>
    </row>
    <row r="99" spans="1:56" ht="31.5" x14ac:dyDescent="0.25">
      <c r="A99" s="11"/>
      <c r="B99" s="42">
        <v>90</v>
      </c>
      <c r="C99" s="67">
        <v>44345</v>
      </c>
      <c r="D99" s="67"/>
      <c r="E99" s="1" t="s">
        <v>32</v>
      </c>
      <c r="F99" s="69"/>
      <c r="G99" s="128"/>
      <c r="H99" s="48">
        <f t="shared" si="14"/>
        <v>518.9</v>
      </c>
      <c r="I99" s="49"/>
      <c r="J99" s="50"/>
      <c r="K99" s="48">
        <f t="shared" si="16"/>
        <v>6563.8499999999958</v>
      </c>
      <c r="L99" s="116"/>
      <c r="M99" s="65">
        <v>1.71</v>
      </c>
      <c r="N99" s="48">
        <f t="shared" si="12"/>
        <v>2117.8300000000008</v>
      </c>
      <c r="O99" s="53">
        <f t="shared" si="3"/>
        <v>9200.5799999999963</v>
      </c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5"/>
      <c r="AA99" s="55"/>
      <c r="AB99" s="55"/>
      <c r="AC99" s="55"/>
      <c r="AD99" s="55">
        <v>1.71</v>
      </c>
      <c r="AE99" s="55"/>
      <c r="AF99" s="55"/>
      <c r="AG99" s="55"/>
      <c r="AH99" s="55"/>
      <c r="AI99" s="55"/>
      <c r="AJ99" s="112"/>
      <c r="AK99" s="112">
        <f t="shared" si="15"/>
        <v>1.71</v>
      </c>
      <c r="AL99" s="112"/>
      <c r="AM99" s="112"/>
      <c r="AN99" s="112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  <c r="AY99" s="112"/>
      <c r="AZ99" s="112"/>
      <c r="BA99" s="112"/>
      <c r="BB99" s="113"/>
      <c r="BC99" s="113"/>
      <c r="BD99" s="113"/>
    </row>
    <row r="100" spans="1:56" ht="15.75" x14ac:dyDescent="0.25">
      <c r="A100" s="11"/>
      <c r="B100" s="42">
        <v>91</v>
      </c>
      <c r="C100" s="67">
        <v>44351</v>
      </c>
      <c r="D100" s="44"/>
      <c r="E100" s="1" t="s">
        <v>99</v>
      </c>
      <c r="F100" s="69"/>
      <c r="G100" s="128"/>
      <c r="H100" s="48">
        <f t="shared" si="14"/>
        <v>518.9</v>
      </c>
      <c r="I100" s="49"/>
      <c r="J100" s="50"/>
      <c r="K100" s="48">
        <f t="shared" si="16"/>
        <v>6563.8499999999958</v>
      </c>
      <c r="L100" s="116">
        <v>20</v>
      </c>
      <c r="M100" s="65"/>
      <c r="N100" s="48">
        <f t="shared" si="12"/>
        <v>2137.8300000000008</v>
      </c>
      <c r="O100" s="53">
        <f t="shared" si="3"/>
        <v>9220.5799999999963</v>
      </c>
      <c r="P100" s="54"/>
      <c r="Q100" s="54">
        <v>20</v>
      </c>
      <c r="R100" s="54"/>
      <c r="S100" s="54"/>
      <c r="T100" s="54"/>
      <c r="U100" s="54"/>
      <c r="V100" s="54"/>
      <c r="W100" s="54"/>
      <c r="X100" s="54"/>
      <c r="Y100" s="54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112"/>
      <c r="AK100" s="112"/>
      <c r="AL100" s="112"/>
      <c r="AM100" s="112"/>
      <c r="AN100" s="112"/>
      <c r="AO100" s="113"/>
      <c r="AP100" s="113"/>
      <c r="AQ100" s="113"/>
      <c r="AR100" s="113">
        <f t="shared" si="17"/>
        <v>20</v>
      </c>
      <c r="AS100" s="113"/>
      <c r="AT100" s="113"/>
      <c r="AU100" s="113"/>
      <c r="AV100" s="113"/>
      <c r="AW100" s="113"/>
      <c r="AX100" s="113"/>
      <c r="AY100" s="112"/>
      <c r="AZ100" s="112"/>
      <c r="BA100" s="112"/>
      <c r="BB100" s="113"/>
      <c r="BC100" s="113"/>
      <c r="BD100" s="113"/>
    </row>
    <row r="101" spans="1:56" ht="31.5" x14ac:dyDescent="0.25">
      <c r="A101" s="11"/>
      <c r="B101" s="42">
        <v>92</v>
      </c>
      <c r="C101" s="67">
        <v>44351</v>
      </c>
      <c r="D101" s="67"/>
      <c r="E101" s="1" t="s">
        <v>32</v>
      </c>
      <c r="F101" s="69"/>
      <c r="G101" s="128"/>
      <c r="H101" s="48">
        <f t="shared" si="14"/>
        <v>518.9</v>
      </c>
      <c r="I101" s="49"/>
      <c r="J101" s="50"/>
      <c r="K101" s="48">
        <f t="shared" si="16"/>
        <v>6563.8499999999958</v>
      </c>
      <c r="L101" s="116"/>
      <c r="M101" s="65">
        <v>1.03</v>
      </c>
      <c r="N101" s="48">
        <f t="shared" si="12"/>
        <v>2136.8000000000006</v>
      </c>
      <c r="O101" s="53">
        <f t="shared" si="3"/>
        <v>9219.5499999999956</v>
      </c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5"/>
      <c r="AA101" s="55"/>
      <c r="AB101" s="55"/>
      <c r="AC101" s="55"/>
      <c r="AD101" s="55">
        <v>1.03</v>
      </c>
      <c r="AE101" s="55"/>
      <c r="AF101" s="55"/>
      <c r="AG101" s="55"/>
      <c r="AH101" s="55"/>
      <c r="AI101" s="55"/>
      <c r="AJ101" s="112"/>
      <c r="AK101" s="112">
        <f t="shared" si="15"/>
        <v>1.03</v>
      </c>
      <c r="AL101" s="112"/>
      <c r="AM101" s="112"/>
      <c r="AN101" s="112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  <c r="AY101" s="112"/>
      <c r="AZ101" s="112"/>
      <c r="BA101" s="112"/>
      <c r="BB101" s="113"/>
      <c r="BC101" s="113"/>
      <c r="BD101" s="113"/>
    </row>
    <row r="102" spans="1:56" ht="31.5" x14ac:dyDescent="0.25">
      <c r="A102" s="11"/>
      <c r="B102" s="42">
        <v>93</v>
      </c>
      <c r="C102" s="67">
        <v>44354</v>
      </c>
      <c r="D102" s="44"/>
      <c r="E102" s="1" t="s">
        <v>46</v>
      </c>
      <c r="F102" s="69"/>
      <c r="G102" s="128"/>
      <c r="H102" s="48">
        <f t="shared" si="14"/>
        <v>518.9</v>
      </c>
      <c r="I102" s="49"/>
      <c r="J102" s="50"/>
      <c r="K102" s="48">
        <f t="shared" si="16"/>
        <v>6563.8499999999958</v>
      </c>
      <c r="L102" s="116"/>
      <c r="M102" s="65">
        <v>56.9</v>
      </c>
      <c r="N102" s="48">
        <f t="shared" si="12"/>
        <v>2079.9000000000005</v>
      </c>
      <c r="O102" s="53">
        <f t="shared" si="3"/>
        <v>9162.649999999996</v>
      </c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5"/>
      <c r="AA102" s="55">
        <v>56.9</v>
      </c>
      <c r="AB102" s="55"/>
      <c r="AC102" s="55"/>
      <c r="AD102" s="55"/>
      <c r="AE102" s="55"/>
      <c r="AF102" s="55"/>
      <c r="AG102" s="55"/>
      <c r="AH102" s="55"/>
      <c r="AI102" s="55"/>
      <c r="AJ102" s="112">
        <v>56.9</v>
      </c>
      <c r="AK102" s="112"/>
      <c r="AL102" s="112"/>
      <c r="AM102" s="112"/>
      <c r="AN102" s="112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  <c r="AY102" s="112"/>
      <c r="AZ102" s="112"/>
      <c r="BA102" s="112"/>
      <c r="BB102" s="113"/>
      <c r="BC102" s="113"/>
      <c r="BD102" s="113"/>
    </row>
    <row r="103" spans="1:56" ht="31.5" x14ac:dyDescent="0.25">
      <c r="A103" s="11"/>
      <c r="B103" s="42">
        <v>94</v>
      </c>
      <c r="C103" s="67">
        <v>44354</v>
      </c>
      <c r="D103" s="67"/>
      <c r="E103" s="1" t="s">
        <v>47</v>
      </c>
      <c r="F103" s="69"/>
      <c r="G103" s="128"/>
      <c r="H103" s="48">
        <f t="shared" si="14"/>
        <v>518.9</v>
      </c>
      <c r="I103" s="49"/>
      <c r="J103" s="50"/>
      <c r="K103" s="48">
        <f t="shared" si="16"/>
        <v>6563.8499999999958</v>
      </c>
      <c r="L103" s="116"/>
      <c r="M103" s="65">
        <v>140</v>
      </c>
      <c r="N103" s="48">
        <f t="shared" si="12"/>
        <v>1939.9000000000005</v>
      </c>
      <c r="O103" s="53">
        <f t="shared" si="3"/>
        <v>9022.649999999996</v>
      </c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5"/>
      <c r="AA103" s="55">
        <v>140</v>
      </c>
      <c r="AB103" s="55"/>
      <c r="AC103" s="55"/>
      <c r="AD103" s="55"/>
      <c r="AE103" s="55"/>
      <c r="AF103" s="55"/>
      <c r="AG103" s="55"/>
      <c r="AH103" s="55"/>
      <c r="AI103" s="55"/>
      <c r="AJ103" s="112">
        <v>140</v>
      </c>
      <c r="AK103" s="112"/>
      <c r="AL103" s="112"/>
      <c r="AM103" s="112"/>
      <c r="AN103" s="112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  <c r="AY103" s="112"/>
      <c r="AZ103" s="112"/>
      <c r="BA103" s="112"/>
      <c r="BB103" s="113"/>
      <c r="BC103" s="113"/>
      <c r="BD103" s="113"/>
    </row>
    <row r="104" spans="1:56" ht="31.5" x14ac:dyDescent="0.25">
      <c r="A104" s="11"/>
      <c r="B104" s="42">
        <v>95</v>
      </c>
      <c r="C104" s="67">
        <v>44354</v>
      </c>
      <c r="D104" s="44"/>
      <c r="E104" s="1" t="s">
        <v>48</v>
      </c>
      <c r="F104" s="69"/>
      <c r="G104" s="128"/>
      <c r="H104" s="48">
        <f t="shared" si="14"/>
        <v>518.9</v>
      </c>
      <c r="I104" s="49"/>
      <c r="J104" s="50">
        <v>115.9</v>
      </c>
      <c r="K104" s="48">
        <f t="shared" si="16"/>
        <v>6447.9499999999962</v>
      </c>
      <c r="L104" s="116"/>
      <c r="M104" s="65"/>
      <c r="N104" s="48">
        <f t="shared" si="12"/>
        <v>1939.9000000000005</v>
      </c>
      <c r="O104" s="53">
        <f t="shared" si="3"/>
        <v>8906.7499999999964</v>
      </c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5"/>
      <c r="AA104" s="55">
        <v>115.9</v>
      </c>
      <c r="AB104" s="55"/>
      <c r="AC104" s="55"/>
      <c r="AD104" s="55"/>
      <c r="AE104" s="55"/>
      <c r="AF104" s="55"/>
      <c r="AG104" s="55"/>
      <c r="AH104" s="55"/>
      <c r="AI104" s="55"/>
      <c r="AJ104" s="112">
        <v>115.9</v>
      </c>
      <c r="AK104" s="112"/>
      <c r="AL104" s="112"/>
      <c r="AM104" s="112"/>
      <c r="AN104" s="112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  <c r="AY104" s="112"/>
      <c r="AZ104" s="112"/>
      <c r="BA104" s="112"/>
      <c r="BB104" s="113"/>
      <c r="BC104" s="113"/>
      <c r="BD104" s="113"/>
    </row>
    <row r="105" spans="1:56" ht="31.5" x14ac:dyDescent="0.25">
      <c r="A105" s="11"/>
      <c r="B105" s="42">
        <v>96</v>
      </c>
      <c r="C105" s="67">
        <v>44354</v>
      </c>
      <c r="D105" s="67"/>
      <c r="E105" s="1" t="s">
        <v>49</v>
      </c>
      <c r="F105" s="69"/>
      <c r="G105" s="128"/>
      <c r="H105" s="48">
        <f t="shared" si="14"/>
        <v>518.9</v>
      </c>
      <c r="I105" s="49"/>
      <c r="J105" s="50">
        <v>23.49</v>
      </c>
      <c r="K105" s="48">
        <f t="shared" si="16"/>
        <v>6424.4599999999964</v>
      </c>
      <c r="L105" s="116"/>
      <c r="M105" s="65"/>
      <c r="N105" s="48">
        <f t="shared" si="12"/>
        <v>1939.9000000000005</v>
      </c>
      <c r="O105" s="53">
        <f t="shared" si="3"/>
        <v>8883.2599999999966</v>
      </c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5"/>
      <c r="AA105" s="55">
        <v>23.49</v>
      </c>
      <c r="AB105" s="55"/>
      <c r="AC105" s="55"/>
      <c r="AD105" s="55"/>
      <c r="AE105" s="55"/>
      <c r="AF105" s="55"/>
      <c r="AG105" s="55"/>
      <c r="AH105" s="55"/>
      <c r="AI105" s="55"/>
      <c r="AJ105" s="112">
        <v>23.49</v>
      </c>
      <c r="AK105" s="112"/>
      <c r="AL105" s="112"/>
      <c r="AM105" s="112"/>
      <c r="AN105" s="112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  <c r="AY105" s="112"/>
      <c r="AZ105" s="112"/>
      <c r="BA105" s="112"/>
      <c r="BB105" s="113"/>
      <c r="BC105" s="113"/>
      <c r="BD105" s="113"/>
    </row>
    <row r="106" spans="1:56" ht="31.5" x14ac:dyDescent="0.25">
      <c r="A106" s="11"/>
      <c r="B106" s="42">
        <v>97</v>
      </c>
      <c r="C106" s="67">
        <v>44359</v>
      </c>
      <c r="D106" s="44"/>
      <c r="E106" s="1" t="s">
        <v>39</v>
      </c>
      <c r="F106" s="69"/>
      <c r="G106" s="128"/>
      <c r="H106" s="48">
        <f t="shared" si="14"/>
        <v>518.9</v>
      </c>
      <c r="I106" s="49"/>
      <c r="J106" s="50"/>
      <c r="K106" s="48">
        <f t="shared" si="16"/>
        <v>6424.4599999999964</v>
      </c>
      <c r="L106" s="116"/>
      <c r="M106" s="119">
        <v>69</v>
      </c>
      <c r="N106" s="48">
        <f t="shared" si="12"/>
        <v>1870.9000000000005</v>
      </c>
      <c r="O106" s="53">
        <f t="shared" si="3"/>
        <v>8814.2599999999966</v>
      </c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5"/>
      <c r="AA106" s="55"/>
      <c r="AB106" s="55"/>
      <c r="AC106" s="55"/>
      <c r="AD106" s="55"/>
      <c r="AE106" s="55">
        <v>69</v>
      </c>
      <c r="AF106" s="55"/>
      <c r="AG106" s="55"/>
      <c r="AH106" s="55"/>
      <c r="AI106" s="55"/>
      <c r="AJ106" s="112"/>
      <c r="AK106" s="112"/>
      <c r="AL106" s="112"/>
      <c r="AM106" s="112"/>
      <c r="AN106" s="122">
        <v>69</v>
      </c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  <c r="AY106" s="112"/>
      <c r="AZ106" s="112"/>
      <c r="BA106" s="112"/>
      <c r="BB106" s="113"/>
      <c r="BC106" s="113"/>
      <c r="BD106" s="113"/>
    </row>
    <row r="107" spans="1:56" ht="15.75" x14ac:dyDescent="0.25">
      <c r="A107" s="11"/>
      <c r="B107" s="42">
        <v>98</v>
      </c>
      <c r="C107" s="67">
        <v>44359</v>
      </c>
      <c r="D107" s="67"/>
      <c r="E107" s="45" t="s">
        <v>105</v>
      </c>
      <c r="F107" s="117">
        <v>20</v>
      </c>
      <c r="G107" s="128"/>
      <c r="H107" s="48">
        <f t="shared" si="14"/>
        <v>538.9</v>
      </c>
      <c r="I107" s="49"/>
      <c r="J107" s="50"/>
      <c r="K107" s="48">
        <f>K105+I107-J107</f>
        <v>6424.4599999999964</v>
      </c>
      <c r="L107" s="116"/>
      <c r="M107" s="65"/>
      <c r="N107" s="48">
        <f t="shared" si="12"/>
        <v>1870.9000000000005</v>
      </c>
      <c r="O107" s="53">
        <f t="shared" si="3"/>
        <v>8834.2599999999966</v>
      </c>
      <c r="P107" s="54">
        <v>20</v>
      </c>
      <c r="Q107" s="54"/>
      <c r="R107" s="54"/>
      <c r="S107" s="54"/>
      <c r="T107" s="54"/>
      <c r="U107" s="54"/>
      <c r="V107" s="54"/>
      <c r="W107" s="54"/>
      <c r="X107" s="54"/>
      <c r="Y107" s="54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112"/>
      <c r="AK107" s="112"/>
      <c r="AL107" s="112"/>
      <c r="AM107" s="112"/>
      <c r="AN107" s="112"/>
      <c r="AO107" s="113">
        <f t="shared" si="13"/>
        <v>20</v>
      </c>
      <c r="AP107" s="113"/>
      <c r="AQ107" s="113"/>
      <c r="AR107" s="113"/>
      <c r="AS107" s="113"/>
      <c r="AT107" s="113"/>
      <c r="AU107" s="113"/>
      <c r="AV107" s="113"/>
      <c r="AW107" s="113"/>
      <c r="AX107" s="113"/>
      <c r="AY107" s="112"/>
      <c r="AZ107" s="112"/>
      <c r="BA107" s="112"/>
      <c r="BB107" s="113"/>
      <c r="BC107" s="113"/>
      <c r="BD107" s="113"/>
    </row>
    <row r="108" spans="1:56" ht="31.5" x14ac:dyDescent="0.25">
      <c r="A108" s="11"/>
      <c r="B108" s="42">
        <v>99</v>
      </c>
      <c r="C108" s="67">
        <v>44361</v>
      </c>
      <c r="D108" s="67"/>
      <c r="E108" s="1" t="s">
        <v>50</v>
      </c>
      <c r="F108" s="69"/>
      <c r="G108" s="128"/>
      <c r="H108" s="48">
        <f t="shared" si="14"/>
        <v>538.9</v>
      </c>
      <c r="I108" s="49"/>
      <c r="J108" s="50">
        <v>55.05</v>
      </c>
      <c r="K108" s="48">
        <f>K106+I108-J108</f>
        <v>6369.4099999999962</v>
      </c>
      <c r="L108" s="116"/>
      <c r="M108" s="65"/>
      <c r="N108" s="48">
        <f t="shared" si="12"/>
        <v>1870.9000000000005</v>
      </c>
      <c r="O108" s="53">
        <f t="shared" si="3"/>
        <v>8779.2099999999955</v>
      </c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5"/>
      <c r="AA108" s="55"/>
      <c r="AB108" s="55">
        <v>55.05</v>
      </c>
      <c r="AC108" s="55"/>
      <c r="AD108" s="55"/>
      <c r="AE108" s="55"/>
      <c r="AF108" s="55"/>
      <c r="AG108" s="55"/>
      <c r="AH108" s="55"/>
      <c r="AI108" s="55"/>
      <c r="AJ108" s="112"/>
      <c r="AK108" s="112">
        <v>55.05</v>
      </c>
      <c r="AL108" s="112"/>
      <c r="AM108" s="112"/>
      <c r="AN108" s="112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  <c r="AY108" s="112"/>
      <c r="AZ108" s="112"/>
      <c r="BA108" s="112"/>
      <c r="BB108" s="113"/>
      <c r="BC108" s="113"/>
      <c r="BD108" s="113"/>
    </row>
    <row r="109" spans="1:56" ht="15.75" x14ac:dyDescent="0.25">
      <c r="A109" s="11"/>
      <c r="B109" s="42">
        <v>100</v>
      </c>
      <c r="C109" s="67">
        <v>44362</v>
      </c>
      <c r="D109" s="44"/>
      <c r="E109" s="1" t="s">
        <v>99</v>
      </c>
      <c r="F109" s="69"/>
      <c r="G109" s="128"/>
      <c r="H109" s="48">
        <f t="shared" si="14"/>
        <v>538.9</v>
      </c>
      <c r="I109" s="49"/>
      <c r="J109" s="50"/>
      <c r="K109" s="48">
        <f t="shared" si="16"/>
        <v>6369.4099999999962</v>
      </c>
      <c r="L109" s="116">
        <v>20</v>
      </c>
      <c r="M109" s="65"/>
      <c r="N109" s="48">
        <f t="shared" si="12"/>
        <v>1890.9000000000005</v>
      </c>
      <c r="O109" s="53">
        <f t="shared" si="3"/>
        <v>8799.2099999999955</v>
      </c>
      <c r="P109" s="54"/>
      <c r="Q109" s="54">
        <v>20</v>
      </c>
      <c r="R109" s="54"/>
      <c r="S109" s="54"/>
      <c r="T109" s="54"/>
      <c r="U109" s="54"/>
      <c r="V109" s="54"/>
      <c r="W109" s="54"/>
      <c r="X109" s="54"/>
      <c r="Y109" s="54"/>
      <c r="Z109" s="55"/>
      <c r="AA109" s="55"/>
      <c r="AB109" s="55"/>
      <c r="AC109" s="55"/>
      <c r="AD109" s="55"/>
      <c r="AE109" s="55"/>
      <c r="AF109" s="55"/>
      <c r="AG109" s="50"/>
      <c r="AH109" s="55"/>
      <c r="AI109" s="55"/>
      <c r="AJ109" s="112"/>
      <c r="AK109" s="112"/>
      <c r="AL109" s="112"/>
      <c r="AM109" s="112"/>
      <c r="AN109" s="112"/>
      <c r="AO109" s="113"/>
      <c r="AP109" s="113"/>
      <c r="AQ109" s="113"/>
      <c r="AR109" s="113">
        <f t="shared" si="17"/>
        <v>20</v>
      </c>
      <c r="AS109" s="113"/>
      <c r="AT109" s="113"/>
      <c r="AU109" s="113"/>
      <c r="AV109" s="113"/>
      <c r="AW109" s="113"/>
      <c r="AX109" s="113"/>
      <c r="AY109" s="112"/>
      <c r="AZ109" s="112"/>
      <c r="BA109" s="112"/>
      <c r="BB109" s="113"/>
      <c r="BC109" s="113"/>
      <c r="BD109" s="113"/>
    </row>
    <row r="110" spans="1:56" ht="31.5" x14ac:dyDescent="0.25">
      <c r="A110" s="11"/>
      <c r="B110" s="42">
        <v>101</v>
      </c>
      <c r="C110" s="67">
        <v>44362</v>
      </c>
      <c r="D110" s="67"/>
      <c r="E110" s="1" t="s">
        <v>32</v>
      </c>
      <c r="F110" s="69"/>
      <c r="G110" s="128"/>
      <c r="H110" s="48">
        <f t="shared" si="14"/>
        <v>538.9</v>
      </c>
      <c r="I110" s="49"/>
      <c r="J110" s="50"/>
      <c r="K110" s="48">
        <f t="shared" si="16"/>
        <v>6369.4099999999962</v>
      </c>
      <c r="L110" s="116"/>
      <c r="M110" s="65">
        <v>1.03</v>
      </c>
      <c r="N110" s="48">
        <f t="shared" si="12"/>
        <v>1889.8700000000006</v>
      </c>
      <c r="O110" s="53">
        <f t="shared" si="3"/>
        <v>8798.1799999999967</v>
      </c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5"/>
      <c r="AA110" s="55"/>
      <c r="AB110" s="55"/>
      <c r="AC110" s="55"/>
      <c r="AD110" s="55">
        <v>1.03</v>
      </c>
      <c r="AE110" s="55"/>
      <c r="AF110" s="55"/>
      <c r="AG110" s="55"/>
      <c r="AH110" s="55"/>
      <c r="AI110" s="55"/>
      <c r="AJ110" s="112"/>
      <c r="AK110" s="112">
        <f t="shared" si="15"/>
        <v>1.03</v>
      </c>
      <c r="AL110" s="112"/>
      <c r="AM110" s="112"/>
      <c r="AN110" s="112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  <c r="AY110" s="112"/>
      <c r="AZ110" s="112"/>
      <c r="BA110" s="112"/>
      <c r="BB110" s="113"/>
      <c r="BC110" s="113"/>
      <c r="BD110" s="113"/>
    </row>
    <row r="111" spans="1:56" ht="31.5" x14ac:dyDescent="0.25">
      <c r="A111" s="11"/>
      <c r="B111" s="42">
        <v>102</v>
      </c>
      <c r="C111" s="67">
        <v>44363</v>
      </c>
      <c r="D111" s="44"/>
      <c r="E111" s="1" t="s">
        <v>51</v>
      </c>
      <c r="F111" s="69"/>
      <c r="G111" s="128"/>
      <c r="H111" s="48">
        <f t="shared" si="14"/>
        <v>538.9</v>
      </c>
      <c r="I111" s="49">
        <v>2000</v>
      </c>
      <c r="J111" s="50"/>
      <c r="K111" s="48">
        <f t="shared" si="16"/>
        <v>8369.4099999999962</v>
      </c>
      <c r="L111" s="116"/>
      <c r="M111" s="65"/>
      <c r="N111" s="48">
        <f t="shared" si="12"/>
        <v>1889.8700000000006</v>
      </c>
      <c r="O111" s="53">
        <f t="shared" si="3"/>
        <v>10798.179999999997</v>
      </c>
      <c r="P111" s="54"/>
      <c r="Q111" s="54"/>
      <c r="R111" s="54"/>
      <c r="S111" s="54"/>
      <c r="T111" s="54"/>
      <c r="U111" s="54"/>
      <c r="V111" s="54"/>
      <c r="W111" s="54"/>
      <c r="X111" s="54">
        <v>2000</v>
      </c>
      <c r="Y111" s="54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112"/>
      <c r="AK111" s="112"/>
      <c r="AL111" s="112"/>
      <c r="AM111" s="112"/>
      <c r="AN111" s="112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  <c r="AY111" s="112"/>
      <c r="AZ111" s="112"/>
      <c r="BA111" s="112"/>
      <c r="BB111" s="113"/>
      <c r="BC111" s="113"/>
      <c r="BD111" s="113"/>
    </row>
    <row r="112" spans="1:56" ht="31.5" x14ac:dyDescent="0.25">
      <c r="A112" s="11"/>
      <c r="B112" s="42">
        <v>103</v>
      </c>
      <c r="C112" s="67">
        <v>44371</v>
      </c>
      <c r="D112" s="67"/>
      <c r="E112" s="1" t="s">
        <v>51</v>
      </c>
      <c r="F112" s="69"/>
      <c r="G112" s="128"/>
      <c r="H112" s="48">
        <f t="shared" si="14"/>
        <v>538.9</v>
      </c>
      <c r="I112" s="49">
        <v>2000</v>
      </c>
      <c r="J112" s="50"/>
      <c r="K112" s="48">
        <f t="shared" si="16"/>
        <v>10369.409999999996</v>
      </c>
      <c r="L112" s="116"/>
      <c r="M112" s="65"/>
      <c r="N112" s="48">
        <f t="shared" si="12"/>
        <v>1889.8700000000006</v>
      </c>
      <c r="O112" s="53">
        <f t="shared" si="3"/>
        <v>12798.179999999997</v>
      </c>
      <c r="P112" s="54"/>
      <c r="Q112" s="54"/>
      <c r="R112" s="54"/>
      <c r="S112" s="54"/>
      <c r="T112" s="54"/>
      <c r="U112" s="54"/>
      <c r="V112" s="54"/>
      <c r="W112" s="54"/>
      <c r="X112" s="54">
        <v>2000</v>
      </c>
      <c r="Y112" s="54"/>
      <c r="Z112" s="55"/>
      <c r="AA112" s="55"/>
      <c r="AB112" s="55"/>
      <c r="AC112" s="55"/>
      <c r="AD112" s="55"/>
      <c r="AE112" s="55"/>
      <c r="AF112" s="55"/>
      <c r="AG112" s="55"/>
      <c r="AH112" s="127"/>
      <c r="AI112" s="55"/>
      <c r="AJ112" s="112"/>
      <c r="AK112" s="112"/>
      <c r="AL112" s="112"/>
      <c r="AM112" s="112"/>
      <c r="AN112" s="112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  <c r="AY112" s="112"/>
      <c r="AZ112" s="112"/>
      <c r="BA112" s="112"/>
      <c r="BB112" s="113"/>
      <c r="BC112" s="113"/>
      <c r="BD112" s="113"/>
    </row>
    <row r="113" spans="1:56" ht="15.75" x14ac:dyDescent="0.25">
      <c r="A113" s="11"/>
      <c r="B113" s="42">
        <v>104</v>
      </c>
      <c r="C113" s="67">
        <v>44385</v>
      </c>
      <c r="D113" s="44"/>
      <c r="E113" s="1" t="s">
        <v>90</v>
      </c>
      <c r="F113" s="69"/>
      <c r="G113" s="128"/>
      <c r="H113" s="48">
        <f t="shared" si="14"/>
        <v>538.9</v>
      </c>
      <c r="I113" s="49"/>
      <c r="J113" s="50"/>
      <c r="K113" s="48">
        <f t="shared" si="16"/>
        <v>10369.409999999996</v>
      </c>
      <c r="L113" s="116">
        <v>2</v>
      </c>
      <c r="M113" s="65"/>
      <c r="N113" s="48">
        <f t="shared" si="12"/>
        <v>1891.8700000000006</v>
      </c>
      <c r="O113" s="53">
        <f t="shared" si="3"/>
        <v>12800.179999999997</v>
      </c>
      <c r="P113" s="54"/>
      <c r="Q113" s="54">
        <v>2</v>
      </c>
      <c r="R113" s="54"/>
      <c r="S113" s="54"/>
      <c r="T113" s="54"/>
      <c r="U113" s="54"/>
      <c r="V113" s="54"/>
      <c r="W113" s="54"/>
      <c r="X113" s="54"/>
      <c r="Y113" s="54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112"/>
      <c r="AK113" s="112"/>
      <c r="AL113" s="112"/>
      <c r="AM113" s="112"/>
      <c r="AN113" s="112"/>
      <c r="AO113" s="113"/>
      <c r="AP113" s="113"/>
      <c r="AQ113" s="113"/>
      <c r="AR113" s="113">
        <f t="shared" si="17"/>
        <v>2</v>
      </c>
      <c r="AS113" s="113"/>
      <c r="AT113" s="113"/>
      <c r="AU113" s="113"/>
      <c r="AV113" s="113"/>
      <c r="AW113" s="113"/>
      <c r="AX113" s="113"/>
      <c r="AY113" s="112"/>
      <c r="AZ113" s="112"/>
      <c r="BA113" s="112"/>
      <c r="BB113" s="113"/>
      <c r="BC113" s="113"/>
      <c r="BD113" s="113"/>
    </row>
    <row r="114" spans="1:56" ht="31.5" x14ac:dyDescent="0.25">
      <c r="A114" s="11"/>
      <c r="B114" s="42">
        <v>105</v>
      </c>
      <c r="C114" s="67">
        <v>44385</v>
      </c>
      <c r="D114" s="67"/>
      <c r="E114" s="1" t="s">
        <v>32</v>
      </c>
      <c r="F114" s="69"/>
      <c r="G114" s="128"/>
      <c r="H114" s="48">
        <f t="shared" si="14"/>
        <v>538.9</v>
      </c>
      <c r="I114" s="49"/>
      <c r="J114" s="50"/>
      <c r="K114" s="48">
        <f t="shared" si="16"/>
        <v>10369.409999999996</v>
      </c>
      <c r="L114" s="116"/>
      <c r="M114" s="65">
        <v>0.42</v>
      </c>
      <c r="N114" s="48">
        <f t="shared" si="12"/>
        <v>1891.4500000000005</v>
      </c>
      <c r="O114" s="53">
        <f t="shared" si="3"/>
        <v>12799.759999999997</v>
      </c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5"/>
      <c r="AA114" s="55"/>
      <c r="AB114" s="55"/>
      <c r="AC114" s="55"/>
      <c r="AD114" s="65">
        <v>0.42</v>
      </c>
      <c r="AE114" s="55"/>
      <c r="AF114" s="55"/>
      <c r="AG114" s="55"/>
      <c r="AH114" s="55"/>
      <c r="AI114" s="55"/>
      <c r="AJ114" s="112"/>
      <c r="AK114" s="112">
        <f t="shared" si="15"/>
        <v>0.42</v>
      </c>
      <c r="AL114" s="112"/>
      <c r="AM114" s="112"/>
      <c r="AN114" s="112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  <c r="AY114" s="112"/>
      <c r="AZ114" s="112"/>
      <c r="BA114" s="112"/>
      <c r="BB114" s="113"/>
      <c r="BC114" s="113"/>
      <c r="BD114" s="113"/>
    </row>
    <row r="115" spans="1:56" ht="15.75" x14ac:dyDescent="0.25">
      <c r="A115" s="11"/>
      <c r="B115" s="42">
        <v>106</v>
      </c>
      <c r="C115" s="67">
        <v>44387</v>
      </c>
      <c r="D115" s="44"/>
      <c r="E115" s="1" t="s">
        <v>104</v>
      </c>
      <c r="F115" s="69"/>
      <c r="G115" s="128"/>
      <c r="H115" s="48">
        <f t="shared" si="14"/>
        <v>538.9</v>
      </c>
      <c r="I115" s="49"/>
      <c r="J115" s="50"/>
      <c r="K115" s="48">
        <f t="shared" si="16"/>
        <v>10369.409999999996</v>
      </c>
      <c r="L115" s="116">
        <v>20</v>
      </c>
      <c r="M115" s="65"/>
      <c r="N115" s="48">
        <f t="shared" si="12"/>
        <v>1911.4500000000005</v>
      </c>
      <c r="O115" s="53">
        <f t="shared" si="3"/>
        <v>12819.759999999997</v>
      </c>
      <c r="P115" s="54">
        <v>20</v>
      </c>
      <c r="Q115" s="54"/>
      <c r="R115" s="54"/>
      <c r="S115" s="54"/>
      <c r="T115" s="54"/>
      <c r="U115" s="54"/>
      <c r="V115" s="54"/>
      <c r="W115" s="54"/>
      <c r="X115" s="54"/>
      <c r="Y115" s="54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112"/>
      <c r="AK115" s="112"/>
      <c r="AL115" s="112"/>
      <c r="AM115" s="112"/>
      <c r="AN115" s="112"/>
      <c r="AO115" s="113">
        <f t="shared" si="13"/>
        <v>20</v>
      </c>
      <c r="AP115" s="113"/>
      <c r="AQ115" s="113"/>
      <c r="AR115" s="113"/>
      <c r="AS115" s="113"/>
      <c r="AT115" s="113"/>
      <c r="AU115" s="113"/>
      <c r="AV115" s="113"/>
      <c r="AW115" s="113"/>
      <c r="AX115" s="113"/>
      <c r="AY115" s="112"/>
      <c r="AZ115" s="112"/>
      <c r="BA115" s="112"/>
      <c r="BB115" s="113"/>
      <c r="BC115" s="113"/>
      <c r="BD115" s="113"/>
    </row>
    <row r="116" spans="1:56" ht="31.5" x14ac:dyDescent="0.25">
      <c r="A116" s="11"/>
      <c r="B116" s="42">
        <v>107</v>
      </c>
      <c r="C116" s="67">
        <v>44387</v>
      </c>
      <c r="D116" s="67"/>
      <c r="E116" s="1" t="s">
        <v>32</v>
      </c>
      <c r="F116" s="69"/>
      <c r="G116" s="128"/>
      <c r="H116" s="48">
        <f t="shared" si="14"/>
        <v>538.9</v>
      </c>
      <c r="I116" s="49"/>
      <c r="J116" s="50"/>
      <c r="K116" s="48">
        <f t="shared" si="16"/>
        <v>10369.409999999996</v>
      </c>
      <c r="L116" s="116"/>
      <c r="M116" s="65">
        <v>1.03</v>
      </c>
      <c r="N116" s="48">
        <f t="shared" si="12"/>
        <v>1910.4200000000005</v>
      </c>
      <c r="O116" s="53">
        <f t="shared" si="3"/>
        <v>12818.729999999996</v>
      </c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5"/>
      <c r="AA116" s="55"/>
      <c r="AB116" s="55"/>
      <c r="AC116" s="55"/>
      <c r="AD116" s="65">
        <v>1.03</v>
      </c>
      <c r="AE116" s="55"/>
      <c r="AF116" s="55"/>
      <c r="AG116" s="55"/>
      <c r="AH116" s="55"/>
      <c r="AI116" s="55"/>
      <c r="AJ116" s="112"/>
      <c r="AK116" s="112">
        <f t="shared" si="15"/>
        <v>1.03</v>
      </c>
      <c r="AL116" s="112"/>
      <c r="AM116" s="112"/>
      <c r="AN116" s="112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  <c r="AY116" s="112"/>
      <c r="AZ116" s="112"/>
      <c r="BA116" s="112"/>
      <c r="BB116" s="113"/>
      <c r="BC116" s="113"/>
      <c r="BD116" s="113"/>
    </row>
    <row r="117" spans="1:56" ht="31.5" x14ac:dyDescent="0.25">
      <c r="A117" s="11"/>
      <c r="B117" s="42">
        <v>108</v>
      </c>
      <c r="C117" s="72">
        <v>44399</v>
      </c>
      <c r="D117" s="44"/>
      <c r="E117" s="1" t="s">
        <v>103</v>
      </c>
      <c r="F117" s="69"/>
      <c r="G117" s="128"/>
      <c r="H117" s="48">
        <f t="shared" si="14"/>
        <v>538.9</v>
      </c>
      <c r="I117" s="49"/>
      <c r="J117" s="119">
        <v>175.48</v>
      </c>
      <c r="K117" s="48">
        <f t="shared" si="16"/>
        <v>10193.929999999997</v>
      </c>
      <c r="L117" s="116"/>
      <c r="M117" s="65"/>
      <c r="N117" s="48">
        <f t="shared" si="12"/>
        <v>1910.4200000000005</v>
      </c>
      <c r="O117" s="53">
        <f t="shared" si="3"/>
        <v>12643.249999999996</v>
      </c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5"/>
      <c r="AA117" s="55">
        <v>31.48</v>
      </c>
      <c r="AB117" s="55"/>
      <c r="AC117" s="55"/>
      <c r="AD117" s="55"/>
      <c r="AE117" s="55"/>
      <c r="AF117" s="55">
        <v>144</v>
      </c>
      <c r="AG117" s="55"/>
      <c r="AH117" s="50"/>
      <c r="AI117" s="55"/>
      <c r="AJ117" s="122">
        <v>31.48</v>
      </c>
      <c r="AK117" s="112">
        <v>144</v>
      </c>
      <c r="AL117" s="112"/>
      <c r="AM117" s="112"/>
      <c r="AN117" s="112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  <c r="AY117" s="112"/>
      <c r="AZ117" s="112"/>
      <c r="BA117" s="112"/>
      <c r="BB117" s="113"/>
      <c r="BC117" s="113"/>
      <c r="BD117" s="113"/>
    </row>
    <row r="118" spans="1:56" ht="31.5" x14ac:dyDescent="0.25">
      <c r="A118" s="11"/>
      <c r="B118" s="42">
        <v>109</v>
      </c>
      <c r="C118" s="72">
        <v>44399</v>
      </c>
      <c r="D118" s="44"/>
      <c r="E118" s="1" t="s">
        <v>34</v>
      </c>
      <c r="F118" s="69"/>
      <c r="G118" s="128"/>
      <c r="H118" s="48">
        <f t="shared" si="14"/>
        <v>538.9</v>
      </c>
      <c r="I118" s="49"/>
      <c r="J118" s="50">
        <v>0.5</v>
      </c>
      <c r="K118" s="48">
        <f t="shared" si="16"/>
        <v>10193.429999999997</v>
      </c>
      <c r="L118" s="116"/>
      <c r="M118" s="65"/>
      <c r="N118" s="48">
        <f t="shared" si="12"/>
        <v>1910.4200000000005</v>
      </c>
      <c r="O118" s="53">
        <f t="shared" si="3"/>
        <v>12642.749999999996</v>
      </c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5"/>
      <c r="AA118" s="55"/>
      <c r="AB118" s="55"/>
      <c r="AC118" s="55"/>
      <c r="AD118" s="55">
        <v>0.5</v>
      </c>
      <c r="AE118" s="55"/>
      <c r="AF118" s="55"/>
      <c r="AG118" s="55"/>
      <c r="AH118" s="55"/>
      <c r="AI118" s="55"/>
      <c r="AJ118" s="112"/>
      <c r="AK118" s="112">
        <f t="shared" si="15"/>
        <v>0.5</v>
      </c>
      <c r="AL118" s="112"/>
      <c r="AM118" s="112"/>
      <c r="AN118" s="112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  <c r="AY118" s="112"/>
      <c r="AZ118" s="112"/>
      <c r="BA118" s="112"/>
      <c r="BB118" s="113"/>
      <c r="BC118" s="113"/>
      <c r="BD118" s="113"/>
    </row>
    <row r="119" spans="1:56" ht="31.5" x14ac:dyDescent="0.25">
      <c r="A119" s="11"/>
      <c r="B119" s="42">
        <v>110</v>
      </c>
      <c r="C119" s="72">
        <v>44399</v>
      </c>
      <c r="D119" s="44"/>
      <c r="E119" s="1" t="s">
        <v>102</v>
      </c>
      <c r="F119" s="69"/>
      <c r="G119" s="128"/>
      <c r="H119" s="48">
        <f t="shared" si="14"/>
        <v>538.9</v>
      </c>
      <c r="I119" s="49"/>
      <c r="J119" s="119">
        <v>110.45</v>
      </c>
      <c r="K119" s="48">
        <f t="shared" si="16"/>
        <v>10082.979999999996</v>
      </c>
      <c r="L119" s="116"/>
      <c r="M119" s="65"/>
      <c r="N119" s="48">
        <f t="shared" si="12"/>
        <v>1910.4200000000005</v>
      </c>
      <c r="O119" s="53">
        <f t="shared" si="3"/>
        <v>12532.299999999996</v>
      </c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5"/>
      <c r="AA119" s="55"/>
      <c r="AB119" s="55"/>
      <c r="AC119" s="55"/>
      <c r="AD119" s="55"/>
      <c r="AE119" s="55"/>
      <c r="AF119" s="55">
        <v>110.45</v>
      </c>
      <c r="AG119" s="55"/>
      <c r="AH119" s="55"/>
      <c r="AI119" s="55"/>
      <c r="AJ119" s="122"/>
      <c r="AK119" s="112">
        <v>110.45</v>
      </c>
      <c r="AL119" s="112"/>
      <c r="AM119" s="112"/>
      <c r="AN119" s="112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  <c r="AY119" s="112"/>
      <c r="AZ119" s="112"/>
      <c r="BA119" s="112"/>
      <c r="BB119" s="113"/>
      <c r="BC119" s="113"/>
      <c r="BD119" s="113"/>
    </row>
    <row r="120" spans="1:56" ht="31.5" x14ac:dyDescent="0.25">
      <c r="A120" s="11"/>
      <c r="B120" s="42">
        <v>111</v>
      </c>
      <c r="C120" s="72">
        <v>44399</v>
      </c>
      <c r="D120" s="44"/>
      <c r="E120" s="1" t="s">
        <v>34</v>
      </c>
      <c r="F120" s="69"/>
      <c r="G120" s="128"/>
      <c r="H120" s="48">
        <f t="shared" si="14"/>
        <v>538.9</v>
      </c>
      <c r="I120" s="49"/>
      <c r="J120" s="50">
        <v>0.5</v>
      </c>
      <c r="K120" s="48">
        <f t="shared" si="16"/>
        <v>10082.479999999996</v>
      </c>
      <c r="L120" s="116"/>
      <c r="M120" s="65"/>
      <c r="N120" s="48">
        <f t="shared" si="12"/>
        <v>1910.4200000000005</v>
      </c>
      <c r="O120" s="53">
        <f t="shared" si="3"/>
        <v>12531.799999999996</v>
      </c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5"/>
      <c r="AA120" s="55"/>
      <c r="AB120" s="55"/>
      <c r="AC120" s="55"/>
      <c r="AD120" s="55">
        <v>0.5</v>
      </c>
      <c r="AE120" s="55"/>
      <c r="AF120" s="55"/>
      <c r="AG120" s="55"/>
      <c r="AH120" s="50"/>
      <c r="AI120" s="55"/>
      <c r="AJ120" s="112"/>
      <c r="AK120" s="112">
        <f t="shared" si="15"/>
        <v>0.5</v>
      </c>
      <c r="AL120" s="112"/>
      <c r="AM120" s="112"/>
      <c r="AN120" s="112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  <c r="AY120" s="112"/>
      <c r="AZ120" s="112"/>
      <c r="BA120" s="112"/>
      <c r="BB120" s="113"/>
      <c r="BC120" s="113"/>
      <c r="BD120" s="113"/>
    </row>
    <row r="121" spans="1:56" ht="31.5" x14ac:dyDescent="0.25">
      <c r="A121" s="11"/>
      <c r="B121" s="42">
        <v>112</v>
      </c>
      <c r="C121" s="72">
        <v>44399</v>
      </c>
      <c r="D121" s="44"/>
      <c r="E121" s="1" t="s">
        <v>101</v>
      </c>
      <c r="F121" s="69"/>
      <c r="G121" s="128"/>
      <c r="H121" s="48">
        <f t="shared" si="14"/>
        <v>538.9</v>
      </c>
      <c r="I121" s="49"/>
      <c r="J121" s="119">
        <v>130</v>
      </c>
      <c r="K121" s="48">
        <f t="shared" si="16"/>
        <v>9952.4799999999959</v>
      </c>
      <c r="L121" s="116"/>
      <c r="M121" s="65"/>
      <c r="N121" s="48">
        <f t="shared" si="12"/>
        <v>1910.4200000000005</v>
      </c>
      <c r="O121" s="53">
        <f t="shared" si="3"/>
        <v>12401.799999999996</v>
      </c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5"/>
      <c r="AA121" s="55"/>
      <c r="AB121" s="55"/>
      <c r="AC121" s="55"/>
      <c r="AD121" s="55"/>
      <c r="AE121" s="55"/>
      <c r="AF121" s="55">
        <v>130</v>
      </c>
      <c r="AG121" s="55"/>
      <c r="AH121" s="55"/>
      <c r="AI121" s="55"/>
      <c r="AJ121" s="122"/>
      <c r="AK121" s="112">
        <v>130</v>
      </c>
      <c r="AL121" s="112"/>
      <c r="AM121" s="112"/>
      <c r="AN121" s="112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  <c r="AY121" s="112"/>
      <c r="AZ121" s="112"/>
      <c r="BA121" s="112"/>
      <c r="BB121" s="113"/>
      <c r="BC121" s="113"/>
      <c r="BD121" s="113"/>
    </row>
    <row r="122" spans="1:56" ht="31.5" x14ac:dyDescent="0.25">
      <c r="A122" s="11"/>
      <c r="B122" s="42">
        <v>113</v>
      </c>
      <c r="C122" s="72">
        <v>44399</v>
      </c>
      <c r="D122" s="44"/>
      <c r="E122" s="1" t="s">
        <v>34</v>
      </c>
      <c r="F122" s="69"/>
      <c r="G122" s="128"/>
      <c r="H122" s="48">
        <f t="shared" si="14"/>
        <v>538.9</v>
      </c>
      <c r="I122" s="49"/>
      <c r="J122" s="50">
        <v>0.5</v>
      </c>
      <c r="K122" s="48">
        <f t="shared" si="16"/>
        <v>9951.9799999999959</v>
      </c>
      <c r="L122" s="116"/>
      <c r="M122" s="65"/>
      <c r="N122" s="48">
        <f t="shared" si="12"/>
        <v>1910.4200000000005</v>
      </c>
      <c r="O122" s="53">
        <f t="shared" si="3"/>
        <v>12401.299999999996</v>
      </c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5"/>
      <c r="AA122" s="55"/>
      <c r="AB122" s="55"/>
      <c r="AC122" s="55"/>
      <c r="AD122" s="50">
        <v>0.5</v>
      </c>
      <c r="AE122" s="55"/>
      <c r="AF122" s="55"/>
      <c r="AG122" s="55"/>
      <c r="AH122" s="55"/>
      <c r="AI122" s="55"/>
      <c r="AJ122" s="112"/>
      <c r="AK122" s="112">
        <f t="shared" si="15"/>
        <v>0.5</v>
      </c>
      <c r="AL122" s="112"/>
      <c r="AM122" s="112"/>
      <c r="AN122" s="112"/>
      <c r="AO122" s="113"/>
      <c r="AP122" s="113"/>
      <c r="AQ122" s="113"/>
      <c r="AR122" s="113"/>
      <c r="AS122" s="113"/>
      <c r="AT122" s="113"/>
      <c r="AU122" s="113"/>
      <c r="AV122" s="113"/>
      <c r="AW122" s="113"/>
      <c r="AX122" s="113"/>
      <c r="AY122" s="112"/>
      <c r="AZ122" s="112"/>
      <c r="BA122" s="112"/>
      <c r="BB122" s="113"/>
      <c r="BC122" s="113"/>
      <c r="BD122" s="113"/>
    </row>
    <row r="123" spans="1:56" ht="15.75" x14ac:dyDescent="0.25">
      <c r="A123" s="11"/>
      <c r="B123" s="42">
        <v>114</v>
      </c>
      <c r="C123" s="72">
        <v>44403</v>
      </c>
      <c r="D123" s="44"/>
      <c r="E123" s="1" t="s">
        <v>100</v>
      </c>
      <c r="F123" s="69"/>
      <c r="G123" s="128"/>
      <c r="H123" s="48">
        <f t="shared" si="14"/>
        <v>538.9</v>
      </c>
      <c r="I123" s="116">
        <v>20</v>
      </c>
      <c r="J123" s="50"/>
      <c r="K123" s="48">
        <f t="shared" si="16"/>
        <v>9971.9799999999959</v>
      </c>
      <c r="L123" s="116"/>
      <c r="M123" s="65"/>
      <c r="N123" s="48">
        <f t="shared" si="12"/>
        <v>1910.4200000000005</v>
      </c>
      <c r="O123" s="53">
        <f t="shared" si="3"/>
        <v>12421.299999999996</v>
      </c>
      <c r="P123" s="54">
        <v>20</v>
      </c>
      <c r="Q123" s="54"/>
      <c r="R123" s="54"/>
      <c r="S123" s="54"/>
      <c r="T123" s="54"/>
      <c r="U123" s="54"/>
      <c r="V123" s="54"/>
      <c r="W123" s="54"/>
      <c r="X123" s="54"/>
      <c r="Y123" s="54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112"/>
      <c r="AK123" s="112"/>
      <c r="AL123" s="112"/>
      <c r="AM123" s="112"/>
      <c r="AN123" s="112"/>
      <c r="AO123" s="113">
        <f t="shared" si="13"/>
        <v>20</v>
      </c>
      <c r="AP123" s="113"/>
      <c r="AQ123" s="113"/>
      <c r="AR123" s="113"/>
      <c r="AS123" s="113"/>
      <c r="AT123" s="113"/>
      <c r="AU123" s="113"/>
      <c r="AV123" s="113"/>
      <c r="AW123" s="113"/>
      <c r="AX123" s="113"/>
      <c r="AY123" s="112"/>
      <c r="AZ123" s="112"/>
      <c r="BA123" s="112"/>
      <c r="BB123" s="113"/>
      <c r="BC123" s="113"/>
      <c r="BD123" s="113"/>
    </row>
    <row r="124" spans="1:56" ht="31.5" x14ac:dyDescent="0.25">
      <c r="A124" s="11"/>
      <c r="B124" s="73">
        <v>115</v>
      </c>
      <c r="C124" s="72">
        <v>44408</v>
      </c>
      <c r="D124" s="44"/>
      <c r="E124" s="1" t="s">
        <v>52</v>
      </c>
      <c r="F124" s="69"/>
      <c r="G124" s="128"/>
      <c r="H124" s="48">
        <f t="shared" si="14"/>
        <v>538.9</v>
      </c>
      <c r="I124" s="49"/>
      <c r="J124" s="50"/>
      <c r="K124" s="48">
        <f t="shared" si="16"/>
        <v>9971.9799999999959</v>
      </c>
      <c r="L124" s="116"/>
      <c r="M124" s="119">
        <v>22</v>
      </c>
      <c r="N124" s="48">
        <f t="shared" si="12"/>
        <v>1888.4200000000005</v>
      </c>
      <c r="O124" s="53">
        <f t="shared" si="3"/>
        <v>12399.299999999996</v>
      </c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5"/>
      <c r="AA124" s="55"/>
      <c r="AB124" s="55"/>
      <c r="AC124" s="55"/>
      <c r="AD124" s="55"/>
      <c r="AE124" s="55">
        <v>22</v>
      </c>
      <c r="AF124" s="55"/>
      <c r="AG124" s="55"/>
      <c r="AH124" s="55"/>
      <c r="AI124" s="55"/>
      <c r="AJ124" s="112"/>
      <c r="AK124" s="112"/>
      <c r="AL124" s="112"/>
      <c r="AM124" s="112"/>
      <c r="AN124" s="122">
        <v>22</v>
      </c>
      <c r="AO124" s="113"/>
      <c r="AP124" s="113"/>
      <c r="AQ124" s="113"/>
      <c r="AR124" s="113"/>
      <c r="AS124" s="113"/>
      <c r="AT124" s="113"/>
      <c r="AU124" s="113"/>
      <c r="AV124" s="113"/>
      <c r="AW124" s="113"/>
      <c r="AX124" s="113"/>
      <c r="AY124" s="112"/>
      <c r="AZ124" s="112"/>
      <c r="BA124" s="112"/>
      <c r="BB124" s="113"/>
      <c r="BC124" s="113"/>
      <c r="BD124" s="113"/>
    </row>
    <row r="125" spans="1:56" ht="15.75" x14ac:dyDescent="0.25">
      <c r="A125" s="11"/>
      <c r="B125" s="42">
        <v>116</v>
      </c>
      <c r="C125" s="72">
        <v>44416</v>
      </c>
      <c r="D125" s="44"/>
      <c r="E125" s="1" t="s">
        <v>99</v>
      </c>
      <c r="F125" s="69"/>
      <c r="G125" s="128"/>
      <c r="H125" s="48">
        <f t="shared" si="14"/>
        <v>538.9</v>
      </c>
      <c r="I125" s="49"/>
      <c r="J125" s="50"/>
      <c r="K125" s="48">
        <f t="shared" si="16"/>
        <v>9971.9799999999959</v>
      </c>
      <c r="L125" s="116">
        <v>2</v>
      </c>
      <c r="M125" s="65"/>
      <c r="N125" s="48">
        <f t="shared" si="12"/>
        <v>1890.4200000000005</v>
      </c>
      <c r="O125" s="53">
        <f t="shared" si="3"/>
        <v>12401.299999999996</v>
      </c>
      <c r="P125" s="54"/>
      <c r="Q125" s="54">
        <v>2</v>
      </c>
      <c r="R125" s="54"/>
      <c r="S125" s="54"/>
      <c r="T125" s="54"/>
      <c r="U125" s="54"/>
      <c r="V125" s="54"/>
      <c r="W125" s="54"/>
      <c r="X125" s="54"/>
      <c r="Y125" s="54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112"/>
      <c r="AK125" s="112"/>
      <c r="AL125" s="122"/>
      <c r="AM125" s="112"/>
      <c r="AN125" s="122"/>
      <c r="AO125" s="113"/>
      <c r="AP125" s="113"/>
      <c r="AQ125" s="113"/>
      <c r="AR125" s="113">
        <f t="shared" si="17"/>
        <v>2</v>
      </c>
      <c r="AS125" s="113"/>
      <c r="AT125" s="113"/>
      <c r="AU125" s="113"/>
      <c r="AV125" s="113"/>
      <c r="AW125" s="113"/>
      <c r="AX125" s="113"/>
      <c r="AY125" s="112"/>
      <c r="AZ125" s="112"/>
      <c r="BA125" s="112"/>
      <c r="BB125" s="113"/>
      <c r="BC125" s="113"/>
      <c r="BD125" s="113"/>
    </row>
    <row r="126" spans="1:56" ht="31.5" x14ac:dyDescent="0.25">
      <c r="A126" s="11"/>
      <c r="B126" s="42">
        <v>117</v>
      </c>
      <c r="C126" s="72">
        <v>44416</v>
      </c>
      <c r="D126" s="44"/>
      <c r="E126" s="1" t="s">
        <v>32</v>
      </c>
      <c r="F126" s="69"/>
      <c r="G126" s="128"/>
      <c r="H126" s="48">
        <f t="shared" si="14"/>
        <v>538.9</v>
      </c>
      <c r="I126" s="49"/>
      <c r="J126" s="50"/>
      <c r="K126" s="48">
        <f t="shared" si="16"/>
        <v>9971.9799999999959</v>
      </c>
      <c r="L126" s="116"/>
      <c r="M126" s="65">
        <v>0.42</v>
      </c>
      <c r="N126" s="48">
        <f t="shared" si="12"/>
        <v>1890.0000000000005</v>
      </c>
      <c r="O126" s="53">
        <f t="shared" si="3"/>
        <v>12400.879999999996</v>
      </c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5"/>
      <c r="AA126" s="55"/>
      <c r="AB126" s="55"/>
      <c r="AC126" s="55"/>
      <c r="AD126" s="65">
        <v>0.42</v>
      </c>
      <c r="AE126" s="55"/>
      <c r="AF126" s="55"/>
      <c r="AG126" s="55"/>
      <c r="AH126" s="55"/>
      <c r="AI126" s="55"/>
      <c r="AJ126" s="112"/>
      <c r="AK126" s="112">
        <f t="shared" si="15"/>
        <v>0.42</v>
      </c>
      <c r="AL126" s="122"/>
      <c r="AM126" s="112"/>
      <c r="AN126" s="122"/>
      <c r="AO126" s="113"/>
      <c r="AP126" s="113"/>
      <c r="AQ126" s="113"/>
      <c r="AR126" s="113"/>
      <c r="AS126" s="113"/>
      <c r="AT126" s="113"/>
      <c r="AU126" s="113"/>
      <c r="AV126" s="113"/>
      <c r="AW126" s="113"/>
      <c r="AX126" s="113"/>
      <c r="AY126" s="112"/>
      <c r="AZ126" s="112"/>
      <c r="BA126" s="112"/>
      <c r="BB126" s="113"/>
      <c r="BC126" s="113"/>
      <c r="BD126" s="113"/>
    </row>
    <row r="127" spans="1:56" ht="31.5" x14ac:dyDescent="0.25">
      <c r="A127" s="11"/>
      <c r="B127" s="42">
        <v>118</v>
      </c>
      <c r="C127" s="72">
        <v>44421</v>
      </c>
      <c r="D127" s="44"/>
      <c r="E127" s="1" t="s">
        <v>53</v>
      </c>
      <c r="F127" s="69"/>
      <c r="G127" s="128"/>
      <c r="H127" s="48">
        <f t="shared" si="14"/>
        <v>538.9</v>
      </c>
      <c r="I127" s="49"/>
      <c r="J127" s="119">
        <v>130.53</v>
      </c>
      <c r="K127" s="48">
        <f t="shared" si="16"/>
        <v>9841.4499999999953</v>
      </c>
      <c r="L127" s="116"/>
      <c r="M127" s="65"/>
      <c r="N127" s="48">
        <f t="shared" si="12"/>
        <v>1890.0000000000005</v>
      </c>
      <c r="O127" s="53">
        <f t="shared" si="3"/>
        <v>12270.349999999995</v>
      </c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5"/>
      <c r="AA127" s="55"/>
      <c r="AB127" s="55"/>
      <c r="AC127" s="55"/>
      <c r="AD127" s="55"/>
      <c r="AE127" s="50">
        <v>130.53</v>
      </c>
      <c r="AF127" s="55"/>
      <c r="AG127" s="55"/>
      <c r="AH127" s="55"/>
      <c r="AI127" s="55"/>
      <c r="AJ127" s="112"/>
      <c r="AK127" s="112"/>
      <c r="AL127" s="112"/>
      <c r="AM127" s="112"/>
      <c r="AN127" s="122">
        <v>130.53</v>
      </c>
      <c r="AO127" s="113"/>
      <c r="AP127" s="113"/>
      <c r="AQ127" s="113"/>
      <c r="AR127" s="113"/>
      <c r="AS127" s="113"/>
      <c r="AT127" s="113"/>
      <c r="AU127" s="113"/>
      <c r="AV127" s="113"/>
      <c r="AW127" s="113"/>
      <c r="AX127" s="113"/>
      <c r="AY127" s="112"/>
      <c r="AZ127" s="112"/>
      <c r="BA127" s="112"/>
      <c r="BB127" s="113"/>
      <c r="BC127" s="113"/>
      <c r="BD127" s="113"/>
    </row>
    <row r="128" spans="1:56" ht="31.5" x14ac:dyDescent="0.25">
      <c r="A128" s="11"/>
      <c r="B128" s="42">
        <v>119</v>
      </c>
      <c r="C128" s="67">
        <v>44425</v>
      </c>
      <c r="D128" s="44"/>
      <c r="E128" s="1" t="s">
        <v>40</v>
      </c>
      <c r="F128" s="69"/>
      <c r="G128" s="128"/>
      <c r="H128" s="48">
        <f t="shared" si="14"/>
        <v>538.9</v>
      </c>
      <c r="I128" s="49"/>
      <c r="J128" s="50">
        <v>18</v>
      </c>
      <c r="K128" s="48">
        <f t="shared" si="16"/>
        <v>9823.4499999999953</v>
      </c>
      <c r="L128" s="116"/>
      <c r="M128" s="65"/>
      <c r="N128" s="48">
        <f t="shared" si="12"/>
        <v>1890.0000000000005</v>
      </c>
      <c r="O128" s="53">
        <f t="shared" si="3"/>
        <v>12252.349999999995</v>
      </c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5"/>
      <c r="AA128" s="55"/>
      <c r="AB128" s="55"/>
      <c r="AC128" s="55"/>
      <c r="AD128" s="50">
        <v>18</v>
      </c>
      <c r="AE128" s="55"/>
      <c r="AF128" s="55"/>
      <c r="AG128" s="55"/>
      <c r="AH128" s="55"/>
      <c r="AI128" s="55"/>
      <c r="AJ128" s="112"/>
      <c r="AK128" s="112">
        <f t="shared" si="15"/>
        <v>18</v>
      </c>
      <c r="AL128" s="112"/>
      <c r="AM128" s="112"/>
      <c r="AN128" s="112"/>
      <c r="AO128" s="113"/>
      <c r="AP128" s="113"/>
      <c r="AQ128" s="113"/>
      <c r="AR128" s="113"/>
      <c r="AS128" s="113"/>
      <c r="AT128" s="113"/>
      <c r="AU128" s="113"/>
      <c r="AV128" s="113"/>
      <c r="AW128" s="113"/>
      <c r="AX128" s="113"/>
      <c r="AY128" s="112"/>
      <c r="AZ128" s="112"/>
      <c r="BA128" s="112"/>
      <c r="BB128" s="113"/>
      <c r="BC128" s="113"/>
      <c r="BD128" s="113"/>
    </row>
    <row r="129" spans="1:56" ht="15.75" x14ac:dyDescent="0.25">
      <c r="A129" s="11"/>
      <c r="B129" s="42">
        <v>120</v>
      </c>
      <c r="C129" s="67">
        <v>44447</v>
      </c>
      <c r="D129" s="44"/>
      <c r="E129" s="1" t="s">
        <v>99</v>
      </c>
      <c r="F129" s="69"/>
      <c r="G129" s="128"/>
      <c r="H129" s="48">
        <f t="shared" si="14"/>
        <v>538.9</v>
      </c>
      <c r="I129" s="49"/>
      <c r="J129" s="50"/>
      <c r="K129" s="48">
        <f t="shared" si="16"/>
        <v>9823.4499999999953</v>
      </c>
      <c r="L129" s="116">
        <v>2</v>
      </c>
      <c r="M129" s="65"/>
      <c r="N129" s="48">
        <f t="shared" si="12"/>
        <v>1892.0000000000005</v>
      </c>
      <c r="O129" s="53">
        <f t="shared" si="3"/>
        <v>12254.349999999995</v>
      </c>
      <c r="P129" s="54"/>
      <c r="Q129" s="54">
        <v>2</v>
      </c>
      <c r="R129" s="54"/>
      <c r="S129" s="54"/>
      <c r="T129" s="54"/>
      <c r="U129" s="54"/>
      <c r="V129" s="54"/>
      <c r="W129" s="54"/>
      <c r="X129" s="54"/>
      <c r="Y129" s="54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112"/>
      <c r="AK129" s="112"/>
      <c r="AL129" s="112"/>
      <c r="AM129" s="112"/>
      <c r="AN129" s="112"/>
      <c r="AO129" s="113"/>
      <c r="AP129" s="113"/>
      <c r="AQ129" s="113"/>
      <c r="AR129" s="113">
        <f t="shared" si="17"/>
        <v>2</v>
      </c>
      <c r="AS129" s="113"/>
      <c r="AT129" s="113"/>
      <c r="AU129" s="113"/>
      <c r="AV129" s="113"/>
      <c r="AW129" s="113"/>
      <c r="AX129" s="113"/>
      <c r="AY129" s="112"/>
      <c r="AZ129" s="112"/>
      <c r="BA129" s="112"/>
      <c r="BB129" s="113"/>
      <c r="BC129" s="113"/>
      <c r="BD129" s="113"/>
    </row>
    <row r="130" spans="1:56" ht="31.5" x14ac:dyDescent="0.25">
      <c r="A130" s="11"/>
      <c r="B130" s="42">
        <v>121</v>
      </c>
      <c r="C130" s="67">
        <v>44447</v>
      </c>
      <c r="D130" s="44"/>
      <c r="E130" s="1" t="s">
        <v>32</v>
      </c>
      <c r="F130" s="69"/>
      <c r="G130" s="128"/>
      <c r="H130" s="48">
        <f t="shared" si="14"/>
        <v>538.9</v>
      </c>
      <c r="I130" s="49"/>
      <c r="J130" s="50"/>
      <c r="K130" s="48">
        <f t="shared" si="16"/>
        <v>9823.4499999999953</v>
      </c>
      <c r="L130" s="116"/>
      <c r="M130" s="65">
        <v>0.42</v>
      </c>
      <c r="N130" s="48">
        <f t="shared" si="12"/>
        <v>1891.5800000000004</v>
      </c>
      <c r="O130" s="53">
        <f t="shared" si="3"/>
        <v>12253.929999999995</v>
      </c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5"/>
      <c r="AA130" s="55"/>
      <c r="AB130" s="55"/>
      <c r="AC130" s="55"/>
      <c r="AD130" s="65">
        <v>0.42</v>
      </c>
      <c r="AE130" s="55"/>
      <c r="AF130" s="55"/>
      <c r="AG130" s="55"/>
      <c r="AH130" s="55"/>
      <c r="AI130" s="55"/>
      <c r="AJ130" s="112"/>
      <c r="AK130" s="112">
        <f t="shared" si="15"/>
        <v>0.42</v>
      </c>
      <c r="AL130" s="112"/>
      <c r="AM130" s="112"/>
      <c r="AN130" s="112"/>
      <c r="AO130" s="113"/>
      <c r="AP130" s="113"/>
      <c r="AQ130" s="113"/>
      <c r="AR130" s="113"/>
      <c r="AS130" s="113"/>
      <c r="AT130" s="113"/>
      <c r="AU130" s="113"/>
      <c r="AV130" s="113"/>
      <c r="AW130" s="113"/>
      <c r="AX130" s="113"/>
      <c r="AY130" s="112"/>
      <c r="AZ130" s="112"/>
      <c r="BA130" s="112"/>
      <c r="BB130" s="113"/>
      <c r="BC130" s="113"/>
      <c r="BD130" s="113"/>
    </row>
    <row r="131" spans="1:56" ht="31.5" x14ac:dyDescent="0.25">
      <c r="A131" s="11"/>
      <c r="B131" s="42">
        <v>122</v>
      </c>
      <c r="C131" s="67">
        <v>44463</v>
      </c>
      <c r="D131" s="44"/>
      <c r="E131" s="1" t="s">
        <v>54</v>
      </c>
      <c r="F131" s="69"/>
      <c r="G131" s="128"/>
      <c r="H131" s="48">
        <f t="shared" si="14"/>
        <v>538.9</v>
      </c>
      <c r="I131" s="49"/>
      <c r="J131" s="50">
        <v>5.6</v>
      </c>
      <c r="K131" s="48">
        <f t="shared" si="16"/>
        <v>9817.8499999999949</v>
      </c>
      <c r="L131" s="116"/>
      <c r="M131" s="65"/>
      <c r="N131" s="48">
        <f t="shared" si="12"/>
        <v>1891.5800000000004</v>
      </c>
      <c r="O131" s="53">
        <f t="shared" si="3"/>
        <v>12248.329999999994</v>
      </c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5"/>
      <c r="AA131" s="55"/>
      <c r="AB131" s="55">
        <v>5.6</v>
      </c>
      <c r="AC131" s="55"/>
      <c r="AD131" s="55"/>
      <c r="AE131" s="55"/>
      <c r="AF131" s="55"/>
      <c r="AG131" s="55"/>
      <c r="AH131" s="55"/>
      <c r="AI131" s="55"/>
      <c r="AJ131" s="112"/>
      <c r="AK131" s="112">
        <v>5.6</v>
      </c>
      <c r="AL131" s="112"/>
      <c r="AM131" s="112"/>
      <c r="AN131" s="112"/>
      <c r="AO131" s="113"/>
      <c r="AP131" s="113"/>
      <c r="AQ131" s="113"/>
      <c r="AR131" s="113"/>
      <c r="AS131" s="113"/>
      <c r="AT131" s="113"/>
      <c r="AU131" s="113"/>
      <c r="AV131" s="113"/>
      <c r="AW131" s="113"/>
      <c r="AX131" s="113"/>
      <c r="AY131" s="112"/>
      <c r="AZ131" s="112"/>
      <c r="BA131" s="112"/>
      <c r="BB131" s="113"/>
      <c r="BC131" s="113"/>
      <c r="BD131" s="113"/>
    </row>
    <row r="132" spans="1:56" ht="15.75" x14ac:dyDescent="0.25">
      <c r="A132" s="11"/>
      <c r="B132" s="42">
        <v>123</v>
      </c>
      <c r="C132" s="67">
        <v>44477</v>
      </c>
      <c r="D132" s="44"/>
      <c r="E132" s="1" t="s">
        <v>99</v>
      </c>
      <c r="F132" s="69"/>
      <c r="G132" s="128"/>
      <c r="H132" s="48">
        <f t="shared" si="14"/>
        <v>538.9</v>
      </c>
      <c r="I132" s="49"/>
      <c r="J132" s="50"/>
      <c r="K132" s="48">
        <f t="shared" si="16"/>
        <v>9817.8499999999949</v>
      </c>
      <c r="L132" s="116">
        <v>2</v>
      </c>
      <c r="M132" s="65"/>
      <c r="N132" s="48">
        <f t="shared" si="12"/>
        <v>1893.5800000000004</v>
      </c>
      <c r="O132" s="53">
        <f t="shared" si="3"/>
        <v>12250.329999999994</v>
      </c>
      <c r="P132" s="54"/>
      <c r="Q132" s="54">
        <v>2</v>
      </c>
      <c r="R132" s="54"/>
      <c r="S132" s="54"/>
      <c r="T132" s="54"/>
      <c r="U132" s="54"/>
      <c r="V132" s="54"/>
      <c r="W132" s="54"/>
      <c r="X132" s="54"/>
      <c r="Y132" s="54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112"/>
      <c r="AK132" s="112"/>
      <c r="AL132" s="112"/>
      <c r="AM132" s="112"/>
      <c r="AN132" s="112"/>
      <c r="AO132" s="113"/>
      <c r="AP132" s="113"/>
      <c r="AQ132" s="113"/>
      <c r="AR132" s="113">
        <f t="shared" si="17"/>
        <v>2</v>
      </c>
      <c r="AS132" s="113"/>
      <c r="AT132" s="113"/>
      <c r="AU132" s="113"/>
      <c r="AV132" s="113"/>
      <c r="AW132" s="113"/>
      <c r="AX132" s="113"/>
      <c r="AY132" s="112"/>
      <c r="AZ132" s="112"/>
      <c r="BA132" s="112"/>
      <c r="BB132" s="113"/>
      <c r="BC132" s="113"/>
      <c r="BD132" s="113"/>
    </row>
    <row r="133" spans="1:56" ht="31.5" x14ac:dyDescent="0.25">
      <c r="A133" s="11"/>
      <c r="B133" s="42">
        <v>124</v>
      </c>
      <c r="C133" s="67">
        <v>44477</v>
      </c>
      <c r="D133" s="44"/>
      <c r="E133" s="1" t="s">
        <v>32</v>
      </c>
      <c r="F133" s="69"/>
      <c r="G133" s="128"/>
      <c r="H133" s="48">
        <f t="shared" si="14"/>
        <v>538.9</v>
      </c>
      <c r="I133" s="49"/>
      <c r="J133" s="50"/>
      <c r="K133" s="48">
        <f t="shared" si="16"/>
        <v>9817.8499999999949</v>
      </c>
      <c r="L133" s="116"/>
      <c r="M133" s="65">
        <v>0.42</v>
      </c>
      <c r="N133" s="48">
        <f t="shared" si="12"/>
        <v>1893.1600000000003</v>
      </c>
      <c r="O133" s="53">
        <f t="shared" si="3"/>
        <v>12249.909999999994</v>
      </c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5"/>
      <c r="AA133" s="55"/>
      <c r="AB133" s="55"/>
      <c r="AC133" s="55"/>
      <c r="AD133" s="65">
        <v>0.42</v>
      </c>
      <c r="AE133" s="55"/>
      <c r="AF133" s="55"/>
      <c r="AG133" s="55"/>
      <c r="AH133" s="55"/>
      <c r="AI133" s="55"/>
      <c r="AJ133" s="112"/>
      <c r="AK133" s="112">
        <f t="shared" si="15"/>
        <v>0.42</v>
      </c>
      <c r="AL133" s="112"/>
      <c r="AM133" s="112"/>
      <c r="AN133" s="112"/>
      <c r="AO133" s="113"/>
      <c r="AP133" s="113"/>
      <c r="AQ133" s="113"/>
      <c r="AR133" s="113"/>
      <c r="AS133" s="113"/>
      <c r="AT133" s="113"/>
      <c r="AU133" s="113"/>
      <c r="AV133" s="113"/>
      <c r="AW133" s="113"/>
      <c r="AX133" s="113"/>
      <c r="AY133" s="112"/>
      <c r="AZ133" s="112"/>
      <c r="BA133" s="112"/>
      <c r="BB133" s="113"/>
      <c r="BC133" s="113"/>
      <c r="BD133" s="113"/>
    </row>
    <row r="134" spans="1:56" ht="15.75" x14ac:dyDescent="0.25">
      <c r="A134" s="11"/>
      <c r="B134" s="42">
        <v>125</v>
      </c>
      <c r="C134" s="67">
        <v>44478</v>
      </c>
      <c r="D134" s="44"/>
      <c r="E134" s="1" t="s">
        <v>99</v>
      </c>
      <c r="F134" s="69"/>
      <c r="G134" s="128"/>
      <c r="H134" s="48">
        <f t="shared" si="14"/>
        <v>538.9</v>
      </c>
      <c r="I134" s="49"/>
      <c r="J134" s="50"/>
      <c r="K134" s="48">
        <f t="shared" si="16"/>
        <v>9817.8499999999949</v>
      </c>
      <c r="L134" s="116">
        <v>10</v>
      </c>
      <c r="M134" s="65"/>
      <c r="N134" s="48">
        <f t="shared" si="12"/>
        <v>1903.1600000000003</v>
      </c>
      <c r="O134" s="53">
        <f t="shared" si="3"/>
        <v>12259.909999999994</v>
      </c>
      <c r="P134" s="54"/>
      <c r="Q134" s="54">
        <v>10</v>
      </c>
      <c r="R134" s="54"/>
      <c r="S134" s="54"/>
      <c r="T134" s="54"/>
      <c r="U134" s="54"/>
      <c r="V134" s="54"/>
      <c r="W134" s="54"/>
      <c r="X134" s="54"/>
      <c r="Y134" s="54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112"/>
      <c r="AK134" s="112"/>
      <c r="AL134" s="112"/>
      <c r="AM134" s="112"/>
      <c r="AN134" s="112"/>
      <c r="AO134" s="113"/>
      <c r="AP134" s="113"/>
      <c r="AQ134" s="113"/>
      <c r="AR134" s="113">
        <f t="shared" si="17"/>
        <v>10</v>
      </c>
      <c r="AS134" s="113"/>
      <c r="AT134" s="113"/>
      <c r="AU134" s="113"/>
      <c r="AV134" s="113"/>
      <c r="AW134" s="113"/>
      <c r="AX134" s="113"/>
      <c r="AY134" s="112"/>
      <c r="AZ134" s="112"/>
      <c r="BA134" s="112"/>
      <c r="BB134" s="113"/>
      <c r="BC134" s="113"/>
      <c r="BD134" s="113"/>
    </row>
    <row r="135" spans="1:56" ht="31.5" x14ac:dyDescent="0.25">
      <c r="A135" s="11"/>
      <c r="B135" s="42">
        <v>126</v>
      </c>
      <c r="C135" s="67">
        <v>44478</v>
      </c>
      <c r="D135" s="44"/>
      <c r="E135" s="1" t="s">
        <v>32</v>
      </c>
      <c r="F135" s="69"/>
      <c r="G135" s="128"/>
      <c r="H135" s="48">
        <f t="shared" si="14"/>
        <v>538.9</v>
      </c>
      <c r="I135" s="49"/>
      <c r="J135" s="50"/>
      <c r="K135" s="48">
        <f t="shared" si="16"/>
        <v>9817.8499999999949</v>
      </c>
      <c r="L135" s="116"/>
      <c r="M135" s="65">
        <v>0.69</v>
      </c>
      <c r="N135" s="48">
        <f t="shared" si="12"/>
        <v>1902.4700000000003</v>
      </c>
      <c r="O135" s="53">
        <f t="shared" si="3"/>
        <v>12259.219999999994</v>
      </c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5"/>
      <c r="AA135" s="55"/>
      <c r="AB135" s="55"/>
      <c r="AC135" s="55"/>
      <c r="AD135" s="55">
        <v>0.69</v>
      </c>
      <c r="AE135" s="55"/>
      <c r="AF135" s="55"/>
      <c r="AG135" s="55"/>
      <c r="AH135" s="55"/>
      <c r="AI135" s="55"/>
      <c r="AJ135" s="112"/>
      <c r="AK135" s="112">
        <f t="shared" si="15"/>
        <v>0.69</v>
      </c>
      <c r="AL135" s="112"/>
      <c r="AM135" s="112"/>
      <c r="AN135" s="112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2"/>
      <c r="AZ135" s="112"/>
      <c r="BA135" s="112"/>
      <c r="BB135" s="113"/>
      <c r="BC135" s="113"/>
      <c r="BD135" s="113"/>
    </row>
    <row r="136" spans="1:56" ht="31.5" x14ac:dyDescent="0.25">
      <c r="A136" s="11"/>
      <c r="B136" s="42">
        <v>127</v>
      </c>
      <c r="C136" s="67">
        <v>44478</v>
      </c>
      <c r="D136" s="44"/>
      <c r="E136" s="1" t="s">
        <v>55</v>
      </c>
      <c r="F136" s="69"/>
      <c r="G136" s="128"/>
      <c r="H136" s="48">
        <f t="shared" si="14"/>
        <v>538.9</v>
      </c>
      <c r="I136" s="49"/>
      <c r="J136" s="50"/>
      <c r="K136" s="48">
        <f t="shared" si="16"/>
        <v>9817.8499999999949</v>
      </c>
      <c r="L136" s="116"/>
      <c r="M136" s="119">
        <v>10.98</v>
      </c>
      <c r="N136" s="48">
        <f t="shared" si="12"/>
        <v>1891.4900000000002</v>
      </c>
      <c r="O136" s="53">
        <f t="shared" si="3"/>
        <v>12248.239999999994</v>
      </c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5"/>
      <c r="AA136" s="55"/>
      <c r="AB136" s="55"/>
      <c r="AC136" s="55"/>
      <c r="AD136" s="55"/>
      <c r="AE136" s="65">
        <v>10.98</v>
      </c>
      <c r="AF136" s="55"/>
      <c r="AG136" s="55"/>
      <c r="AH136" s="55"/>
      <c r="AI136" s="55"/>
      <c r="AJ136" s="112"/>
      <c r="AK136" s="112">
        <v>10.98</v>
      </c>
      <c r="AL136" s="112"/>
      <c r="AM136" s="112"/>
      <c r="AN136" s="112"/>
      <c r="AO136" s="113"/>
      <c r="AP136" s="113"/>
      <c r="AQ136" s="113"/>
      <c r="AR136" s="113"/>
      <c r="AS136" s="113"/>
      <c r="AT136" s="113"/>
      <c r="AU136" s="113"/>
      <c r="AV136" s="113"/>
      <c r="AW136" s="113"/>
      <c r="AX136" s="113"/>
      <c r="AY136" s="112"/>
      <c r="AZ136" s="112"/>
      <c r="BA136" s="112"/>
      <c r="BB136" s="113"/>
      <c r="BC136" s="113"/>
      <c r="BD136" s="113"/>
    </row>
    <row r="137" spans="1:56" ht="31.5" x14ac:dyDescent="0.25">
      <c r="A137" s="11"/>
      <c r="B137" s="42">
        <v>128</v>
      </c>
      <c r="C137" s="67">
        <v>44479</v>
      </c>
      <c r="D137" s="44"/>
      <c r="E137" s="1" t="s">
        <v>55</v>
      </c>
      <c r="F137" s="69"/>
      <c r="G137" s="128"/>
      <c r="H137" s="48">
        <f t="shared" si="14"/>
        <v>538.9</v>
      </c>
      <c r="I137" s="49"/>
      <c r="J137" s="50"/>
      <c r="K137" s="48">
        <f t="shared" si="16"/>
        <v>9817.8499999999949</v>
      </c>
      <c r="L137" s="116"/>
      <c r="M137" s="119">
        <v>10.98</v>
      </c>
      <c r="N137" s="48">
        <f t="shared" si="12"/>
        <v>1880.5100000000002</v>
      </c>
      <c r="O137" s="53">
        <f t="shared" si="3"/>
        <v>12237.259999999995</v>
      </c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5"/>
      <c r="AA137" s="55"/>
      <c r="AB137" s="55"/>
      <c r="AC137" s="55"/>
      <c r="AD137" s="55"/>
      <c r="AE137" s="65">
        <v>10.98</v>
      </c>
      <c r="AF137" s="55"/>
      <c r="AG137" s="55"/>
      <c r="AH137" s="55"/>
      <c r="AI137" s="55"/>
      <c r="AJ137" s="112"/>
      <c r="AK137" s="112">
        <v>10.98</v>
      </c>
      <c r="AL137" s="112"/>
      <c r="AM137" s="112"/>
      <c r="AN137" s="112"/>
      <c r="AO137" s="113"/>
      <c r="AP137" s="113"/>
      <c r="AQ137" s="113"/>
      <c r="AR137" s="113"/>
      <c r="AS137" s="113"/>
      <c r="AT137" s="113"/>
      <c r="AU137" s="113"/>
      <c r="AV137" s="113"/>
      <c r="AW137" s="113"/>
      <c r="AX137" s="113"/>
      <c r="AY137" s="112"/>
      <c r="AZ137" s="112"/>
      <c r="BA137" s="112"/>
      <c r="BB137" s="113"/>
      <c r="BC137" s="113"/>
      <c r="BD137" s="113"/>
    </row>
    <row r="138" spans="1:56" ht="31.5" x14ac:dyDescent="0.25">
      <c r="A138" s="11"/>
      <c r="B138" s="42">
        <v>129</v>
      </c>
      <c r="C138" s="67">
        <v>44480</v>
      </c>
      <c r="D138" s="44"/>
      <c r="E138" s="1" t="s">
        <v>55</v>
      </c>
      <c r="F138" s="69"/>
      <c r="G138" s="128"/>
      <c r="H138" s="48">
        <f t="shared" si="14"/>
        <v>538.9</v>
      </c>
      <c r="I138" s="49"/>
      <c r="J138" s="50"/>
      <c r="K138" s="48">
        <f t="shared" si="16"/>
        <v>9817.8499999999949</v>
      </c>
      <c r="L138" s="116"/>
      <c r="M138" s="119">
        <v>10.98</v>
      </c>
      <c r="N138" s="48">
        <f t="shared" si="12"/>
        <v>1869.5300000000002</v>
      </c>
      <c r="O138" s="53">
        <f t="shared" si="3"/>
        <v>12226.279999999995</v>
      </c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5"/>
      <c r="AA138" s="55"/>
      <c r="AB138" s="55"/>
      <c r="AC138" s="55"/>
      <c r="AD138" s="55"/>
      <c r="AE138" s="65">
        <v>10.98</v>
      </c>
      <c r="AF138" s="55"/>
      <c r="AG138" s="55"/>
      <c r="AH138" s="55"/>
      <c r="AI138" s="55"/>
      <c r="AJ138" s="112"/>
      <c r="AK138" s="112">
        <v>10.98</v>
      </c>
      <c r="AL138" s="112"/>
      <c r="AM138" s="112"/>
      <c r="AN138" s="112"/>
      <c r="AO138" s="113"/>
      <c r="AP138" s="113"/>
      <c r="AQ138" s="113"/>
      <c r="AR138" s="113"/>
      <c r="AS138" s="113"/>
      <c r="AT138" s="113"/>
      <c r="AU138" s="113"/>
      <c r="AV138" s="113"/>
      <c r="AW138" s="113"/>
      <c r="AX138" s="113"/>
      <c r="AY138" s="112"/>
      <c r="AZ138" s="112"/>
      <c r="BA138" s="112"/>
      <c r="BB138" s="113"/>
      <c r="BC138" s="113"/>
      <c r="BD138" s="113"/>
    </row>
    <row r="139" spans="1:56" ht="15.75" x14ac:dyDescent="0.25">
      <c r="A139" s="11"/>
      <c r="B139" s="42">
        <v>130</v>
      </c>
      <c r="C139" s="67">
        <v>44481</v>
      </c>
      <c r="D139" s="44"/>
      <c r="E139" s="1" t="s">
        <v>98</v>
      </c>
      <c r="F139" s="69"/>
      <c r="G139" s="128"/>
      <c r="H139" s="48">
        <f t="shared" si="14"/>
        <v>538.9</v>
      </c>
      <c r="I139" s="116">
        <v>15</v>
      </c>
      <c r="J139" s="50"/>
      <c r="K139" s="48">
        <f t="shared" si="16"/>
        <v>9832.8499999999949</v>
      </c>
      <c r="L139" s="116"/>
      <c r="M139" s="65"/>
      <c r="N139" s="48">
        <f t="shared" ref="N139:N159" si="18">N138+L139-M139</f>
        <v>1869.5300000000002</v>
      </c>
      <c r="O139" s="53">
        <f t="shared" si="3"/>
        <v>12241.279999999995</v>
      </c>
      <c r="P139" s="54"/>
      <c r="Q139" s="54"/>
      <c r="R139" s="54"/>
      <c r="S139" s="54"/>
      <c r="T139" s="54"/>
      <c r="U139" s="49">
        <v>15</v>
      </c>
      <c r="V139" s="49"/>
      <c r="W139" s="49"/>
      <c r="X139" s="54"/>
      <c r="Y139" s="54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112"/>
      <c r="AK139" s="112"/>
      <c r="AL139" s="112"/>
      <c r="AM139" s="112"/>
      <c r="AN139" s="112"/>
      <c r="AO139" s="113"/>
      <c r="AP139" s="113"/>
      <c r="AQ139" s="113"/>
      <c r="AR139" s="113"/>
      <c r="AS139" s="113"/>
      <c r="AT139" s="113"/>
      <c r="AU139" s="113">
        <v>15</v>
      </c>
      <c r="AV139" s="113"/>
      <c r="AW139" s="113"/>
      <c r="AX139" s="113"/>
      <c r="AY139" s="112"/>
      <c r="AZ139" s="112"/>
      <c r="BA139" s="112"/>
      <c r="BB139" s="113"/>
      <c r="BC139" s="113"/>
      <c r="BD139" s="113"/>
    </row>
    <row r="140" spans="1:56" ht="15.75" x14ac:dyDescent="0.25">
      <c r="A140" s="11"/>
      <c r="B140" s="42">
        <v>131</v>
      </c>
      <c r="C140" s="67">
        <v>44481</v>
      </c>
      <c r="D140" s="44"/>
      <c r="E140" s="1" t="s">
        <v>97</v>
      </c>
      <c r="F140" s="69"/>
      <c r="G140" s="128"/>
      <c r="H140" s="48">
        <f t="shared" si="14"/>
        <v>538.9</v>
      </c>
      <c r="I140" s="116">
        <v>20</v>
      </c>
      <c r="J140" s="50"/>
      <c r="K140" s="48">
        <f t="shared" si="16"/>
        <v>9852.8499999999949</v>
      </c>
      <c r="L140" s="116"/>
      <c r="M140" s="65"/>
      <c r="N140" s="48">
        <f t="shared" si="18"/>
        <v>1869.5300000000002</v>
      </c>
      <c r="O140" s="53">
        <f t="shared" si="3"/>
        <v>12261.279999999995</v>
      </c>
      <c r="P140" s="54">
        <v>20</v>
      </c>
      <c r="Q140" s="54"/>
      <c r="R140" s="54"/>
      <c r="S140" s="54"/>
      <c r="T140" s="54"/>
      <c r="U140" s="54"/>
      <c r="V140" s="54"/>
      <c r="W140" s="54"/>
      <c r="X140" s="54"/>
      <c r="Y140" s="54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112"/>
      <c r="AK140" s="112"/>
      <c r="AL140" s="112"/>
      <c r="AM140" s="112"/>
      <c r="AN140" s="112"/>
      <c r="AO140" s="113">
        <f t="shared" ref="AO140" si="19">P140</f>
        <v>20</v>
      </c>
      <c r="AP140" s="113"/>
      <c r="AQ140" s="113"/>
      <c r="AR140" s="113"/>
      <c r="AS140" s="113"/>
      <c r="AT140" s="113"/>
      <c r="AU140" s="113"/>
      <c r="AV140" s="113"/>
      <c r="AW140" s="113"/>
      <c r="AX140" s="113"/>
      <c r="AY140" s="112"/>
      <c r="AZ140" s="112"/>
      <c r="BA140" s="112"/>
      <c r="BB140" s="113"/>
      <c r="BC140" s="113"/>
      <c r="BD140" s="113"/>
    </row>
    <row r="141" spans="1:56" ht="31.5" x14ac:dyDescent="0.25">
      <c r="A141" s="11"/>
      <c r="B141" s="42">
        <v>132</v>
      </c>
      <c r="C141" s="67">
        <v>44491</v>
      </c>
      <c r="D141" s="44"/>
      <c r="E141" s="1" t="s">
        <v>96</v>
      </c>
      <c r="F141" s="69"/>
      <c r="G141" s="128"/>
      <c r="H141" s="48">
        <f t="shared" si="14"/>
        <v>538.9</v>
      </c>
      <c r="I141" s="49"/>
      <c r="J141" s="119">
        <v>3.5</v>
      </c>
      <c r="K141" s="48">
        <f t="shared" si="16"/>
        <v>9849.3499999999949</v>
      </c>
      <c r="L141" s="116"/>
      <c r="M141" s="65"/>
      <c r="N141" s="48">
        <f t="shared" si="18"/>
        <v>1869.5300000000002</v>
      </c>
      <c r="O141" s="53">
        <f t="shared" si="3"/>
        <v>12257.779999999995</v>
      </c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5"/>
      <c r="AA141" s="55"/>
      <c r="AB141" s="55"/>
      <c r="AC141" s="55"/>
      <c r="AD141" s="55"/>
      <c r="AE141" s="55"/>
      <c r="AF141" s="55">
        <v>3.5</v>
      </c>
      <c r="AG141" s="55"/>
      <c r="AH141" s="55"/>
      <c r="AI141" s="55"/>
      <c r="AJ141" s="112"/>
      <c r="AK141" s="112">
        <v>3.5</v>
      </c>
      <c r="AL141" s="112"/>
      <c r="AM141" s="112"/>
      <c r="AN141" s="112"/>
      <c r="AO141" s="113"/>
      <c r="AP141" s="113"/>
      <c r="AQ141" s="113"/>
      <c r="AR141" s="113"/>
      <c r="AS141" s="113"/>
      <c r="AT141" s="113"/>
      <c r="AU141" s="113"/>
      <c r="AV141" s="113"/>
      <c r="AW141" s="113"/>
      <c r="AX141" s="113"/>
      <c r="AY141" s="112"/>
      <c r="AZ141" s="112"/>
      <c r="BA141" s="112"/>
      <c r="BB141" s="113"/>
      <c r="BC141" s="113"/>
      <c r="BD141" s="113"/>
    </row>
    <row r="142" spans="1:56" ht="31.5" x14ac:dyDescent="0.25">
      <c r="A142" s="11"/>
      <c r="B142" s="42">
        <v>133</v>
      </c>
      <c r="C142" s="67">
        <v>44491</v>
      </c>
      <c r="D142" s="44"/>
      <c r="E142" s="1" t="s">
        <v>95</v>
      </c>
      <c r="F142" s="69"/>
      <c r="G142" s="128"/>
      <c r="H142" s="48">
        <f t="shared" si="14"/>
        <v>538.9</v>
      </c>
      <c r="I142" s="49"/>
      <c r="J142" s="119">
        <v>3.5</v>
      </c>
      <c r="K142" s="48">
        <f t="shared" si="16"/>
        <v>9845.8499999999949</v>
      </c>
      <c r="L142" s="116"/>
      <c r="M142" s="65"/>
      <c r="N142" s="48">
        <f t="shared" si="18"/>
        <v>1869.5300000000002</v>
      </c>
      <c r="O142" s="53">
        <f t="shared" si="3"/>
        <v>12254.279999999995</v>
      </c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5"/>
      <c r="AA142" s="55"/>
      <c r="AB142" s="55"/>
      <c r="AC142" s="55"/>
      <c r="AD142" s="55"/>
      <c r="AE142" s="55"/>
      <c r="AF142" s="55">
        <v>3.5</v>
      </c>
      <c r="AG142" s="55"/>
      <c r="AH142" s="55"/>
      <c r="AI142" s="55"/>
      <c r="AJ142" s="112"/>
      <c r="AK142" s="112">
        <v>3.5</v>
      </c>
      <c r="AL142" s="112"/>
      <c r="AM142" s="112"/>
      <c r="AN142" s="112"/>
      <c r="AO142" s="113"/>
      <c r="AP142" s="113"/>
      <c r="AQ142" s="113"/>
      <c r="AR142" s="113"/>
      <c r="AS142" s="113"/>
      <c r="AT142" s="113"/>
      <c r="AU142" s="113"/>
      <c r="AV142" s="113"/>
      <c r="AW142" s="113"/>
      <c r="AX142" s="113"/>
      <c r="AY142" s="112"/>
      <c r="AZ142" s="112"/>
      <c r="BA142" s="112"/>
      <c r="BB142" s="113"/>
      <c r="BC142" s="113"/>
      <c r="BD142" s="113"/>
    </row>
    <row r="143" spans="1:56" ht="31.5" x14ac:dyDescent="0.25">
      <c r="A143" s="11"/>
      <c r="B143" s="42">
        <v>134</v>
      </c>
      <c r="C143" s="67">
        <v>44868</v>
      </c>
      <c r="D143" s="44"/>
      <c r="E143" s="1" t="s">
        <v>79</v>
      </c>
      <c r="F143" s="69"/>
      <c r="G143" s="128"/>
      <c r="H143" s="48">
        <f t="shared" si="14"/>
        <v>538.9</v>
      </c>
      <c r="I143" s="49"/>
      <c r="J143" s="119">
        <v>27</v>
      </c>
      <c r="K143" s="48">
        <f t="shared" si="16"/>
        <v>9818.8499999999949</v>
      </c>
      <c r="L143" s="116"/>
      <c r="M143" s="65"/>
      <c r="N143" s="48">
        <f t="shared" si="18"/>
        <v>1869.5300000000002</v>
      </c>
      <c r="O143" s="53">
        <f t="shared" si="3"/>
        <v>12227.279999999995</v>
      </c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5"/>
      <c r="AA143" s="55"/>
      <c r="AB143" s="55"/>
      <c r="AC143" s="55"/>
      <c r="AD143" s="55"/>
      <c r="AE143" s="55">
        <v>27</v>
      </c>
      <c r="AF143" s="55"/>
      <c r="AG143" s="55"/>
      <c r="AH143" s="55"/>
      <c r="AI143" s="55"/>
      <c r="AJ143" s="112"/>
      <c r="AK143" s="112">
        <v>27</v>
      </c>
      <c r="AL143" s="112"/>
      <c r="AM143" s="112"/>
      <c r="AN143" s="112"/>
      <c r="AO143" s="113"/>
      <c r="AP143" s="113"/>
      <c r="AQ143" s="113"/>
      <c r="AR143" s="113"/>
      <c r="AS143" s="113"/>
      <c r="AT143" s="113"/>
      <c r="AU143" s="113"/>
      <c r="AV143" s="113"/>
      <c r="AW143" s="113"/>
      <c r="AX143" s="113"/>
      <c r="AY143" s="112"/>
      <c r="AZ143" s="112"/>
      <c r="BA143" s="112"/>
      <c r="BB143" s="113"/>
      <c r="BC143" s="113"/>
      <c r="BD143" s="113"/>
    </row>
    <row r="144" spans="1:56" ht="15.75" x14ac:dyDescent="0.25">
      <c r="A144" s="11"/>
      <c r="B144" s="42">
        <v>135</v>
      </c>
      <c r="C144" s="67">
        <v>44870</v>
      </c>
      <c r="D144" s="44"/>
      <c r="E144" s="1" t="s">
        <v>90</v>
      </c>
      <c r="F144" s="69"/>
      <c r="G144" s="128"/>
      <c r="H144" s="48">
        <f t="shared" si="14"/>
        <v>538.9</v>
      </c>
      <c r="I144" s="49"/>
      <c r="J144" s="50"/>
      <c r="K144" s="48">
        <f t="shared" si="16"/>
        <v>9818.8499999999949</v>
      </c>
      <c r="L144" s="116">
        <v>20</v>
      </c>
      <c r="M144" s="65"/>
      <c r="N144" s="48">
        <f t="shared" si="18"/>
        <v>1889.5300000000002</v>
      </c>
      <c r="O144" s="53">
        <f t="shared" si="3"/>
        <v>12247.279999999995</v>
      </c>
      <c r="P144" s="54"/>
      <c r="Q144" s="54">
        <v>20</v>
      </c>
      <c r="R144" s="54"/>
      <c r="S144" s="54"/>
      <c r="T144" s="54"/>
      <c r="U144" s="54"/>
      <c r="V144" s="54"/>
      <c r="W144" s="54"/>
      <c r="X144" s="54"/>
      <c r="Y144" s="54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112"/>
      <c r="AK144" s="112"/>
      <c r="AL144" s="112"/>
      <c r="AM144" s="112"/>
      <c r="AN144" s="112"/>
      <c r="AO144" s="113"/>
      <c r="AP144" s="113"/>
      <c r="AQ144" s="113"/>
      <c r="AR144" s="113">
        <f t="shared" ref="AR144:AR152" si="20">Q144</f>
        <v>20</v>
      </c>
      <c r="AS144" s="113"/>
      <c r="AT144" s="113"/>
      <c r="AU144" s="113"/>
      <c r="AV144" s="113"/>
      <c r="AW144" s="113"/>
      <c r="AX144" s="113"/>
      <c r="AY144" s="112"/>
      <c r="AZ144" s="112"/>
      <c r="BA144" s="112"/>
      <c r="BB144" s="113"/>
      <c r="BC144" s="113"/>
      <c r="BD144" s="113"/>
    </row>
    <row r="145" spans="1:56" ht="31.5" x14ac:dyDescent="0.25">
      <c r="A145" s="11"/>
      <c r="B145" s="42">
        <v>136</v>
      </c>
      <c r="C145" s="67">
        <v>44870</v>
      </c>
      <c r="D145" s="44"/>
      <c r="E145" s="1" t="s">
        <v>32</v>
      </c>
      <c r="F145" s="69"/>
      <c r="G145" s="128"/>
      <c r="H145" s="48">
        <f t="shared" si="14"/>
        <v>538.9</v>
      </c>
      <c r="I145" s="49"/>
      <c r="J145" s="50"/>
      <c r="K145" s="48">
        <f t="shared" si="16"/>
        <v>9818.8499999999949</v>
      </c>
      <c r="L145" s="116"/>
      <c r="M145" s="65">
        <v>1.03</v>
      </c>
      <c r="N145" s="48">
        <f t="shared" si="18"/>
        <v>1888.5000000000002</v>
      </c>
      <c r="O145" s="53">
        <f t="shared" si="3"/>
        <v>12246.249999999995</v>
      </c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5"/>
      <c r="AA145" s="55"/>
      <c r="AB145" s="55"/>
      <c r="AC145" s="55"/>
      <c r="AD145" s="55">
        <v>1.03</v>
      </c>
      <c r="AE145" s="55"/>
      <c r="AF145" s="55"/>
      <c r="AG145" s="55"/>
      <c r="AH145" s="55"/>
      <c r="AI145" s="55"/>
      <c r="AJ145" s="112"/>
      <c r="AK145" s="112">
        <f t="shared" ref="AK145:AK158" si="21">AD145</f>
        <v>1.03</v>
      </c>
      <c r="AL145" s="112"/>
      <c r="AM145" s="112"/>
      <c r="AN145" s="112"/>
      <c r="AO145" s="113"/>
      <c r="AP145" s="113"/>
      <c r="AQ145" s="113"/>
      <c r="AR145" s="113"/>
      <c r="AS145" s="113"/>
      <c r="AT145" s="113"/>
      <c r="AU145" s="113"/>
      <c r="AV145" s="113"/>
      <c r="AW145" s="113"/>
      <c r="AX145" s="113"/>
      <c r="AY145" s="112"/>
      <c r="AZ145" s="112"/>
      <c r="BA145" s="112"/>
      <c r="BB145" s="113"/>
      <c r="BC145" s="113"/>
      <c r="BD145" s="113"/>
    </row>
    <row r="146" spans="1:56" ht="15.75" x14ac:dyDescent="0.25">
      <c r="A146" s="11"/>
      <c r="B146" s="42">
        <v>137</v>
      </c>
      <c r="C146" s="67">
        <v>44870</v>
      </c>
      <c r="D146" s="44"/>
      <c r="E146" s="1" t="s">
        <v>90</v>
      </c>
      <c r="F146" s="69"/>
      <c r="G146" s="128"/>
      <c r="H146" s="48">
        <f t="shared" si="14"/>
        <v>538.9</v>
      </c>
      <c r="I146" s="49"/>
      <c r="J146" s="50"/>
      <c r="K146" s="48">
        <f t="shared" si="16"/>
        <v>9818.8499999999949</v>
      </c>
      <c r="L146" s="116">
        <v>5</v>
      </c>
      <c r="M146" s="65"/>
      <c r="N146" s="48">
        <f t="shared" si="18"/>
        <v>1893.5000000000002</v>
      </c>
      <c r="O146" s="53">
        <f t="shared" si="3"/>
        <v>12251.249999999995</v>
      </c>
      <c r="P146" s="54"/>
      <c r="Q146" s="54">
        <v>5</v>
      </c>
      <c r="R146" s="54"/>
      <c r="S146" s="54"/>
      <c r="T146" s="54"/>
      <c r="U146" s="54"/>
      <c r="V146" s="54"/>
      <c r="W146" s="54"/>
      <c r="X146" s="54"/>
      <c r="Y146" s="54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112"/>
      <c r="AK146" s="112"/>
      <c r="AL146" s="112"/>
      <c r="AM146" s="112"/>
      <c r="AN146" s="112"/>
      <c r="AO146" s="113"/>
      <c r="AP146" s="113"/>
      <c r="AQ146" s="113"/>
      <c r="AR146" s="113">
        <f t="shared" si="20"/>
        <v>5</v>
      </c>
      <c r="AS146" s="113"/>
      <c r="AT146" s="113"/>
      <c r="AU146" s="113"/>
      <c r="AV146" s="113"/>
      <c r="AW146" s="113"/>
      <c r="AX146" s="113"/>
      <c r="AY146" s="112"/>
      <c r="AZ146" s="112"/>
      <c r="BA146" s="112"/>
      <c r="BB146" s="113"/>
      <c r="BC146" s="113"/>
      <c r="BD146" s="113"/>
    </row>
    <row r="147" spans="1:56" ht="31.5" x14ac:dyDescent="0.25">
      <c r="A147" s="11"/>
      <c r="B147" s="42">
        <v>138</v>
      </c>
      <c r="C147" s="67">
        <v>44870</v>
      </c>
      <c r="D147" s="44"/>
      <c r="E147" s="1" t="s">
        <v>32</v>
      </c>
      <c r="F147" s="69"/>
      <c r="G147" s="128"/>
      <c r="H147" s="48">
        <f t="shared" ref="H147:H159" si="22">+H146+F147-G147</f>
        <v>538.9</v>
      </c>
      <c r="I147" s="49"/>
      <c r="J147" s="50"/>
      <c r="K147" s="48">
        <f t="shared" si="16"/>
        <v>9818.8499999999949</v>
      </c>
      <c r="L147" s="116"/>
      <c r="M147" s="65">
        <v>0.52</v>
      </c>
      <c r="N147" s="48">
        <f t="shared" si="18"/>
        <v>1892.9800000000002</v>
      </c>
      <c r="O147" s="53">
        <f t="shared" si="3"/>
        <v>12250.729999999994</v>
      </c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5"/>
      <c r="AA147" s="55"/>
      <c r="AB147" s="55"/>
      <c r="AC147" s="55"/>
      <c r="AD147" s="55">
        <v>0.52</v>
      </c>
      <c r="AE147" s="55"/>
      <c r="AF147" s="55"/>
      <c r="AG147" s="55"/>
      <c r="AH147" s="55"/>
      <c r="AI147" s="55"/>
      <c r="AJ147" s="112"/>
      <c r="AK147" s="112">
        <f t="shared" si="21"/>
        <v>0.52</v>
      </c>
      <c r="AL147" s="112"/>
      <c r="AM147" s="112"/>
      <c r="AN147" s="112"/>
      <c r="AO147" s="113"/>
      <c r="AP147" s="113"/>
      <c r="AQ147" s="113"/>
      <c r="AR147" s="113"/>
      <c r="AS147" s="113"/>
      <c r="AT147" s="113"/>
      <c r="AU147" s="113"/>
      <c r="AV147" s="113"/>
      <c r="AW147" s="113"/>
      <c r="AX147" s="113"/>
      <c r="AY147" s="112"/>
      <c r="AZ147" s="112"/>
      <c r="BA147" s="112"/>
      <c r="BB147" s="113"/>
      <c r="BC147" s="113"/>
      <c r="BD147" s="113"/>
    </row>
    <row r="148" spans="1:56" ht="31.5" x14ac:dyDescent="0.25">
      <c r="A148" s="11"/>
      <c r="B148" s="42">
        <v>139</v>
      </c>
      <c r="C148" s="67">
        <v>44872</v>
      </c>
      <c r="D148" s="44"/>
      <c r="E148" s="1" t="s">
        <v>55</v>
      </c>
      <c r="F148" s="69"/>
      <c r="G148" s="128"/>
      <c r="H148" s="48">
        <f t="shared" si="22"/>
        <v>538.9</v>
      </c>
      <c r="I148" s="49"/>
      <c r="J148" s="50"/>
      <c r="K148" s="48">
        <f t="shared" si="16"/>
        <v>9818.8499999999949</v>
      </c>
      <c r="L148" s="116"/>
      <c r="M148" s="119">
        <v>9.69</v>
      </c>
      <c r="N148" s="48">
        <f t="shared" si="18"/>
        <v>1883.2900000000002</v>
      </c>
      <c r="O148" s="53">
        <f t="shared" si="3"/>
        <v>12241.039999999995</v>
      </c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5"/>
      <c r="AA148" s="55"/>
      <c r="AB148" s="55"/>
      <c r="AC148" s="55"/>
      <c r="AD148" s="55"/>
      <c r="AE148" s="55">
        <v>9.69</v>
      </c>
      <c r="AF148" s="55"/>
      <c r="AG148" s="55"/>
      <c r="AH148" s="55"/>
      <c r="AI148" s="55"/>
      <c r="AJ148" s="112"/>
      <c r="AK148" s="112">
        <v>9.69</v>
      </c>
      <c r="AL148" s="112"/>
      <c r="AM148" s="112"/>
      <c r="AN148" s="112"/>
      <c r="AO148" s="113"/>
      <c r="AP148" s="113"/>
      <c r="AQ148" s="113"/>
      <c r="AR148" s="113"/>
      <c r="AS148" s="113"/>
      <c r="AT148" s="113"/>
      <c r="AU148" s="113"/>
      <c r="AV148" s="113"/>
      <c r="AW148" s="113"/>
      <c r="AX148" s="113"/>
      <c r="AY148" s="112"/>
      <c r="AZ148" s="112"/>
      <c r="BA148" s="112"/>
      <c r="BB148" s="113"/>
      <c r="BC148" s="113"/>
      <c r="BD148" s="113"/>
    </row>
    <row r="149" spans="1:56" ht="15.75" x14ac:dyDescent="0.25">
      <c r="A149" s="11"/>
      <c r="B149" s="42">
        <v>140</v>
      </c>
      <c r="C149" s="67">
        <v>44873</v>
      </c>
      <c r="D149" s="44"/>
      <c r="E149" s="1" t="s">
        <v>94</v>
      </c>
      <c r="F149" s="69"/>
      <c r="G149" s="128"/>
      <c r="H149" s="48">
        <f t="shared" si="22"/>
        <v>538.9</v>
      </c>
      <c r="I149" s="49"/>
      <c r="J149" s="50"/>
      <c r="K149" s="48">
        <f t="shared" si="16"/>
        <v>9818.8499999999949</v>
      </c>
      <c r="L149" s="116">
        <v>2</v>
      </c>
      <c r="M149" s="65"/>
      <c r="N149" s="48">
        <f t="shared" si="18"/>
        <v>1885.2900000000002</v>
      </c>
      <c r="O149" s="53">
        <f t="shared" si="3"/>
        <v>12243.039999999995</v>
      </c>
      <c r="P149" s="54"/>
      <c r="Q149" s="54">
        <v>2</v>
      </c>
      <c r="R149" s="54"/>
      <c r="S149" s="54"/>
      <c r="T149" s="54"/>
      <c r="U149" s="54"/>
      <c r="V149" s="54"/>
      <c r="W149" s="54"/>
      <c r="X149" s="54"/>
      <c r="Y149" s="54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112"/>
      <c r="AK149" s="112"/>
      <c r="AL149" s="112"/>
      <c r="AM149" s="112"/>
      <c r="AN149" s="112"/>
      <c r="AO149" s="113"/>
      <c r="AP149" s="113"/>
      <c r="AQ149" s="113"/>
      <c r="AR149" s="113">
        <f t="shared" si="20"/>
        <v>2</v>
      </c>
      <c r="AS149" s="113"/>
      <c r="AT149" s="113"/>
      <c r="AU149" s="113"/>
      <c r="AV149" s="113"/>
      <c r="AW149" s="113"/>
      <c r="AX149" s="113"/>
      <c r="AY149" s="112"/>
      <c r="AZ149" s="112"/>
      <c r="BA149" s="112"/>
      <c r="BB149" s="113"/>
      <c r="BC149" s="113"/>
      <c r="BD149" s="113"/>
    </row>
    <row r="150" spans="1:56" ht="31.5" x14ac:dyDescent="0.25">
      <c r="A150" s="11"/>
      <c r="B150" s="42">
        <v>141</v>
      </c>
      <c r="C150" s="67">
        <v>44873</v>
      </c>
      <c r="D150" s="44"/>
      <c r="E150" s="1" t="s">
        <v>32</v>
      </c>
      <c r="F150" s="69"/>
      <c r="G150" s="128"/>
      <c r="H150" s="48">
        <f t="shared" si="22"/>
        <v>538.9</v>
      </c>
      <c r="I150" s="49"/>
      <c r="J150" s="50"/>
      <c r="K150" s="48">
        <f t="shared" si="16"/>
        <v>9818.8499999999949</v>
      </c>
      <c r="L150" s="116"/>
      <c r="M150" s="65">
        <v>0.42</v>
      </c>
      <c r="N150" s="48">
        <f t="shared" si="18"/>
        <v>1884.8700000000001</v>
      </c>
      <c r="O150" s="53">
        <f t="shared" si="3"/>
        <v>12242.619999999995</v>
      </c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5"/>
      <c r="AA150" s="55"/>
      <c r="AB150" s="55"/>
      <c r="AC150" s="55"/>
      <c r="AD150" s="55">
        <v>0.42</v>
      </c>
      <c r="AE150" s="55"/>
      <c r="AF150" s="55"/>
      <c r="AG150" s="55"/>
      <c r="AH150" s="55"/>
      <c r="AI150" s="55"/>
      <c r="AJ150" s="112"/>
      <c r="AK150" s="112">
        <f t="shared" si="21"/>
        <v>0.42</v>
      </c>
      <c r="AL150" s="112"/>
      <c r="AM150" s="112"/>
      <c r="AN150" s="112"/>
      <c r="AO150" s="113"/>
      <c r="AP150" s="113"/>
      <c r="AQ150" s="113"/>
      <c r="AR150" s="113"/>
      <c r="AS150" s="113"/>
      <c r="AT150" s="113"/>
      <c r="AU150" s="113"/>
      <c r="AV150" s="113"/>
      <c r="AW150" s="113"/>
      <c r="AX150" s="113"/>
      <c r="AY150" s="112"/>
      <c r="AZ150" s="112"/>
      <c r="BA150" s="112"/>
      <c r="BB150" s="113"/>
      <c r="BC150" s="113"/>
      <c r="BD150" s="113"/>
    </row>
    <row r="151" spans="1:56" ht="31.5" x14ac:dyDescent="0.25">
      <c r="A151" s="11"/>
      <c r="B151" s="42">
        <v>142</v>
      </c>
      <c r="C151" s="67">
        <v>44888</v>
      </c>
      <c r="D151" s="44"/>
      <c r="E151" s="59" t="s">
        <v>41</v>
      </c>
      <c r="F151" s="69"/>
      <c r="G151" s="128"/>
      <c r="H151" s="48">
        <f t="shared" si="22"/>
        <v>538.9</v>
      </c>
      <c r="I151" s="49"/>
      <c r="J151" s="50"/>
      <c r="K151" s="48">
        <f t="shared" si="16"/>
        <v>9818.8499999999949</v>
      </c>
      <c r="L151" s="116"/>
      <c r="M151" s="119">
        <v>9.64</v>
      </c>
      <c r="N151" s="48">
        <f t="shared" si="18"/>
        <v>1875.23</v>
      </c>
      <c r="O151" s="53">
        <f t="shared" si="3"/>
        <v>12232.979999999994</v>
      </c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5"/>
      <c r="AA151" s="55"/>
      <c r="AB151" s="55"/>
      <c r="AC151" s="55"/>
      <c r="AD151" s="55"/>
      <c r="AE151" s="55">
        <v>9.64</v>
      </c>
      <c r="AF151" s="55"/>
      <c r="AG151" s="55"/>
      <c r="AH151" s="55"/>
      <c r="AI151" s="55"/>
      <c r="AJ151" s="112"/>
      <c r="AK151" s="112"/>
      <c r="AL151" s="112"/>
      <c r="AM151" s="112"/>
      <c r="AN151" s="122">
        <v>9.64</v>
      </c>
      <c r="AO151" s="113"/>
      <c r="AP151" s="113"/>
      <c r="AQ151" s="113"/>
      <c r="AR151" s="113"/>
      <c r="AS151" s="113"/>
      <c r="AT151" s="113"/>
      <c r="AU151" s="113"/>
      <c r="AV151" s="113"/>
      <c r="AW151" s="113"/>
      <c r="AX151" s="113"/>
      <c r="AY151" s="112"/>
      <c r="AZ151" s="112"/>
      <c r="BA151" s="112"/>
      <c r="BB151" s="113"/>
      <c r="BC151" s="113"/>
      <c r="BD151" s="113"/>
    </row>
    <row r="152" spans="1:56" ht="15.75" x14ac:dyDescent="0.25">
      <c r="A152" s="11"/>
      <c r="B152" s="42">
        <v>143</v>
      </c>
      <c r="C152" s="67">
        <v>44903</v>
      </c>
      <c r="D152" s="44"/>
      <c r="E152" s="1" t="s">
        <v>90</v>
      </c>
      <c r="F152" s="69"/>
      <c r="G152" s="128"/>
      <c r="H152" s="48">
        <f t="shared" si="22"/>
        <v>538.9</v>
      </c>
      <c r="I152" s="49"/>
      <c r="J152" s="50"/>
      <c r="K152" s="48">
        <f t="shared" si="16"/>
        <v>9818.8499999999949</v>
      </c>
      <c r="L152" s="116">
        <v>2</v>
      </c>
      <c r="M152" s="65"/>
      <c r="N152" s="48">
        <f t="shared" si="18"/>
        <v>1877.23</v>
      </c>
      <c r="O152" s="53">
        <f t="shared" si="3"/>
        <v>12234.979999999994</v>
      </c>
      <c r="P152" s="54"/>
      <c r="Q152" s="54">
        <v>2</v>
      </c>
      <c r="R152" s="54"/>
      <c r="S152" s="54"/>
      <c r="T152" s="54"/>
      <c r="U152" s="54"/>
      <c r="V152" s="54"/>
      <c r="W152" s="54"/>
      <c r="X152" s="54"/>
      <c r="Y152" s="54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112"/>
      <c r="AK152" s="112"/>
      <c r="AL152" s="112"/>
      <c r="AM152" s="112"/>
      <c r="AN152" s="122"/>
      <c r="AO152" s="113"/>
      <c r="AP152" s="113"/>
      <c r="AQ152" s="113"/>
      <c r="AR152" s="113">
        <f t="shared" si="20"/>
        <v>2</v>
      </c>
      <c r="AS152" s="113"/>
      <c r="AT152" s="113"/>
      <c r="AU152" s="113"/>
      <c r="AV152" s="113"/>
      <c r="AW152" s="113"/>
      <c r="AX152" s="113"/>
      <c r="AY152" s="112"/>
      <c r="AZ152" s="112"/>
      <c r="BA152" s="112"/>
      <c r="BB152" s="113"/>
      <c r="BC152" s="113"/>
      <c r="BD152" s="113"/>
    </row>
    <row r="153" spans="1:56" ht="31.5" x14ac:dyDescent="0.25">
      <c r="A153" s="11"/>
      <c r="B153" s="42">
        <v>144</v>
      </c>
      <c r="C153" s="67">
        <v>44903</v>
      </c>
      <c r="D153" s="44"/>
      <c r="E153" s="1" t="s">
        <v>32</v>
      </c>
      <c r="F153" s="69"/>
      <c r="G153" s="128"/>
      <c r="H153" s="48">
        <f t="shared" si="22"/>
        <v>538.9</v>
      </c>
      <c r="I153" s="49"/>
      <c r="J153" s="50"/>
      <c r="K153" s="48">
        <f t="shared" si="16"/>
        <v>9818.8499999999949</v>
      </c>
      <c r="L153" s="116"/>
      <c r="M153" s="65">
        <v>0.42</v>
      </c>
      <c r="N153" s="48">
        <f t="shared" si="18"/>
        <v>1876.81</v>
      </c>
      <c r="O153" s="53">
        <f t="shared" si="3"/>
        <v>12234.559999999994</v>
      </c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5"/>
      <c r="AA153" s="55"/>
      <c r="AB153" s="55"/>
      <c r="AC153" s="55"/>
      <c r="AD153" s="55">
        <v>0.42</v>
      </c>
      <c r="AE153" s="55"/>
      <c r="AF153" s="55"/>
      <c r="AG153" s="55"/>
      <c r="AH153" s="55"/>
      <c r="AI153" s="55"/>
      <c r="AJ153" s="112"/>
      <c r="AK153" s="112">
        <f t="shared" si="21"/>
        <v>0.42</v>
      </c>
      <c r="AL153" s="112"/>
      <c r="AM153" s="112"/>
      <c r="AN153" s="112"/>
      <c r="AO153" s="113"/>
      <c r="AP153" s="113"/>
      <c r="AQ153" s="113"/>
      <c r="AR153" s="113"/>
      <c r="AS153" s="113"/>
      <c r="AT153" s="113"/>
      <c r="AU153" s="113"/>
      <c r="AV153" s="113"/>
      <c r="AW153" s="113"/>
      <c r="AX153" s="113"/>
      <c r="AY153" s="112"/>
      <c r="AZ153" s="112"/>
      <c r="BA153" s="112"/>
      <c r="BB153" s="113"/>
      <c r="BC153" s="113"/>
      <c r="BD153" s="113"/>
    </row>
    <row r="154" spans="1:56" ht="31.5" x14ac:dyDescent="0.25">
      <c r="A154" s="11"/>
      <c r="B154" s="42">
        <v>145</v>
      </c>
      <c r="C154" s="67">
        <v>44919</v>
      </c>
      <c r="D154" s="44"/>
      <c r="E154" s="59" t="s">
        <v>93</v>
      </c>
      <c r="F154" s="69"/>
      <c r="G154" s="128"/>
      <c r="H154" s="48">
        <f t="shared" si="22"/>
        <v>538.9</v>
      </c>
      <c r="I154" s="49"/>
      <c r="J154" s="119"/>
      <c r="K154" s="48">
        <f t="shared" si="16"/>
        <v>9818.8499999999949</v>
      </c>
      <c r="L154" s="66"/>
      <c r="M154" s="119">
        <v>150</v>
      </c>
      <c r="N154" s="48">
        <f t="shared" si="18"/>
        <v>1726.81</v>
      </c>
      <c r="O154" s="53">
        <f t="shared" si="3"/>
        <v>12084.559999999994</v>
      </c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5"/>
      <c r="AA154" s="55"/>
      <c r="AB154" s="55"/>
      <c r="AC154" s="55"/>
      <c r="AD154" s="55"/>
      <c r="AE154" s="55"/>
      <c r="AF154" s="55"/>
      <c r="AG154" s="55"/>
      <c r="AH154" s="55">
        <v>150</v>
      </c>
      <c r="AI154" s="55"/>
      <c r="AJ154" s="112"/>
      <c r="AK154" s="112"/>
      <c r="AL154" s="112"/>
      <c r="AM154" s="112"/>
      <c r="AN154" s="112">
        <v>150</v>
      </c>
      <c r="AO154" s="113"/>
      <c r="AP154" s="113"/>
      <c r="AQ154" s="113"/>
      <c r="AR154" s="113"/>
      <c r="AS154" s="113"/>
      <c r="AT154" s="113"/>
      <c r="AU154" s="113"/>
      <c r="AV154" s="113"/>
      <c r="AW154" s="113"/>
      <c r="AX154" s="113"/>
      <c r="AY154" s="112"/>
      <c r="AZ154" s="112"/>
      <c r="BA154" s="112"/>
      <c r="BB154" s="113"/>
      <c r="BC154" s="113"/>
      <c r="BD154" s="113"/>
    </row>
    <row r="155" spans="1:56" ht="31.5" x14ac:dyDescent="0.25">
      <c r="A155" s="11"/>
      <c r="B155" s="42">
        <v>146</v>
      </c>
      <c r="C155" s="67">
        <v>44922</v>
      </c>
      <c r="D155" s="44"/>
      <c r="E155" s="1" t="s">
        <v>92</v>
      </c>
      <c r="F155" s="69"/>
      <c r="G155" s="128"/>
      <c r="H155" s="48">
        <f t="shared" si="22"/>
        <v>538.9</v>
      </c>
      <c r="I155" s="49"/>
      <c r="J155" s="119">
        <v>150</v>
      </c>
      <c r="K155" s="48">
        <f t="shared" ref="K155:K159" si="23">K154+I155-J155</f>
        <v>9668.8499999999949</v>
      </c>
      <c r="L155" s="66"/>
      <c r="M155" s="65"/>
      <c r="N155" s="48">
        <f t="shared" si="18"/>
        <v>1726.81</v>
      </c>
      <c r="O155" s="53">
        <f t="shared" si="3"/>
        <v>11934.559999999994</v>
      </c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5"/>
      <c r="AA155" s="55"/>
      <c r="AB155" s="55"/>
      <c r="AC155" s="55"/>
      <c r="AD155" s="55"/>
      <c r="AE155" s="55"/>
      <c r="AF155" s="55"/>
      <c r="AG155" s="55"/>
      <c r="AH155" s="55">
        <v>150</v>
      </c>
      <c r="AI155" s="55"/>
      <c r="AJ155" s="112"/>
      <c r="AK155" s="112"/>
      <c r="AL155" s="112"/>
      <c r="AM155" s="112"/>
      <c r="AN155" s="112">
        <v>150</v>
      </c>
      <c r="AO155" s="113"/>
      <c r="AP155" s="113"/>
      <c r="AQ155" s="113"/>
      <c r="AR155" s="113"/>
      <c r="AS155" s="113"/>
      <c r="AT155" s="113"/>
      <c r="AU155" s="113"/>
      <c r="AV155" s="113"/>
      <c r="AW155" s="113"/>
      <c r="AX155" s="113"/>
      <c r="AY155" s="112"/>
      <c r="AZ155" s="112"/>
      <c r="BA155" s="112"/>
      <c r="BB155" s="113"/>
      <c r="BC155" s="113"/>
      <c r="BD155" s="113"/>
    </row>
    <row r="156" spans="1:56" ht="31.5" x14ac:dyDescent="0.25">
      <c r="A156" s="11"/>
      <c r="B156" s="42">
        <v>147</v>
      </c>
      <c r="C156" s="67">
        <v>44922</v>
      </c>
      <c r="D156" s="44"/>
      <c r="E156" s="1" t="s">
        <v>34</v>
      </c>
      <c r="F156" s="69"/>
      <c r="G156" s="128"/>
      <c r="H156" s="48">
        <f t="shared" si="22"/>
        <v>538.9</v>
      </c>
      <c r="I156" s="49"/>
      <c r="J156" s="119">
        <v>0.5</v>
      </c>
      <c r="K156" s="48">
        <f t="shared" si="23"/>
        <v>9668.3499999999949</v>
      </c>
      <c r="L156" s="66"/>
      <c r="M156" s="65"/>
      <c r="N156" s="48">
        <f t="shared" si="18"/>
        <v>1726.81</v>
      </c>
      <c r="O156" s="53">
        <f t="shared" si="3"/>
        <v>11934.059999999994</v>
      </c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5"/>
      <c r="AA156" s="55"/>
      <c r="AB156" s="55"/>
      <c r="AC156" s="55"/>
      <c r="AD156" s="55">
        <v>0.5</v>
      </c>
      <c r="AE156" s="55"/>
      <c r="AF156" s="55"/>
      <c r="AG156" s="55"/>
      <c r="AH156" s="55"/>
      <c r="AI156" s="55"/>
      <c r="AJ156" s="112"/>
      <c r="AK156" s="112">
        <f t="shared" si="21"/>
        <v>0.5</v>
      </c>
      <c r="AL156" s="112"/>
      <c r="AM156" s="112"/>
      <c r="AN156" s="112"/>
      <c r="AO156" s="113"/>
      <c r="AP156" s="113"/>
      <c r="AQ156" s="113"/>
      <c r="AR156" s="113"/>
      <c r="AS156" s="113"/>
      <c r="AT156" s="113"/>
      <c r="AU156" s="113"/>
      <c r="AV156" s="113"/>
      <c r="AW156" s="113"/>
      <c r="AX156" s="113"/>
      <c r="AY156" s="112"/>
      <c r="AZ156" s="112"/>
      <c r="BA156" s="112"/>
      <c r="BB156" s="113"/>
      <c r="BC156" s="113"/>
      <c r="BD156" s="113"/>
    </row>
    <row r="157" spans="1:56" ht="31.5" x14ac:dyDescent="0.25">
      <c r="A157" s="11"/>
      <c r="B157" s="42">
        <v>148</v>
      </c>
      <c r="C157" s="67">
        <v>44922</v>
      </c>
      <c r="D157" s="44"/>
      <c r="E157" s="1" t="s">
        <v>91</v>
      </c>
      <c r="F157" s="69"/>
      <c r="G157" s="128"/>
      <c r="H157" s="48">
        <f t="shared" si="22"/>
        <v>538.9</v>
      </c>
      <c r="I157" s="49"/>
      <c r="J157" s="119">
        <v>150</v>
      </c>
      <c r="K157" s="48">
        <f t="shared" si="23"/>
        <v>9518.3499999999949</v>
      </c>
      <c r="L157" s="66"/>
      <c r="M157" s="65"/>
      <c r="N157" s="48">
        <f t="shared" si="18"/>
        <v>1726.81</v>
      </c>
      <c r="O157" s="53">
        <f t="shared" si="3"/>
        <v>11784.059999999994</v>
      </c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5"/>
      <c r="AA157" s="55"/>
      <c r="AB157" s="55"/>
      <c r="AC157" s="55"/>
      <c r="AD157" s="55"/>
      <c r="AE157" s="55"/>
      <c r="AF157" s="55"/>
      <c r="AG157" s="55"/>
      <c r="AH157" s="55">
        <v>150</v>
      </c>
      <c r="AI157" s="55"/>
      <c r="AJ157" s="112"/>
      <c r="AK157" s="112"/>
      <c r="AL157" s="112"/>
      <c r="AM157" s="112"/>
      <c r="AN157" s="112">
        <v>150</v>
      </c>
      <c r="AO157" s="113"/>
      <c r="AP157" s="113"/>
      <c r="AQ157" s="113"/>
      <c r="AR157" s="113"/>
      <c r="AS157" s="113"/>
      <c r="AT157" s="113"/>
      <c r="AU157" s="113"/>
      <c r="AV157" s="113"/>
      <c r="AW157" s="113"/>
      <c r="AX157" s="113"/>
      <c r="AY157" s="112"/>
      <c r="AZ157" s="112"/>
      <c r="BA157" s="112"/>
      <c r="BB157" s="113"/>
      <c r="BC157" s="113"/>
      <c r="BD157" s="113"/>
    </row>
    <row r="158" spans="1:56" ht="31.5" x14ac:dyDescent="0.25">
      <c r="A158" s="11"/>
      <c r="B158" s="42">
        <v>149</v>
      </c>
      <c r="C158" s="67">
        <v>44922</v>
      </c>
      <c r="D158" s="44"/>
      <c r="E158" s="1" t="s">
        <v>34</v>
      </c>
      <c r="F158" s="69"/>
      <c r="G158" s="128"/>
      <c r="H158" s="48">
        <f t="shared" si="22"/>
        <v>538.9</v>
      </c>
      <c r="I158" s="49"/>
      <c r="J158" s="50">
        <v>0.5</v>
      </c>
      <c r="K158" s="48">
        <f t="shared" si="23"/>
        <v>9517.8499999999949</v>
      </c>
      <c r="L158" s="66"/>
      <c r="M158" s="65"/>
      <c r="N158" s="48">
        <f t="shared" si="18"/>
        <v>1726.81</v>
      </c>
      <c r="O158" s="53">
        <f t="shared" si="3"/>
        <v>11783.559999999994</v>
      </c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5"/>
      <c r="AA158" s="55"/>
      <c r="AB158" s="55"/>
      <c r="AC158" s="55"/>
      <c r="AD158" s="55">
        <v>0.5</v>
      </c>
      <c r="AE158" s="55"/>
      <c r="AF158" s="55"/>
      <c r="AG158" s="55"/>
      <c r="AH158" s="55"/>
      <c r="AI158" s="55"/>
      <c r="AJ158" s="112"/>
      <c r="AK158" s="112">
        <f t="shared" si="21"/>
        <v>0.5</v>
      </c>
      <c r="AL158" s="112"/>
      <c r="AM158" s="112"/>
      <c r="AN158" s="112"/>
      <c r="AO158" s="113"/>
      <c r="AP158" s="113"/>
      <c r="AQ158" s="113"/>
      <c r="AR158" s="113"/>
      <c r="AS158" s="113"/>
      <c r="AT158" s="113"/>
      <c r="AU158" s="113"/>
      <c r="AV158" s="113"/>
      <c r="AW158" s="113"/>
      <c r="AX158" s="113"/>
      <c r="AY158" s="112"/>
      <c r="AZ158" s="112"/>
      <c r="BA158" s="112"/>
      <c r="BB158" s="113"/>
      <c r="BC158" s="113"/>
      <c r="BD158" s="113"/>
    </row>
    <row r="159" spans="1:56" ht="15.75" x14ac:dyDescent="0.25">
      <c r="A159" s="11"/>
      <c r="B159" s="42">
        <v>150</v>
      </c>
      <c r="C159" s="67"/>
      <c r="D159" s="44"/>
      <c r="E159" s="1"/>
      <c r="F159" s="69"/>
      <c r="G159" s="128"/>
      <c r="H159" s="48">
        <f t="shared" si="22"/>
        <v>538.9</v>
      </c>
      <c r="I159" s="49"/>
      <c r="J159" s="50"/>
      <c r="K159" s="48">
        <f t="shared" si="23"/>
        <v>9517.8499999999949</v>
      </c>
      <c r="L159" s="66"/>
      <c r="M159" s="65"/>
      <c r="N159" s="48">
        <f t="shared" si="18"/>
        <v>1726.81</v>
      </c>
      <c r="O159" s="53">
        <f t="shared" si="3"/>
        <v>11783.559999999994</v>
      </c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5"/>
      <c r="AA159" s="55"/>
      <c r="AB159" s="55"/>
      <c r="AC159" s="55"/>
      <c r="AD159" s="55"/>
      <c r="AE159" s="55"/>
      <c r="AF159" s="55"/>
      <c r="AG159" s="50"/>
      <c r="AH159" s="55"/>
      <c r="AI159" s="55"/>
      <c r="AJ159" s="112"/>
      <c r="AK159" s="112"/>
      <c r="AL159" s="112"/>
      <c r="AM159" s="112"/>
      <c r="AN159" s="112"/>
      <c r="AO159" s="113"/>
      <c r="AP159" s="113"/>
      <c r="AQ159" s="113"/>
      <c r="AR159" s="113"/>
      <c r="AS159" s="113"/>
      <c r="AT159" s="113"/>
      <c r="AU159" s="113"/>
      <c r="AV159" s="113"/>
      <c r="AW159" s="113"/>
      <c r="AX159" s="113"/>
      <c r="AY159" s="112"/>
      <c r="AZ159" s="112"/>
      <c r="BA159" s="112"/>
      <c r="BB159" s="113"/>
      <c r="BC159" s="113"/>
      <c r="BD159" s="113"/>
    </row>
    <row r="160" spans="1:56" ht="15.75" x14ac:dyDescent="0.25">
      <c r="A160" s="11"/>
      <c r="B160" s="42">
        <v>151</v>
      </c>
      <c r="C160" s="67"/>
      <c r="D160" s="44"/>
      <c r="E160" s="1"/>
      <c r="F160" s="69"/>
      <c r="G160" s="128"/>
      <c r="H160" s="48">
        <f>+H159+F160-G160</f>
        <v>538.9</v>
      </c>
      <c r="I160" s="49"/>
      <c r="J160" s="50"/>
      <c r="K160" s="48">
        <f>K159+I160-J160</f>
        <v>9517.8499999999949</v>
      </c>
      <c r="L160" s="66"/>
      <c r="M160" s="65"/>
      <c r="N160" s="48">
        <f>N159+L160-M160</f>
        <v>1726.81</v>
      </c>
      <c r="O160" s="53">
        <f t="shared" si="3"/>
        <v>11783.559999999994</v>
      </c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112"/>
      <c r="AK160" s="112"/>
      <c r="AL160" s="112"/>
      <c r="AM160" s="112"/>
      <c r="AN160" s="112"/>
      <c r="AO160" s="113"/>
      <c r="AP160" s="113"/>
      <c r="AQ160" s="113"/>
      <c r="AR160" s="113"/>
      <c r="AS160" s="113"/>
      <c r="AT160" s="113"/>
      <c r="AU160" s="113"/>
      <c r="AV160" s="113"/>
      <c r="AW160" s="113"/>
      <c r="AX160" s="113"/>
      <c r="AY160" s="112"/>
      <c r="AZ160" s="112"/>
      <c r="BA160" s="112"/>
      <c r="BB160" s="113"/>
      <c r="BC160" s="113"/>
      <c r="BD160" s="113"/>
    </row>
    <row r="161" spans="1:56" ht="15.75" x14ac:dyDescent="0.25">
      <c r="A161" s="11"/>
      <c r="B161" s="42"/>
      <c r="C161" s="67"/>
      <c r="D161" s="44"/>
      <c r="E161" s="1"/>
      <c r="F161" s="69">
        <f>SUM(F11:F160)</f>
        <v>20</v>
      </c>
      <c r="G161" s="128">
        <f>SUM(G11:G160)</f>
        <v>0</v>
      </c>
      <c r="H161" s="48"/>
      <c r="I161" s="49">
        <f>SUM(I11:I160)</f>
        <v>4565</v>
      </c>
      <c r="J161" s="50">
        <f>SUM(J11:J160)</f>
        <v>1294.42</v>
      </c>
      <c r="K161" s="48"/>
      <c r="L161" s="66">
        <f>SUM(L11:L160)</f>
        <v>937</v>
      </c>
      <c r="M161" s="65">
        <f>SUM(M11:M160)</f>
        <v>713.64</v>
      </c>
      <c r="N161" s="48"/>
      <c r="O161" s="53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112"/>
      <c r="AK161" s="112"/>
      <c r="AL161" s="112"/>
      <c r="AM161" s="112"/>
      <c r="AN161" s="112"/>
      <c r="AO161" s="113"/>
      <c r="AP161" s="113"/>
      <c r="AQ161" s="113"/>
      <c r="AR161" s="113"/>
      <c r="AS161" s="113"/>
      <c r="AT161" s="113"/>
      <c r="AU161" s="113"/>
      <c r="AV161" s="113"/>
      <c r="AW161" s="113"/>
      <c r="AX161" s="113"/>
      <c r="AY161" s="114"/>
      <c r="AZ161" s="114"/>
      <c r="BA161" s="114"/>
      <c r="BB161" s="114"/>
      <c r="BC161" s="114"/>
      <c r="BD161" s="114"/>
    </row>
    <row r="162" spans="1:56" ht="15.75" x14ac:dyDescent="0.25">
      <c r="A162" s="11"/>
      <c r="B162" s="42"/>
      <c r="C162" s="67"/>
      <c r="D162" s="44"/>
      <c r="E162" s="1"/>
      <c r="F162" s="63"/>
      <c r="G162" s="64"/>
      <c r="H162" s="48"/>
      <c r="I162" s="49"/>
      <c r="J162" s="50"/>
      <c r="K162" s="48"/>
      <c r="L162" s="66"/>
      <c r="M162" s="65"/>
      <c r="N162" s="48"/>
      <c r="O162" s="53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114"/>
      <c r="AK162" s="114"/>
      <c r="AL162" s="114"/>
      <c r="AM162" s="114"/>
      <c r="AN162" s="114"/>
      <c r="AO162" s="113"/>
      <c r="AP162" s="114"/>
      <c r="AQ162" s="114"/>
      <c r="AR162" s="113"/>
      <c r="AS162" s="114"/>
      <c r="AT162" s="114"/>
      <c r="AU162" s="114"/>
      <c r="AV162" s="114"/>
      <c r="AW162" s="114"/>
      <c r="AX162" s="114"/>
      <c r="AY162" s="114"/>
      <c r="AZ162" s="114"/>
      <c r="BA162" s="114"/>
      <c r="BB162" s="114"/>
      <c r="BC162" s="114"/>
      <c r="BD162" s="114"/>
    </row>
    <row r="163" spans="1:56" ht="16.5" thickBot="1" x14ac:dyDescent="0.3">
      <c r="A163" s="11"/>
      <c r="B163" s="42"/>
      <c r="C163" s="67"/>
      <c r="D163" s="44"/>
      <c r="E163" s="1"/>
      <c r="F163" s="74"/>
      <c r="G163" s="75"/>
      <c r="H163" s="76"/>
      <c r="I163" s="77"/>
      <c r="J163" s="78"/>
      <c r="K163" s="76"/>
      <c r="L163" s="66"/>
      <c r="M163" s="65"/>
      <c r="N163" s="48"/>
      <c r="O163" s="53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</row>
    <row r="164" spans="1:56" ht="21" thickBot="1" x14ac:dyDescent="0.3">
      <c r="A164" s="11"/>
      <c r="B164" s="42"/>
      <c r="C164" s="67"/>
      <c r="D164" s="44"/>
      <c r="E164" s="11"/>
      <c r="F164" s="185" t="s">
        <v>35</v>
      </c>
      <c r="G164" s="160"/>
      <c r="H164" s="160"/>
      <c r="I164" s="160"/>
      <c r="J164" s="161"/>
      <c r="K164" s="79">
        <f>F161+I161+L161</f>
        <v>5522</v>
      </c>
      <c r="L164" s="80"/>
      <c r="M164" s="65"/>
      <c r="N164" s="48"/>
      <c r="O164" s="53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</row>
    <row r="165" spans="1:56" ht="15.75" x14ac:dyDescent="0.25">
      <c r="A165" s="11"/>
      <c r="B165" s="42"/>
      <c r="C165" s="67"/>
      <c r="D165" s="44"/>
      <c r="E165" s="1"/>
      <c r="F165" s="176" t="s">
        <v>36</v>
      </c>
      <c r="G165" s="177"/>
      <c r="H165" s="177"/>
      <c r="I165" s="177"/>
      <c r="J165" s="178"/>
      <c r="K165" s="81">
        <f>K164-Y9</f>
        <v>0</v>
      </c>
      <c r="L165" s="66"/>
      <c r="M165" s="65"/>
      <c r="N165" s="48"/>
      <c r="O165" s="53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</row>
    <row r="166" spans="1:56" ht="16.5" thickBot="1" x14ac:dyDescent="0.3">
      <c r="A166" s="11"/>
      <c r="B166" s="42"/>
      <c r="C166" s="67"/>
      <c r="D166" s="44"/>
      <c r="E166" s="1"/>
      <c r="F166" s="82"/>
      <c r="G166" s="83"/>
      <c r="H166" s="83"/>
      <c r="I166" s="83"/>
      <c r="J166" s="84"/>
      <c r="K166" s="85"/>
      <c r="L166" s="66"/>
      <c r="M166" s="65"/>
      <c r="N166" s="48"/>
      <c r="O166" s="53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</row>
    <row r="167" spans="1:56" ht="21" thickBot="1" x14ac:dyDescent="0.3">
      <c r="A167" s="11"/>
      <c r="B167" s="42"/>
      <c r="C167" s="67"/>
      <c r="D167" s="44"/>
      <c r="E167" s="1"/>
      <c r="F167" s="159" t="s">
        <v>37</v>
      </c>
      <c r="G167" s="160"/>
      <c r="H167" s="160"/>
      <c r="I167" s="160"/>
      <c r="J167" s="161"/>
      <c r="K167" s="86">
        <f>G161+J161+M161</f>
        <v>2008.06</v>
      </c>
      <c r="L167" s="80"/>
      <c r="M167" s="65"/>
      <c r="N167" s="48"/>
      <c r="O167" s="53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</row>
    <row r="168" spans="1:56" ht="15.75" x14ac:dyDescent="0.25">
      <c r="A168" s="11"/>
      <c r="B168" s="42"/>
      <c r="C168" s="67"/>
      <c r="D168" s="44"/>
      <c r="E168" s="1"/>
      <c r="F168" s="176" t="s">
        <v>38</v>
      </c>
      <c r="G168" s="177"/>
      <c r="H168" s="177"/>
      <c r="I168" s="177"/>
      <c r="J168" s="178"/>
      <c r="K168" s="81">
        <f>K167-AI9</f>
        <v>0</v>
      </c>
      <c r="L168" s="66"/>
      <c r="M168" s="65"/>
      <c r="N168" s="48"/>
      <c r="O168" s="53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</row>
    <row r="169" spans="1:56" ht="15.75" x14ac:dyDescent="0.25">
      <c r="A169" s="11"/>
      <c r="B169" s="42"/>
      <c r="C169" s="67"/>
      <c r="D169" s="44"/>
      <c r="E169" s="1"/>
      <c r="F169" s="63"/>
      <c r="G169" s="64"/>
      <c r="H169" s="48"/>
      <c r="I169" s="49"/>
      <c r="J169" s="50"/>
      <c r="K169" s="48"/>
      <c r="L169" s="66"/>
      <c r="M169" s="65"/>
      <c r="N169" s="48"/>
      <c r="O169" s="53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</row>
    <row r="170" spans="1:56" ht="15.75" x14ac:dyDescent="0.25">
      <c r="A170" s="87"/>
      <c r="B170" s="88">
        <v>163</v>
      </c>
      <c r="C170" s="89"/>
      <c r="D170" s="90"/>
      <c r="E170" s="91"/>
      <c r="F170" s="92"/>
      <c r="G170" s="93"/>
      <c r="H170" s="94">
        <f>+H160+F170-G170</f>
        <v>538.9</v>
      </c>
      <c r="I170" s="95"/>
      <c r="J170" s="96"/>
      <c r="K170" s="94">
        <f>K160+I170-J170</f>
        <v>9517.8499999999949</v>
      </c>
      <c r="L170" s="95"/>
      <c r="M170" s="96"/>
      <c r="N170" s="94">
        <f>N160+L170-M170</f>
        <v>1726.81</v>
      </c>
      <c r="O170" s="97">
        <f>H170+K170+N170</f>
        <v>11783.559999999994</v>
      </c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9"/>
      <c r="AA170" s="99"/>
      <c r="AB170" s="99"/>
      <c r="AC170" s="99"/>
      <c r="AD170" s="99"/>
      <c r="AE170" s="99"/>
      <c r="AF170" s="99"/>
      <c r="AG170" s="99"/>
      <c r="AH170" s="99"/>
      <c r="AI170" s="99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</row>
    <row r="171" spans="1:56" ht="15.75" x14ac:dyDescent="0.25">
      <c r="A171" s="11"/>
      <c r="B171" s="42"/>
      <c r="C171" s="67"/>
      <c r="D171" s="44"/>
      <c r="E171" s="1"/>
      <c r="F171" s="63"/>
      <c r="G171" s="64"/>
      <c r="H171" s="48"/>
      <c r="I171" s="49"/>
      <c r="J171" s="50"/>
      <c r="K171" s="48"/>
      <c r="L171" s="66"/>
      <c r="M171" s="65"/>
      <c r="N171" s="48"/>
      <c r="O171" s="53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50"/>
      <c r="AA171" s="50"/>
      <c r="AB171" s="50"/>
      <c r="AC171" s="50"/>
      <c r="AD171" s="50"/>
      <c r="AE171" s="50"/>
      <c r="AF171" s="50"/>
      <c r="AG171" s="50"/>
      <c r="AH171" s="50"/>
      <c r="AI171" s="55"/>
    </row>
    <row r="172" spans="1:56" ht="15.75" x14ac:dyDescent="0.25">
      <c r="A172" s="11"/>
      <c r="B172" s="42"/>
      <c r="C172" s="67"/>
      <c r="D172" s="44"/>
      <c r="E172" s="1"/>
      <c r="F172" s="63"/>
      <c r="G172" s="64"/>
      <c r="H172" s="48"/>
      <c r="I172" s="49"/>
      <c r="J172" s="50"/>
      <c r="K172" s="48"/>
      <c r="L172" s="66"/>
      <c r="M172" s="65"/>
      <c r="N172" s="48"/>
      <c r="O172" s="53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50"/>
      <c r="AA172" s="50"/>
      <c r="AB172" s="50"/>
      <c r="AC172" s="50"/>
      <c r="AD172" s="50"/>
      <c r="AE172" s="50"/>
      <c r="AF172" s="50"/>
      <c r="AG172" s="50"/>
      <c r="AH172" s="50"/>
      <c r="AI172" s="55"/>
    </row>
    <row r="173" spans="1:56" ht="15.75" x14ac:dyDescent="0.25">
      <c r="A173" s="11"/>
      <c r="B173" s="42"/>
      <c r="C173" s="67"/>
      <c r="D173" s="44"/>
      <c r="E173" s="1"/>
      <c r="F173" s="63"/>
      <c r="G173" s="64"/>
      <c r="H173" s="48"/>
      <c r="I173" s="49"/>
      <c r="J173" s="50"/>
      <c r="K173" s="48"/>
      <c r="L173" s="66"/>
      <c r="M173" s="65"/>
      <c r="N173" s="48"/>
      <c r="O173" s="53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50"/>
      <c r="AA173" s="50"/>
      <c r="AB173" s="50"/>
      <c r="AC173" s="50"/>
      <c r="AD173" s="50"/>
      <c r="AE173" s="50"/>
      <c r="AF173" s="50"/>
      <c r="AG173" s="50"/>
      <c r="AH173" s="50"/>
      <c r="AI173" s="55"/>
    </row>
    <row r="174" spans="1:56" ht="15.75" x14ac:dyDescent="0.25">
      <c r="A174" s="11"/>
      <c r="B174" s="42"/>
      <c r="C174" s="67"/>
      <c r="D174" s="44"/>
      <c r="E174" s="1"/>
      <c r="F174" s="63"/>
      <c r="G174" s="64"/>
      <c r="H174" s="48"/>
      <c r="I174" s="49"/>
      <c r="J174" s="50"/>
      <c r="K174" s="48"/>
      <c r="L174" s="66"/>
      <c r="M174" s="65"/>
      <c r="N174" s="48"/>
      <c r="O174" s="53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50"/>
      <c r="AA174" s="50"/>
      <c r="AB174" s="50"/>
      <c r="AC174" s="50"/>
      <c r="AD174" s="50"/>
      <c r="AE174" s="50"/>
      <c r="AF174" s="50"/>
      <c r="AG174" s="50"/>
      <c r="AH174" s="50"/>
      <c r="AI174" s="55"/>
    </row>
    <row r="175" spans="1:56" ht="15.75" x14ac:dyDescent="0.25">
      <c r="A175" s="11"/>
      <c r="B175" s="42"/>
      <c r="C175" s="67"/>
      <c r="D175" s="44"/>
      <c r="E175" s="1"/>
      <c r="F175" s="63"/>
      <c r="G175" s="64"/>
      <c r="H175" s="48"/>
      <c r="I175" s="49"/>
      <c r="J175" s="50"/>
      <c r="K175" s="48"/>
      <c r="L175" s="66"/>
      <c r="M175" s="65"/>
      <c r="N175" s="48"/>
      <c r="O175" s="53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50"/>
      <c r="AA175" s="50"/>
      <c r="AB175" s="50"/>
      <c r="AC175" s="50"/>
      <c r="AD175" s="50"/>
      <c r="AE175" s="50"/>
      <c r="AF175" s="50"/>
      <c r="AG175" s="50"/>
      <c r="AH175" s="50"/>
      <c r="AI175" s="55"/>
    </row>
    <row r="176" spans="1:56" ht="15.75" x14ac:dyDescent="0.25">
      <c r="A176" s="11"/>
      <c r="B176" s="42"/>
      <c r="C176" s="67"/>
      <c r="D176" s="44"/>
      <c r="E176" s="1"/>
      <c r="F176" s="63"/>
      <c r="G176" s="64"/>
      <c r="H176" s="48"/>
      <c r="I176" s="49"/>
      <c r="J176" s="50"/>
      <c r="K176" s="48"/>
      <c r="L176" s="66"/>
      <c r="M176" s="65"/>
      <c r="N176" s="48"/>
      <c r="O176" s="53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50"/>
      <c r="AA176" s="50"/>
      <c r="AB176" s="50"/>
      <c r="AC176" s="50"/>
      <c r="AD176" s="50"/>
      <c r="AE176" s="50"/>
      <c r="AF176" s="50"/>
      <c r="AG176" s="50"/>
      <c r="AH176" s="50"/>
      <c r="AI176" s="55"/>
    </row>
    <row r="177" spans="1:35" ht="15.75" x14ac:dyDescent="0.25">
      <c r="A177" s="11"/>
      <c r="B177" s="42"/>
      <c r="C177" s="67"/>
      <c r="D177" s="44"/>
      <c r="E177" s="1"/>
      <c r="F177" s="63"/>
      <c r="G177" s="64"/>
      <c r="H177" s="48"/>
      <c r="I177" s="49"/>
      <c r="J177" s="50"/>
      <c r="K177" s="48"/>
      <c r="L177" s="66"/>
      <c r="M177" s="65"/>
      <c r="N177" s="48"/>
      <c r="O177" s="53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50"/>
      <c r="AA177" s="50"/>
      <c r="AB177" s="50"/>
      <c r="AC177" s="50"/>
      <c r="AD177" s="50"/>
      <c r="AE177" s="50"/>
      <c r="AF177" s="50"/>
      <c r="AG177" s="50"/>
      <c r="AH177" s="50"/>
      <c r="AI177" s="55"/>
    </row>
    <row r="178" spans="1:35" ht="15.75" x14ac:dyDescent="0.25">
      <c r="A178" s="11"/>
      <c r="B178" s="42"/>
      <c r="C178" s="67"/>
      <c r="D178" s="44"/>
      <c r="E178" s="1"/>
      <c r="F178" s="63"/>
      <c r="G178" s="64"/>
      <c r="H178" s="48"/>
      <c r="I178" s="49"/>
      <c r="J178" s="50"/>
      <c r="K178" s="48"/>
      <c r="L178" s="66"/>
      <c r="M178" s="65"/>
      <c r="N178" s="48"/>
      <c r="O178" s="53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50"/>
      <c r="AA178" s="50"/>
      <c r="AB178" s="50"/>
      <c r="AC178" s="50"/>
      <c r="AD178" s="50"/>
      <c r="AE178" s="50"/>
      <c r="AF178" s="50"/>
      <c r="AG178" s="50"/>
      <c r="AH178" s="50"/>
      <c r="AI178" s="55"/>
    </row>
    <row r="179" spans="1:35" ht="15.75" x14ac:dyDescent="0.25">
      <c r="A179" s="11"/>
      <c r="B179" s="42"/>
      <c r="C179" s="67"/>
      <c r="D179" s="44"/>
      <c r="E179" s="1"/>
      <c r="F179" s="63"/>
      <c r="G179" s="64"/>
      <c r="H179" s="48"/>
      <c r="I179" s="49"/>
      <c r="J179" s="50"/>
      <c r="K179" s="48"/>
      <c r="L179" s="66"/>
      <c r="M179" s="65"/>
      <c r="N179" s="48"/>
      <c r="O179" s="53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50"/>
      <c r="AA179" s="50"/>
      <c r="AB179" s="50"/>
      <c r="AC179" s="50"/>
      <c r="AD179" s="50"/>
      <c r="AE179" s="50"/>
      <c r="AF179" s="50"/>
      <c r="AG179" s="50"/>
      <c r="AH179" s="50"/>
      <c r="AI179" s="55"/>
    </row>
    <row r="180" spans="1:35" ht="15.75" x14ac:dyDescent="0.25">
      <c r="A180" s="11"/>
      <c r="B180" s="42"/>
      <c r="C180" s="67"/>
      <c r="D180" s="44"/>
      <c r="E180" s="1"/>
      <c r="F180" s="63"/>
      <c r="G180" s="64"/>
      <c r="H180" s="48"/>
      <c r="I180" s="49"/>
      <c r="J180" s="50"/>
      <c r="K180" s="48"/>
      <c r="L180" s="66"/>
      <c r="M180" s="65"/>
      <c r="N180" s="48"/>
      <c r="O180" s="53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50"/>
      <c r="AA180" s="50"/>
      <c r="AB180" s="50"/>
      <c r="AC180" s="50"/>
      <c r="AD180" s="50"/>
      <c r="AE180" s="50"/>
      <c r="AF180" s="50"/>
      <c r="AG180" s="50"/>
      <c r="AH180" s="50"/>
      <c r="AI180" s="55"/>
    </row>
    <row r="181" spans="1:35" ht="15.75" x14ac:dyDescent="0.25">
      <c r="A181" s="11"/>
      <c r="B181" s="42"/>
      <c r="C181" s="67"/>
      <c r="D181" s="44"/>
      <c r="E181" s="1"/>
      <c r="F181" s="63"/>
      <c r="G181" s="64"/>
      <c r="H181" s="48"/>
      <c r="I181" s="49"/>
      <c r="J181" s="50"/>
      <c r="K181" s="48"/>
      <c r="L181" s="66"/>
      <c r="M181" s="65"/>
      <c r="N181" s="48"/>
      <c r="O181" s="53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50"/>
      <c r="AA181" s="50"/>
      <c r="AB181" s="50"/>
      <c r="AC181" s="50"/>
      <c r="AD181" s="50"/>
      <c r="AE181" s="50"/>
      <c r="AF181" s="50"/>
      <c r="AG181" s="50"/>
      <c r="AH181" s="50"/>
      <c r="AI181" s="55"/>
    </row>
    <row r="182" spans="1:35" ht="15.75" x14ac:dyDescent="0.25">
      <c r="A182" s="11"/>
      <c r="B182" s="42"/>
      <c r="C182" s="67"/>
      <c r="D182" s="44"/>
      <c r="E182" s="1"/>
      <c r="F182" s="63"/>
      <c r="G182" s="64"/>
      <c r="H182" s="48"/>
      <c r="I182" s="49"/>
      <c r="J182" s="50"/>
      <c r="K182" s="48"/>
      <c r="L182" s="66"/>
      <c r="M182" s="65"/>
      <c r="N182" s="48"/>
      <c r="O182" s="53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50"/>
      <c r="AA182" s="50"/>
      <c r="AB182" s="50"/>
      <c r="AC182" s="50"/>
      <c r="AD182" s="50"/>
      <c r="AE182" s="50"/>
      <c r="AF182" s="50"/>
      <c r="AG182" s="50"/>
      <c r="AH182" s="50"/>
      <c r="AI182" s="55"/>
    </row>
    <row r="183" spans="1:35" ht="15.75" x14ac:dyDescent="0.25">
      <c r="A183" s="11"/>
      <c r="B183" s="42"/>
      <c r="C183" s="67"/>
      <c r="D183" s="44"/>
      <c r="E183" s="1"/>
      <c r="F183" s="63"/>
      <c r="G183" s="64"/>
      <c r="H183" s="48"/>
      <c r="I183" s="49"/>
      <c r="J183" s="50"/>
      <c r="K183" s="48"/>
      <c r="L183" s="66"/>
      <c r="M183" s="65"/>
      <c r="N183" s="48"/>
      <c r="O183" s="53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50"/>
      <c r="AA183" s="50"/>
      <c r="AB183" s="50"/>
      <c r="AC183" s="50"/>
      <c r="AD183" s="50"/>
      <c r="AE183" s="50"/>
      <c r="AF183" s="50"/>
      <c r="AG183" s="50"/>
      <c r="AH183" s="50"/>
      <c r="AI183" s="55"/>
    </row>
    <row r="184" spans="1:35" ht="15.75" x14ac:dyDescent="0.25">
      <c r="A184" s="11"/>
      <c r="B184" s="42"/>
      <c r="C184" s="67"/>
      <c r="D184" s="44"/>
      <c r="E184" s="1"/>
      <c r="F184" s="63"/>
      <c r="G184" s="64"/>
      <c r="H184" s="48"/>
      <c r="I184" s="49"/>
      <c r="J184" s="50"/>
      <c r="K184" s="48"/>
      <c r="L184" s="66"/>
      <c r="M184" s="65"/>
      <c r="N184" s="48"/>
      <c r="O184" s="53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50"/>
      <c r="AA184" s="50"/>
      <c r="AB184" s="50"/>
      <c r="AC184" s="50"/>
      <c r="AD184" s="50"/>
      <c r="AE184" s="50"/>
      <c r="AF184" s="50"/>
      <c r="AG184" s="50"/>
      <c r="AH184" s="50"/>
      <c r="AI184" s="55"/>
    </row>
    <row r="185" spans="1:35" ht="15.75" x14ac:dyDescent="0.25">
      <c r="A185" s="11"/>
      <c r="B185" s="42"/>
      <c r="C185" s="67"/>
      <c r="D185" s="44"/>
      <c r="E185" s="1"/>
      <c r="F185" s="63"/>
      <c r="G185" s="64"/>
      <c r="H185" s="48"/>
      <c r="I185" s="49"/>
      <c r="J185" s="50"/>
      <c r="K185" s="48"/>
      <c r="L185" s="66"/>
      <c r="M185" s="65"/>
      <c r="N185" s="48"/>
      <c r="O185" s="53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50"/>
      <c r="AA185" s="50"/>
      <c r="AB185" s="50"/>
      <c r="AC185" s="50"/>
      <c r="AD185" s="50"/>
      <c r="AE185" s="50"/>
      <c r="AF185" s="50"/>
      <c r="AG185" s="50"/>
      <c r="AH185" s="50"/>
      <c r="AI185" s="55"/>
    </row>
    <row r="186" spans="1:35" ht="15.75" x14ac:dyDescent="0.25">
      <c r="A186" s="11"/>
      <c r="B186" s="42"/>
      <c r="C186" s="67"/>
      <c r="D186" s="44"/>
      <c r="E186" s="1"/>
      <c r="F186" s="69"/>
      <c r="G186" s="64"/>
      <c r="H186" s="48"/>
      <c r="I186" s="49"/>
      <c r="J186" s="50"/>
      <c r="K186" s="48"/>
      <c r="L186" s="66"/>
      <c r="M186" s="65"/>
      <c r="N186" s="48"/>
      <c r="O186" s="53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50"/>
      <c r="AA186" s="50"/>
      <c r="AB186" s="50"/>
      <c r="AC186" s="50"/>
      <c r="AD186" s="50"/>
      <c r="AE186" s="50"/>
      <c r="AF186" s="50"/>
      <c r="AG186" s="50"/>
      <c r="AH186" s="50"/>
      <c r="AI186" s="55"/>
    </row>
    <row r="187" spans="1:35" ht="15.75" x14ac:dyDescent="0.25">
      <c r="A187" s="11"/>
      <c r="B187" s="42"/>
      <c r="C187" s="67"/>
      <c r="D187" s="44"/>
      <c r="E187" s="1"/>
      <c r="F187" s="63"/>
      <c r="G187" s="64"/>
      <c r="H187" s="48"/>
      <c r="I187" s="49"/>
      <c r="J187" s="50"/>
      <c r="K187" s="48"/>
      <c r="L187" s="66"/>
      <c r="M187" s="65"/>
      <c r="N187" s="48"/>
      <c r="O187" s="53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50"/>
      <c r="AA187" s="50"/>
      <c r="AB187" s="50"/>
      <c r="AC187" s="50"/>
      <c r="AD187" s="50"/>
      <c r="AE187" s="50"/>
      <c r="AF187" s="50"/>
      <c r="AG187" s="50"/>
      <c r="AH187" s="50"/>
      <c r="AI187" s="55"/>
    </row>
    <row r="188" spans="1:35" ht="15.75" x14ac:dyDescent="0.25">
      <c r="A188" s="11"/>
      <c r="B188" s="42"/>
      <c r="C188" s="67"/>
      <c r="D188" s="44"/>
      <c r="E188" s="1"/>
      <c r="F188" s="63"/>
      <c r="G188" s="64"/>
      <c r="H188" s="48"/>
      <c r="I188" s="49"/>
      <c r="J188" s="50"/>
      <c r="K188" s="48"/>
      <c r="L188" s="66"/>
      <c r="M188" s="65"/>
      <c r="N188" s="48"/>
      <c r="O188" s="53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50"/>
      <c r="AA188" s="50"/>
      <c r="AB188" s="50"/>
      <c r="AC188" s="50"/>
      <c r="AD188" s="50"/>
      <c r="AE188" s="50"/>
      <c r="AF188" s="50"/>
      <c r="AG188" s="50"/>
      <c r="AH188" s="50"/>
      <c r="AI188" s="55"/>
    </row>
    <row r="189" spans="1:35" ht="15.75" x14ac:dyDescent="0.25">
      <c r="A189" s="11"/>
      <c r="B189" s="42"/>
      <c r="C189" s="67"/>
      <c r="D189" s="44"/>
      <c r="E189" s="1"/>
      <c r="F189" s="63"/>
      <c r="G189" s="64"/>
      <c r="H189" s="48"/>
      <c r="I189" s="49"/>
      <c r="J189" s="50"/>
      <c r="K189" s="48"/>
      <c r="L189" s="66"/>
      <c r="M189" s="65"/>
      <c r="N189" s="48"/>
      <c r="O189" s="53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50"/>
      <c r="AA189" s="50"/>
      <c r="AB189" s="50"/>
      <c r="AC189" s="50"/>
      <c r="AD189" s="50"/>
      <c r="AE189" s="50"/>
      <c r="AF189" s="50"/>
      <c r="AG189" s="50"/>
      <c r="AH189" s="50"/>
      <c r="AI189" s="55"/>
    </row>
    <row r="190" spans="1:35" ht="15.75" x14ac:dyDescent="0.25">
      <c r="A190" s="11"/>
      <c r="B190" s="42"/>
      <c r="C190" s="67"/>
      <c r="D190" s="44"/>
      <c r="E190" s="1"/>
      <c r="F190" s="63"/>
      <c r="G190" s="64"/>
      <c r="H190" s="48"/>
      <c r="I190" s="49"/>
      <c r="J190" s="50"/>
      <c r="K190" s="48"/>
      <c r="L190" s="66"/>
      <c r="M190" s="65"/>
      <c r="N190" s="48"/>
      <c r="O190" s="53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50"/>
      <c r="AA190" s="50"/>
      <c r="AB190" s="50"/>
      <c r="AC190" s="50"/>
      <c r="AD190" s="50"/>
      <c r="AE190" s="50"/>
      <c r="AF190" s="50"/>
      <c r="AG190" s="50"/>
      <c r="AH190" s="50"/>
      <c r="AI190" s="55"/>
    </row>
    <row r="191" spans="1:35" ht="15.75" x14ac:dyDescent="0.25">
      <c r="A191" s="11"/>
      <c r="B191" s="42"/>
      <c r="C191" s="67"/>
      <c r="D191" s="44"/>
      <c r="E191" s="1"/>
      <c r="F191" s="63"/>
      <c r="G191" s="64"/>
      <c r="H191" s="48"/>
      <c r="I191" s="49"/>
      <c r="J191" s="50"/>
      <c r="K191" s="48"/>
      <c r="L191" s="66"/>
      <c r="M191" s="65"/>
      <c r="N191" s="48"/>
      <c r="O191" s="53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50"/>
      <c r="AA191" s="50"/>
      <c r="AB191" s="50"/>
      <c r="AC191" s="50"/>
      <c r="AD191" s="50"/>
      <c r="AE191" s="50"/>
      <c r="AF191" s="50"/>
      <c r="AG191" s="50"/>
      <c r="AH191" s="50"/>
      <c r="AI191" s="55"/>
    </row>
    <row r="192" spans="1:35" ht="15.75" x14ac:dyDescent="0.25">
      <c r="A192" s="11"/>
      <c r="B192" s="42"/>
      <c r="C192" s="67"/>
      <c r="D192" s="44"/>
      <c r="E192" s="1"/>
      <c r="F192" s="63"/>
      <c r="G192" s="64"/>
      <c r="H192" s="48"/>
      <c r="I192" s="49"/>
      <c r="J192" s="50"/>
      <c r="K192" s="48"/>
      <c r="L192" s="66"/>
      <c r="M192" s="65"/>
      <c r="N192" s="48"/>
      <c r="O192" s="53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50"/>
      <c r="AA192" s="50"/>
      <c r="AB192" s="50"/>
      <c r="AC192" s="50"/>
      <c r="AD192" s="50"/>
      <c r="AE192" s="50"/>
      <c r="AF192" s="50"/>
      <c r="AG192" s="50"/>
      <c r="AH192" s="50"/>
      <c r="AI192" s="55"/>
    </row>
    <row r="193" spans="1:35" ht="15.75" x14ac:dyDescent="0.25">
      <c r="A193" s="11"/>
      <c r="B193" s="42"/>
      <c r="C193" s="67"/>
      <c r="D193" s="44"/>
      <c r="E193" s="1"/>
      <c r="F193" s="63"/>
      <c r="G193" s="64"/>
      <c r="H193" s="48"/>
      <c r="I193" s="49"/>
      <c r="J193" s="50"/>
      <c r="K193" s="48"/>
      <c r="L193" s="66"/>
      <c r="M193" s="65"/>
      <c r="N193" s="48"/>
      <c r="O193" s="53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50"/>
      <c r="AA193" s="50"/>
      <c r="AB193" s="50"/>
      <c r="AC193" s="50"/>
      <c r="AD193" s="50"/>
      <c r="AE193" s="50"/>
      <c r="AF193" s="50"/>
      <c r="AG193" s="50"/>
      <c r="AH193" s="50"/>
      <c r="AI193" s="55"/>
    </row>
    <row r="194" spans="1:35" ht="15.75" x14ac:dyDescent="0.25">
      <c r="A194" s="11"/>
      <c r="B194" s="42"/>
      <c r="C194" s="67"/>
      <c r="D194" s="44"/>
      <c r="E194" s="1"/>
      <c r="F194" s="63"/>
      <c r="G194" s="64"/>
      <c r="H194" s="48"/>
      <c r="I194" s="49"/>
      <c r="J194" s="50"/>
      <c r="K194" s="48"/>
      <c r="L194" s="66"/>
      <c r="M194" s="65"/>
      <c r="N194" s="48"/>
      <c r="O194" s="53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50"/>
      <c r="AA194" s="50"/>
      <c r="AB194" s="50"/>
      <c r="AC194" s="50"/>
      <c r="AD194" s="50"/>
      <c r="AE194" s="50"/>
      <c r="AF194" s="50"/>
      <c r="AG194" s="50"/>
      <c r="AH194" s="50"/>
      <c r="AI194" s="55"/>
    </row>
    <row r="195" spans="1:35" ht="15.75" x14ac:dyDescent="0.25">
      <c r="A195" s="11"/>
      <c r="B195" s="42"/>
      <c r="C195" s="67"/>
      <c r="D195" s="44"/>
      <c r="E195" s="1"/>
      <c r="F195" s="63"/>
      <c r="G195" s="64"/>
      <c r="H195" s="48"/>
      <c r="I195" s="49"/>
      <c r="J195" s="50"/>
      <c r="K195" s="48"/>
      <c r="L195" s="66"/>
      <c r="M195" s="65"/>
      <c r="N195" s="48"/>
      <c r="O195" s="53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50"/>
      <c r="AA195" s="50"/>
      <c r="AB195" s="50"/>
      <c r="AC195" s="50"/>
      <c r="AD195" s="50"/>
      <c r="AE195" s="50"/>
      <c r="AF195" s="50"/>
      <c r="AG195" s="50"/>
      <c r="AH195" s="50"/>
      <c r="AI195" s="55"/>
    </row>
    <row r="196" spans="1:35" ht="15.75" x14ac:dyDescent="0.25">
      <c r="A196" s="11"/>
      <c r="B196" s="42"/>
      <c r="C196" s="100"/>
      <c r="D196" s="44"/>
      <c r="E196" s="1"/>
      <c r="F196" s="63"/>
      <c r="G196" s="64"/>
      <c r="H196" s="48"/>
      <c r="I196" s="49"/>
      <c r="J196" s="50"/>
      <c r="K196" s="48"/>
      <c r="L196" s="66"/>
      <c r="M196" s="65"/>
      <c r="N196" s="48"/>
      <c r="O196" s="53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50"/>
      <c r="AA196" s="50"/>
      <c r="AB196" s="50"/>
      <c r="AC196" s="50"/>
      <c r="AD196" s="50"/>
      <c r="AE196" s="50"/>
      <c r="AF196" s="50"/>
      <c r="AG196" s="50"/>
      <c r="AH196" s="50"/>
      <c r="AI196" s="55"/>
    </row>
    <row r="197" spans="1:35" ht="15.75" x14ac:dyDescent="0.25">
      <c r="A197" s="11"/>
      <c r="B197" s="42"/>
      <c r="C197" s="67"/>
      <c r="D197" s="44"/>
      <c r="E197" s="1"/>
      <c r="F197" s="63"/>
      <c r="G197" s="64"/>
      <c r="H197" s="48"/>
      <c r="I197" s="49"/>
      <c r="J197" s="50"/>
      <c r="K197" s="48"/>
      <c r="L197" s="66"/>
      <c r="M197" s="65"/>
      <c r="N197" s="48"/>
      <c r="O197" s="53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50"/>
      <c r="AA197" s="50"/>
      <c r="AB197" s="50"/>
      <c r="AC197" s="50"/>
      <c r="AD197" s="50"/>
      <c r="AE197" s="50"/>
      <c r="AF197" s="50"/>
      <c r="AG197" s="50"/>
      <c r="AH197" s="50"/>
      <c r="AI197" s="55"/>
    </row>
    <row r="198" spans="1:35" ht="15.75" x14ac:dyDescent="0.25">
      <c r="A198" s="11"/>
      <c r="B198" s="42"/>
      <c r="C198" s="67"/>
      <c r="D198" s="44"/>
      <c r="E198" s="1"/>
      <c r="F198" s="63"/>
      <c r="G198" s="64"/>
      <c r="H198" s="48"/>
      <c r="I198" s="49"/>
      <c r="J198" s="50"/>
      <c r="K198" s="48"/>
      <c r="L198" s="66"/>
      <c r="M198" s="65"/>
      <c r="N198" s="48"/>
      <c r="O198" s="53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50"/>
      <c r="AA198" s="50"/>
      <c r="AB198" s="50"/>
      <c r="AC198" s="50"/>
      <c r="AD198" s="50"/>
      <c r="AE198" s="50"/>
      <c r="AF198" s="50"/>
      <c r="AG198" s="50"/>
      <c r="AH198" s="50"/>
      <c r="AI198" s="55"/>
    </row>
    <row r="199" spans="1:35" ht="15.75" x14ac:dyDescent="0.25">
      <c r="A199" s="11"/>
      <c r="B199" s="42"/>
      <c r="C199" s="67"/>
      <c r="D199" s="44"/>
      <c r="E199" s="1"/>
      <c r="F199" s="63"/>
      <c r="G199" s="64"/>
      <c r="H199" s="48"/>
      <c r="I199" s="49"/>
      <c r="J199" s="50"/>
      <c r="K199" s="48"/>
      <c r="L199" s="66"/>
      <c r="M199" s="65"/>
      <c r="N199" s="48"/>
      <c r="O199" s="53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50"/>
      <c r="AA199" s="50"/>
      <c r="AB199" s="50"/>
      <c r="AC199" s="50"/>
      <c r="AD199" s="50"/>
      <c r="AE199" s="50"/>
      <c r="AF199" s="50"/>
      <c r="AG199" s="50"/>
      <c r="AH199" s="50"/>
      <c r="AI199" s="55"/>
    </row>
    <row r="200" spans="1:35" ht="15.75" x14ac:dyDescent="0.25">
      <c r="A200" s="11"/>
      <c r="B200" s="42"/>
      <c r="C200" s="67"/>
      <c r="D200" s="44"/>
      <c r="E200" s="1"/>
      <c r="F200" s="63"/>
      <c r="G200" s="64"/>
      <c r="H200" s="48"/>
      <c r="I200" s="49"/>
      <c r="J200" s="50"/>
      <c r="K200" s="48"/>
      <c r="L200" s="66"/>
      <c r="M200" s="65"/>
      <c r="N200" s="48"/>
      <c r="O200" s="53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50"/>
      <c r="AA200" s="50"/>
      <c r="AB200" s="50"/>
      <c r="AC200" s="50"/>
      <c r="AD200" s="50"/>
      <c r="AE200" s="50"/>
      <c r="AF200" s="50"/>
      <c r="AG200" s="50"/>
      <c r="AH200" s="50"/>
      <c r="AI200" s="55"/>
    </row>
    <row r="201" spans="1:35" ht="15.75" x14ac:dyDescent="0.25">
      <c r="A201" s="11"/>
      <c r="B201" s="42"/>
      <c r="C201" s="67"/>
      <c r="D201" s="44"/>
      <c r="E201" s="1"/>
      <c r="F201" s="63"/>
      <c r="G201" s="64"/>
      <c r="H201" s="48"/>
      <c r="I201" s="49"/>
      <c r="J201" s="50"/>
      <c r="K201" s="48"/>
      <c r="L201" s="66"/>
      <c r="M201" s="65"/>
      <c r="N201" s="48"/>
      <c r="O201" s="53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50"/>
      <c r="AA201" s="50"/>
      <c r="AB201" s="50"/>
      <c r="AC201" s="50"/>
      <c r="AD201" s="50"/>
      <c r="AE201" s="50"/>
      <c r="AF201" s="50"/>
      <c r="AG201" s="50"/>
      <c r="AH201" s="50"/>
      <c r="AI201" s="55"/>
    </row>
    <row r="202" spans="1:35" ht="15.75" x14ac:dyDescent="0.25">
      <c r="A202" s="11"/>
      <c r="B202" s="42"/>
      <c r="C202" s="67"/>
      <c r="D202" s="44"/>
      <c r="E202" s="1"/>
      <c r="F202" s="63"/>
      <c r="G202" s="64"/>
      <c r="H202" s="48"/>
      <c r="I202" s="49"/>
      <c r="J202" s="50"/>
      <c r="K202" s="48"/>
      <c r="L202" s="66"/>
      <c r="M202" s="65"/>
      <c r="N202" s="48"/>
      <c r="O202" s="53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50"/>
      <c r="AA202" s="50"/>
      <c r="AB202" s="50"/>
      <c r="AC202" s="50"/>
      <c r="AD202" s="50"/>
      <c r="AE202" s="50"/>
      <c r="AF202" s="50"/>
      <c r="AG202" s="50"/>
      <c r="AH202" s="50"/>
      <c r="AI202" s="55"/>
    </row>
    <row r="203" spans="1:35" ht="15.75" x14ac:dyDescent="0.25">
      <c r="A203" s="11"/>
      <c r="B203" s="42"/>
      <c r="C203" s="67"/>
      <c r="D203" s="44"/>
      <c r="E203" s="1"/>
      <c r="F203" s="63"/>
      <c r="G203" s="64"/>
      <c r="H203" s="48"/>
      <c r="I203" s="49"/>
      <c r="J203" s="50"/>
      <c r="K203" s="48"/>
      <c r="L203" s="66"/>
      <c r="M203" s="65"/>
      <c r="N203" s="48"/>
      <c r="O203" s="53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50"/>
      <c r="AA203" s="50"/>
      <c r="AB203" s="50"/>
      <c r="AC203" s="50"/>
      <c r="AD203" s="50"/>
      <c r="AE203" s="50"/>
      <c r="AF203" s="50"/>
      <c r="AG203" s="50"/>
      <c r="AH203" s="50"/>
      <c r="AI203" s="55"/>
    </row>
    <row r="204" spans="1:35" ht="15.75" x14ac:dyDescent="0.25">
      <c r="A204" s="11"/>
      <c r="B204" s="42"/>
      <c r="C204" s="67"/>
      <c r="D204" s="44"/>
      <c r="E204" s="1"/>
      <c r="F204" s="63"/>
      <c r="G204" s="64"/>
      <c r="H204" s="48"/>
      <c r="I204" s="49"/>
      <c r="J204" s="50"/>
      <c r="K204" s="48"/>
      <c r="L204" s="66"/>
      <c r="M204" s="65"/>
      <c r="N204" s="48"/>
      <c r="O204" s="53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50"/>
      <c r="AA204" s="50"/>
      <c r="AB204" s="50"/>
      <c r="AC204" s="50"/>
      <c r="AD204" s="50"/>
      <c r="AE204" s="50"/>
      <c r="AF204" s="50"/>
      <c r="AG204" s="50"/>
      <c r="AH204" s="50"/>
      <c r="AI204" s="55"/>
    </row>
    <row r="205" spans="1:35" ht="15.75" x14ac:dyDescent="0.25">
      <c r="A205" s="87"/>
      <c r="B205" s="42"/>
      <c r="C205" s="101"/>
      <c r="D205" s="90"/>
      <c r="E205" s="91"/>
      <c r="F205" s="92"/>
      <c r="G205" s="93"/>
      <c r="H205" s="48"/>
      <c r="I205" s="95"/>
      <c r="J205" s="96"/>
      <c r="K205" s="48"/>
      <c r="L205" s="95"/>
      <c r="M205" s="102"/>
      <c r="N205" s="48"/>
      <c r="O205" s="103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6"/>
      <c r="AA205" s="96"/>
      <c r="AB205" s="96"/>
      <c r="AC205" s="96"/>
      <c r="AD205" s="96"/>
      <c r="AE205" s="96"/>
      <c r="AF205" s="96"/>
      <c r="AG205" s="96"/>
      <c r="AH205" s="96"/>
      <c r="AI205" s="55"/>
    </row>
    <row r="206" spans="1:35" ht="15.75" x14ac:dyDescent="0.25">
      <c r="A206" s="11"/>
      <c r="B206" s="42"/>
      <c r="C206" s="100"/>
      <c r="D206" s="44"/>
      <c r="E206" s="1"/>
      <c r="F206" s="63"/>
      <c r="G206" s="64"/>
      <c r="H206" s="48"/>
      <c r="I206" s="49"/>
      <c r="J206" s="50"/>
      <c r="K206" s="48"/>
      <c r="L206" s="66"/>
      <c r="M206" s="104"/>
      <c r="N206" s="105"/>
      <c r="O206" s="106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50"/>
      <c r="AA206" s="50"/>
      <c r="AB206" s="50"/>
      <c r="AC206" s="50"/>
      <c r="AD206" s="50"/>
      <c r="AE206" s="50"/>
      <c r="AF206" s="50"/>
      <c r="AG206" s="50"/>
      <c r="AH206" s="50"/>
      <c r="AI206" s="55"/>
    </row>
    <row r="207" spans="1:35" ht="15.75" x14ac:dyDescent="0.25">
      <c r="A207" s="11"/>
      <c r="B207" s="42"/>
      <c r="C207" s="100"/>
      <c r="D207" s="44"/>
      <c r="E207" s="1"/>
      <c r="F207" s="63"/>
      <c r="G207" s="64"/>
      <c r="H207" s="48"/>
      <c r="I207" s="49"/>
      <c r="J207" s="50"/>
      <c r="K207" s="48"/>
      <c r="L207" s="66"/>
      <c r="M207" s="104"/>
      <c r="N207" s="105"/>
      <c r="O207" s="106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50"/>
      <c r="AA207" s="50"/>
      <c r="AB207" s="50"/>
      <c r="AC207" s="50"/>
      <c r="AD207" s="50"/>
      <c r="AE207" s="50"/>
      <c r="AF207" s="50"/>
      <c r="AG207" s="50"/>
      <c r="AH207" s="50"/>
      <c r="AI207" s="55"/>
    </row>
    <row r="208" spans="1:35" ht="15.75" x14ac:dyDescent="0.25">
      <c r="A208" s="11"/>
      <c r="B208" s="42"/>
      <c r="C208" s="100"/>
      <c r="D208" s="44"/>
      <c r="E208" s="1"/>
      <c r="F208" s="63"/>
      <c r="G208" s="64"/>
      <c r="H208" s="48"/>
      <c r="I208" s="49"/>
      <c r="J208" s="50"/>
      <c r="K208" s="48"/>
      <c r="L208" s="66"/>
      <c r="M208" s="104"/>
      <c r="N208" s="105"/>
      <c r="O208" s="106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50"/>
      <c r="AA208" s="50"/>
      <c r="AB208" s="50"/>
      <c r="AC208" s="50"/>
      <c r="AD208" s="50"/>
      <c r="AE208" s="50"/>
      <c r="AF208" s="50"/>
      <c r="AG208" s="50"/>
      <c r="AH208" s="50"/>
      <c r="AI208" s="55"/>
    </row>
    <row r="209" spans="1:35" ht="15.75" x14ac:dyDescent="0.25">
      <c r="A209" s="11"/>
      <c r="B209" s="42"/>
      <c r="C209" s="100"/>
      <c r="D209" s="44"/>
      <c r="E209" s="1"/>
      <c r="F209" s="63"/>
      <c r="G209" s="64"/>
      <c r="H209" s="48"/>
      <c r="I209" s="49"/>
      <c r="J209" s="50"/>
      <c r="K209" s="48"/>
      <c r="L209" s="66"/>
      <c r="M209" s="104"/>
      <c r="N209" s="105"/>
      <c r="O209" s="106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50"/>
      <c r="AA209" s="50"/>
      <c r="AB209" s="50"/>
      <c r="AC209" s="50"/>
      <c r="AD209" s="50"/>
      <c r="AE209" s="50"/>
      <c r="AF209" s="50"/>
      <c r="AG209" s="50"/>
      <c r="AH209" s="50"/>
      <c r="AI209" s="55"/>
    </row>
    <row r="210" spans="1:35" ht="15.75" x14ac:dyDescent="0.25">
      <c r="A210" s="11"/>
      <c r="B210" s="42"/>
      <c r="C210" s="100"/>
      <c r="D210" s="44"/>
      <c r="E210" s="1"/>
      <c r="F210" s="63"/>
      <c r="G210" s="64"/>
      <c r="H210" s="48"/>
      <c r="I210" s="49"/>
      <c r="J210" s="50"/>
      <c r="K210" s="48"/>
      <c r="L210" s="66"/>
      <c r="M210" s="104"/>
      <c r="N210" s="105"/>
      <c r="O210" s="106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50"/>
      <c r="AA210" s="50"/>
      <c r="AB210" s="50"/>
      <c r="AC210" s="50"/>
      <c r="AD210" s="50"/>
      <c r="AE210" s="50"/>
      <c r="AF210" s="50"/>
      <c r="AG210" s="50"/>
      <c r="AH210" s="50"/>
      <c r="AI210" s="55"/>
    </row>
    <row r="211" spans="1:35" ht="15.75" x14ac:dyDescent="0.25">
      <c r="A211" s="11"/>
      <c r="B211" s="42"/>
      <c r="C211" s="100"/>
      <c r="D211" s="44"/>
      <c r="E211" s="1"/>
      <c r="F211" s="63"/>
      <c r="G211" s="64"/>
      <c r="H211" s="48"/>
      <c r="I211" s="49"/>
      <c r="J211" s="50"/>
      <c r="K211" s="48"/>
      <c r="L211" s="66"/>
      <c r="M211" s="104"/>
      <c r="N211" s="105"/>
      <c r="O211" s="106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50"/>
      <c r="AA211" s="50"/>
      <c r="AB211" s="50"/>
      <c r="AC211" s="50"/>
      <c r="AD211" s="50"/>
      <c r="AE211" s="50"/>
      <c r="AF211" s="50"/>
      <c r="AG211" s="50"/>
      <c r="AH211" s="50"/>
      <c r="AI211" s="55"/>
    </row>
    <row r="212" spans="1:35" ht="15.75" x14ac:dyDescent="0.25">
      <c r="A212" s="11"/>
      <c r="B212" s="42"/>
      <c r="C212" s="100"/>
      <c r="D212" s="44"/>
      <c r="E212" s="1"/>
      <c r="F212" s="63"/>
      <c r="G212" s="64"/>
      <c r="H212" s="48"/>
      <c r="I212" s="49"/>
      <c r="J212" s="50"/>
      <c r="K212" s="48"/>
      <c r="L212" s="66"/>
      <c r="M212" s="104"/>
      <c r="N212" s="105"/>
      <c r="O212" s="106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50"/>
      <c r="AA212" s="50"/>
      <c r="AB212" s="50"/>
      <c r="AC212" s="50"/>
      <c r="AD212" s="50"/>
      <c r="AE212" s="50"/>
      <c r="AF212" s="50"/>
      <c r="AG212" s="50"/>
      <c r="AH212" s="50"/>
      <c r="AI212" s="55"/>
    </row>
    <row r="213" spans="1:35" ht="15.75" x14ac:dyDescent="0.25">
      <c r="A213" s="11"/>
      <c r="B213" s="42"/>
      <c r="C213" s="100"/>
      <c r="D213" s="44"/>
      <c r="E213" s="1"/>
      <c r="F213" s="63"/>
      <c r="G213" s="64"/>
      <c r="H213" s="48"/>
      <c r="I213" s="49"/>
      <c r="J213" s="50"/>
      <c r="K213" s="48"/>
      <c r="L213" s="66"/>
      <c r="M213" s="104"/>
      <c r="N213" s="105"/>
      <c r="O213" s="106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50"/>
      <c r="AA213" s="50"/>
      <c r="AB213" s="50"/>
      <c r="AC213" s="50"/>
      <c r="AD213" s="50"/>
      <c r="AE213" s="50"/>
      <c r="AF213" s="50"/>
      <c r="AG213" s="50"/>
      <c r="AH213" s="50"/>
      <c r="AI213" s="55"/>
    </row>
    <row r="214" spans="1:35" ht="15.75" x14ac:dyDescent="0.25">
      <c r="A214" s="11"/>
      <c r="B214" s="42"/>
      <c r="C214" s="100"/>
      <c r="D214" s="44"/>
      <c r="E214" s="1"/>
      <c r="F214" s="63"/>
      <c r="G214" s="64"/>
      <c r="H214" s="48"/>
      <c r="I214" s="49"/>
      <c r="J214" s="50"/>
      <c r="K214" s="48"/>
      <c r="L214" s="66"/>
      <c r="M214" s="104"/>
      <c r="N214" s="105"/>
      <c r="O214" s="106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50"/>
      <c r="AA214" s="50"/>
      <c r="AB214" s="50"/>
      <c r="AC214" s="50"/>
      <c r="AD214" s="50"/>
      <c r="AE214" s="50"/>
      <c r="AF214" s="50"/>
      <c r="AG214" s="50"/>
      <c r="AH214" s="50"/>
      <c r="AI214" s="55"/>
    </row>
    <row r="215" spans="1:35" ht="15.75" x14ac:dyDescent="0.25">
      <c r="A215" s="11"/>
      <c r="B215" s="42"/>
      <c r="C215" s="100"/>
      <c r="D215" s="44"/>
      <c r="E215" s="1"/>
      <c r="F215" s="63"/>
      <c r="G215" s="64"/>
      <c r="H215" s="48"/>
      <c r="I215" s="49"/>
      <c r="J215" s="50"/>
      <c r="K215" s="48"/>
      <c r="L215" s="66"/>
      <c r="M215" s="104"/>
      <c r="N215" s="105"/>
      <c r="O215" s="106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50"/>
      <c r="AA215" s="50"/>
      <c r="AB215" s="50"/>
      <c r="AC215" s="50"/>
      <c r="AD215" s="50"/>
      <c r="AE215" s="50"/>
      <c r="AF215" s="50"/>
      <c r="AG215" s="50"/>
      <c r="AH215" s="50"/>
      <c r="AI215" s="55"/>
    </row>
    <row r="216" spans="1:35" ht="15.75" x14ac:dyDescent="0.25">
      <c r="A216" s="11"/>
      <c r="B216" s="42"/>
      <c r="C216" s="100"/>
      <c r="D216" s="44"/>
      <c r="E216" s="1"/>
      <c r="F216" s="63"/>
      <c r="G216" s="64"/>
      <c r="H216" s="48"/>
      <c r="I216" s="49"/>
      <c r="J216" s="50"/>
      <c r="K216" s="48"/>
      <c r="L216" s="66"/>
      <c r="M216" s="104"/>
      <c r="N216" s="105"/>
      <c r="O216" s="106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50"/>
      <c r="AA216" s="50"/>
      <c r="AB216" s="50"/>
      <c r="AC216" s="50"/>
      <c r="AD216" s="50"/>
      <c r="AE216" s="50"/>
      <c r="AF216" s="50"/>
      <c r="AG216" s="50"/>
      <c r="AH216" s="50"/>
      <c r="AI216" s="55"/>
    </row>
    <row r="217" spans="1:35" ht="15.75" x14ac:dyDescent="0.25">
      <c r="A217" s="11"/>
      <c r="B217" s="42"/>
      <c r="C217" s="100"/>
      <c r="D217" s="44"/>
      <c r="E217" s="1"/>
      <c r="F217" s="63"/>
      <c r="G217" s="64"/>
      <c r="H217" s="48"/>
      <c r="I217" s="49"/>
      <c r="J217" s="50"/>
      <c r="K217" s="48"/>
      <c r="L217" s="66"/>
      <c r="M217" s="104"/>
      <c r="N217" s="105"/>
      <c r="O217" s="106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50"/>
      <c r="AA217" s="50"/>
      <c r="AB217" s="50"/>
      <c r="AC217" s="50"/>
      <c r="AD217" s="50"/>
      <c r="AE217" s="50"/>
      <c r="AF217" s="50"/>
      <c r="AG217" s="50"/>
      <c r="AH217" s="50"/>
      <c r="AI217" s="55"/>
    </row>
    <row r="218" spans="1:35" ht="15.75" x14ac:dyDescent="0.25">
      <c r="A218" s="11"/>
      <c r="B218" s="42"/>
      <c r="C218" s="100"/>
      <c r="D218" s="44"/>
      <c r="E218" s="1"/>
      <c r="F218" s="63"/>
      <c r="G218" s="64"/>
      <c r="H218" s="48"/>
      <c r="I218" s="49"/>
      <c r="J218" s="50"/>
      <c r="K218" s="48"/>
      <c r="L218" s="66"/>
      <c r="M218" s="104"/>
      <c r="N218" s="105"/>
      <c r="O218" s="106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50"/>
      <c r="AA218" s="50"/>
      <c r="AB218" s="50"/>
      <c r="AC218" s="50"/>
      <c r="AD218" s="50"/>
      <c r="AE218" s="50"/>
      <c r="AF218" s="50"/>
      <c r="AG218" s="50"/>
      <c r="AH218" s="50"/>
      <c r="AI218" s="55"/>
    </row>
    <row r="219" spans="1:35" ht="15.75" x14ac:dyDescent="0.25">
      <c r="A219" s="11"/>
      <c r="B219" s="42"/>
      <c r="C219" s="100"/>
      <c r="D219" s="44"/>
      <c r="E219" s="1"/>
      <c r="F219" s="63"/>
      <c r="G219" s="64"/>
      <c r="H219" s="48"/>
      <c r="I219" s="49"/>
      <c r="J219" s="50"/>
      <c r="K219" s="48"/>
      <c r="L219" s="66"/>
      <c r="M219" s="104"/>
      <c r="N219" s="105"/>
      <c r="O219" s="106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50"/>
      <c r="AA219" s="50"/>
      <c r="AB219" s="50"/>
      <c r="AC219" s="50"/>
      <c r="AD219" s="50"/>
      <c r="AE219" s="50"/>
      <c r="AF219" s="50"/>
      <c r="AG219" s="50"/>
      <c r="AH219" s="50"/>
      <c r="AI219" s="55"/>
    </row>
    <row r="220" spans="1:35" ht="15.75" x14ac:dyDescent="0.25">
      <c r="A220" s="11"/>
      <c r="B220" s="42"/>
      <c r="C220" s="100"/>
      <c r="D220" s="44"/>
      <c r="E220" s="1"/>
      <c r="F220" s="63"/>
      <c r="G220" s="64"/>
      <c r="H220" s="48"/>
      <c r="I220" s="49"/>
      <c r="J220" s="50"/>
      <c r="K220" s="48"/>
      <c r="L220" s="66"/>
      <c r="M220" s="104"/>
      <c r="N220" s="105"/>
      <c r="O220" s="106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50"/>
      <c r="AA220" s="50"/>
      <c r="AB220" s="50"/>
      <c r="AC220" s="50"/>
      <c r="AD220" s="50"/>
      <c r="AE220" s="50"/>
      <c r="AF220" s="50"/>
      <c r="AG220" s="50"/>
      <c r="AH220" s="50"/>
      <c r="AI220" s="55"/>
    </row>
    <row r="221" spans="1:35" ht="15.75" x14ac:dyDescent="0.25">
      <c r="A221" s="11"/>
      <c r="B221" s="42"/>
      <c r="C221" s="100"/>
      <c r="D221" s="44"/>
      <c r="E221" s="1"/>
      <c r="F221" s="63"/>
      <c r="G221" s="64"/>
      <c r="H221" s="48"/>
      <c r="I221" s="49"/>
      <c r="J221" s="50"/>
      <c r="K221" s="48"/>
      <c r="L221" s="66"/>
      <c r="M221" s="104"/>
      <c r="N221" s="105"/>
      <c r="O221" s="106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50"/>
      <c r="AA221" s="50"/>
      <c r="AB221" s="50"/>
      <c r="AC221" s="50"/>
      <c r="AD221" s="50"/>
      <c r="AE221" s="50"/>
      <c r="AF221" s="50"/>
      <c r="AG221" s="50"/>
      <c r="AH221" s="50"/>
      <c r="AI221" s="55"/>
    </row>
    <row r="222" spans="1:35" ht="15.75" x14ac:dyDescent="0.25">
      <c r="A222" s="11"/>
      <c r="B222" s="42"/>
      <c r="C222" s="100"/>
      <c r="D222" s="44"/>
      <c r="E222" s="1"/>
      <c r="F222" s="63"/>
      <c r="G222" s="64"/>
      <c r="H222" s="48"/>
      <c r="I222" s="49"/>
      <c r="J222" s="50"/>
      <c r="K222" s="48"/>
      <c r="L222" s="66"/>
      <c r="M222" s="104"/>
      <c r="N222" s="105"/>
      <c r="O222" s="106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50"/>
      <c r="AA222" s="50"/>
      <c r="AB222" s="50"/>
      <c r="AC222" s="50"/>
      <c r="AD222" s="50"/>
      <c r="AE222" s="50"/>
      <c r="AF222" s="50"/>
      <c r="AG222" s="50"/>
      <c r="AH222" s="50"/>
      <c r="AI222" s="55"/>
    </row>
    <row r="223" spans="1:35" ht="15.75" x14ac:dyDescent="0.25">
      <c r="A223" s="11"/>
      <c r="B223" s="42"/>
      <c r="C223" s="100"/>
      <c r="D223" s="44"/>
      <c r="E223" s="1"/>
      <c r="F223" s="63"/>
      <c r="G223" s="64"/>
      <c r="H223" s="48"/>
      <c r="I223" s="49"/>
      <c r="J223" s="50"/>
      <c r="K223" s="48"/>
      <c r="L223" s="66"/>
      <c r="M223" s="104"/>
      <c r="N223" s="105"/>
      <c r="O223" s="106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50"/>
      <c r="AA223" s="50"/>
      <c r="AB223" s="50"/>
      <c r="AC223" s="50"/>
      <c r="AD223" s="50"/>
      <c r="AE223" s="50"/>
      <c r="AF223" s="50"/>
      <c r="AG223" s="50"/>
      <c r="AH223" s="50"/>
      <c r="AI223" s="55"/>
    </row>
    <row r="224" spans="1:35" ht="15.75" x14ac:dyDescent="0.25">
      <c r="A224" s="11"/>
      <c r="B224" s="42"/>
      <c r="C224" s="100"/>
      <c r="D224" s="44"/>
      <c r="E224" s="1"/>
      <c r="F224" s="63"/>
      <c r="G224" s="64"/>
      <c r="H224" s="48"/>
      <c r="I224" s="49"/>
      <c r="J224" s="50"/>
      <c r="K224" s="48"/>
      <c r="L224" s="66"/>
      <c r="M224" s="104"/>
      <c r="N224" s="105"/>
      <c r="O224" s="106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50"/>
      <c r="AA224" s="50"/>
      <c r="AB224" s="50"/>
      <c r="AC224" s="50"/>
      <c r="AD224" s="50"/>
      <c r="AE224" s="50"/>
      <c r="AF224" s="50"/>
      <c r="AG224" s="50"/>
      <c r="AH224" s="50"/>
      <c r="AI224" s="55"/>
    </row>
    <row r="225" spans="1:35" ht="15.75" x14ac:dyDescent="0.25">
      <c r="A225" s="11"/>
      <c r="B225" s="42"/>
      <c r="C225" s="100"/>
      <c r="D225" s="44"/>
      <c r="E225" s="1"/>
      <c r="F225" s="63"/>
      <c r="G225" s="64"/>
      <c r="H225" s="48"/>
      <c r="I225" s="49"/>
      <c r="J225" s="50"/>
      <c r="K225" s="48"/>
      <c r="L225" s="66"/>
      <c r="M225" s="104"/>
      <c r="N225" s="105"/>
      <c r="O225" s="106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50"/>
      <c r="AA225" s="50"/>
      <c r="AB225" s="50"/>
      <c r="AC225" s="50"/>
      <c r="AD225" s="50"/>
      <c r="AE225" s="50"/>
      <c r="AF225" s="50"/>
      <c r="AG225" s="50"/>
      <c r="AH225" s="50"/>
      <c r="AI225" s="55"/>
    </row>
    <row r="226" spans="1:35" ht="15.75" x14ac:dyDescent="0.25">
      <c r="A226" s="11"/>
      <c r="B226" s="42"/>
      <c r="C226" s="100"/>
      <c r="D226" s="44"/>
      <c r="E226" s="1"/>
      <c r="F226" s="63"/>
      <c r="G226" s="64"/>
      <c r="H226" s="48"/>
      <c r="I226" s="49"/>
      <c r="J226" s="50"/>
      <c r="K226" s="48"/>
      <c r="L226" s="66"/>
      <c r="M226" s="104"/>
      <c r="N226" s="105"/>
      <c r="O226" s="106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50"/>
      <c r="AA226" s="50"/>
      <c r="AB226" s="50"/>
      <c r="AC226" s="50"/>
      <c r="AD226" s="50"/>
      <c r="AE226" s="50"/>
      <c r="AF226" s="50"/>
      <c r="AG226" s="50"/>
      <c r="AH226" s="50"/>
      <c r="AI226" s="55"/>
    </row>
    <row r="227" spans="1:35" ht="15.75" x14ac:dyDescent="0.25">
      <c r="A227" s="11"/>
      <c r="B227" s="42"/>
      <c r="C227" s="100"/>
      <c r="D227" s="44"/>
      <c r="E227" s="1"/>
      <c r="F227" s="63"/>
      <c r="G227" s="64"/>
      <c r="H227" s="48"/>
      <c r="I227" s="49"/>
      <c r="J227" s="50"/>
      <c r="K227" s="105"/>
      <c r="L227" s="104"/>
      <c r="M227" s="104"/>
      <c r="N227" s="105"/>
      <c r="O227" s="106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50"/>
      <c r="AA227" s="50"/>
      <c r="AB227" s="50"/>
      <c r="AC227" s="50"/>
      <c r="AD227" s="50"/>
      <c r="AE227" s="50"/>
      <c r="AF227" s="50"/>
      <c r="AG227" s="50"/>
      <c r="AH227" s="50"/>
      <c r="AI227" s="55"/>
    </row>
    <row r="228" spans="1:35" ht="15.75" x14ac:dyDescent="0.25">
      <c r="A228" s="11"/>
      <c r="B228" s="42"/>
      <c r="C228" s="100"/>
      <c r="D228" s="44"/>
      <c r="E228" s="1"/>
      <c r="F228" s="63"/>
      <c r="G228" s="64"/>
      <c r="H228" s="48"/>
      <c r="I228" s="49"/>
      <c r="J228" s="50"/>
      <c r="K228" s="105"/>
      <c r="L228" s="104"/>
      <c r="M228" s="104"/>
      <c r="N228" s="105"/>
      <c r="O228" s="106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50"/>
      <c r="AA228" s="50"/>
      <c r="AB228" s="50"/>
      <c r="AC228" s="50"/>
      <c r="AD228" s="50"/>
      <c r="AE228" s="50"/>
      <c r="AF228" s="50"/>
      <c r="AG228" s="50"/>
      <c r="AH228" s="50"/>
      <c r="AI228" s="55"/>
    </row>
    <row r="229" spans="1:35" ht="15.75" x14ac:dyDescent="0.25">
      <c r="A229" s="11"/>
      <c r="B229" s="42"/>
      <c r="C229" s="100"/>
      <c r="D229" s="44"/>
      <c r="E229" s="1"/>
      <c r="F229" s="63"/>
      <c r="G229" s="64"/>
      <c r="H229" s="48"/>
      <c r="I229" s="49"/>
      <c r="J229" s="50"/>
      <c r="K229" s="105"/>
      <c r="L229" s="104"/>
      <c r="M229" s="104"/>
      <c r="N229" s="105"/>
      <c r="O229" s="106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50"/>
      <c r="AA229" s="50"/>
      <c r="AB229" s="50"/>
      <c r="AC229" s="50"/>
      <c r="AD229" s="50"/>
      <c r="AE229" s="50"/>
      <c r="AF229" s="50"/>
      <c r="AG229" s="50"/>
      <c r="AH229" s="50"/>
      <c r="AI229" s="55"/>
    </row>
    <row r="230" spans="1:35" ht="15.75" x14ac:dyDescent="0.25">
      <c r="A230" s="11"/>
      <c r="B230" s="42"/>
      <c r="C230" s="100"/>
      <c r="D230" s="44"/>
      <c r="E230" s="1"/>
      <c r="F230" s="63"/>
      <c r="G230" s="64"/>
      <c r="H230" s="48"/>
      <c r="I230" s="49"/>
      <c r="J230" s="50"/>
      <c r="K230" s="105"/>
      <c r="L230" s="104"/>
      <c r="M230" s="104"/>
      <c r="N230" s="105"/>
      <c r="O230" s="106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50"/>
      <c r="AA230" s="50"/>
      <c r="AB230" s="50"/>
      <c r="AC230" s="50"/>
      <c r="AD230" s="50"/>
      <c r="AE230" s="50"/>
      <c r="AF230" s="50"/>
      <c r="AG230" s="50"/>
      <c r="AH230" s="50"/>
      <c r="AI230" s="55"/>
    </row>
    <row r="231" spans="1:35" ht="15.75" x14ac:dyDescent="0.25">
      <c r="A231" s="11"/>
      <c r="B231" s="42"/>
      <c r="C231" s="100"/>
      <c r="D231" s="44"/>
      <c r="E231" s="1"/>
      <c r="F231" s="63"/>
      <c r="G231" s="64"/>
      <c r="H231" s="48"/>
      <c r="I231" s="49"/>
      <c r="J231" s="50"/>
      <c r="K231" s="105"/>
      <c r="L231" s="104"/>
      <c r="M231" s="104"/>
      <c r="N231" s="105"/>
      <c r="O231" s="106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50"/>
      <c r="AA231" s="50"/>
      <c r="AB231" s="50"/>
      <c r="AC231" s="50"/>
      <c r="AD231" s="50"/>
      <c r="AE231" s="50"/>
      <c r="AF231" s="50"/>
      <c r="AG231" s="50"/>
      <c r="AH231" s="50"/>
      <c r="AI231" s="55"/>
    </row>
    <row r="232" spans="1:35" ht="15.75" x14ac:dyDescent="0.25">
      <c r="A232" s="11"/>
      <c r="B232" s="42"/>
      <c r="C232" s="100"/>
      <c r="D232" s="44"/>
      <c r="E232" s="1"/>
      <c r="F232" s="63"/>
      <c r="G232" s="64"/>
      <c r="H232" s="48"/>
      <c r="I232" s="49"/>
      <c r="J232" s="50"/>
      <c r="K232" s="105"/>
      <c r="L232" s="104"/>
      <c r="M232" s="104"/>
      <c r="N232" s="105"/>
      <c r="O232" s="106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50"/>
      <c r="AA232" s="50"/>
      <c r="AB232" s="50"/>
      <c r="AC232" s="50"/>
      <c r="AD232" s="50"/>
      <c r="AE232" s="50"/>
      <c r="AF232" s="50"/>
      <c r="AG232" s="50"/>
      <c r="AH232" s="50"/>
      <c r="AI232" s="55"/>
    </row>
    <row r="233" spans="1:35" ht="15.75" x14ac:dyDescent="0.25">
      <c r="A233" s="11"/>
      <c r="B233" s="42"/>
      <c r="C233" s="100"/>
      <c r="D233" s="44"/>
      <c r="E233" s="1"/>
      <c r="F233" s="63"/>
      <c r="G233" s="64"/>
      <c r="H233" s="48"/>
      <c r="I233" s="49"/>
      <c r="J233" s="50"/>
      <c r="K233" s="105"/>
      <c r="L233" s="104"/>
      <c r="M233" s="104"/>
      <c r="N233" s="105"/>
      <c r="O233" s="106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50"/>
      <c r="AA233" s="50"/>
      <c r="AB233" s="50"/>
      <c r="AC233" s="50"/>
      <c r="AD233" s="50"/>
      <c r="AE233" s="50"/>
      <c r="AF233" s="50"/>
      <c r="AG233" s="50"/>
      <c r="AH233" s="50"/>
      <c r="AI233" s="55"/>
    </row>
    <row r="234" spans="1:35" ht="15.75" x14ac:dyDescent="0.25">
      <c r="A234" s="11"/>
      <c r="B234" s="42"/>
      <c r="C234" s="100"/>
      <c r="D234" s="44"/>
      <c r="E234" s="1"/>
      <c r="F234" s="63"/>
      <c r="G234" s="64"/>
      <c r="H234" s="48"/>
      <c r="I234" s="49"/>
      <c r="J234" s="50"/>
      <c r="K234" s="105"/>
      <c r="L234" s="104"/>
      <c r="M234" s="104"/>
      <c r="N234" s="105"/>
      <c r="O234" s="107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50"/>
      <c r="AA234" s="50"/>
      <c r="AB234" s="50"/>
      <c r="AC234" s="50"/>
      <c r="AD234" s="50"/>
      <c r="AE234" s="50"/>
      <c r="AF234" s="50"/>
      <c r="AG234" s="50"/>
      <c r="AH234" s="50"/>
      <c r="AI234" s="55"/>
    </row>
    <row r="235" spans="1:35" ht="15.75" x14ac:dyDescent="0.25">
      <c r="A235" s="11"/>
      <c r="B235" s="42"/>
      <c r="C235" s="100"/>
      <c r="D235" s="44"/>
      <c r="E235" s="1"/>
      <c r="F235" s="63"/>
      <c r="G235" s="64"/>
      <c r="H235" s="48"/>
      <c r="I235" s="49"/>
      <c r="J235" s="50"/>
      <c r="K235" s="105"/>
      <c r="L235" s="104"/>
      <c r="M235" s="104"/>
      <c r="N235" s="105"/>
      <c r="O235" s="107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50"/>
      <c r="AA235" s="50"/>
      <c r="AB235" s="50"/>
      <c r="AC235" s="50"/>
      <c r="AD235" s="50"/>
      <c r="AE235" s="50"/>
      <c r="AF235" s="50"/>
      <c r="AG235" s="50"/>
      <c r="AH235" s="50"/>
      <c r="AI235" s="55"/>
    </row>
    <row r="236" spans="1:35" ht="15.75" x14ac:dyDescent="0.25">
      <c r="A236" s="11"/>
      <c r="B236" s="42"/>
      <c r="C236" s="100"/>
      <c r="D236" s="44"/>
      <c r="E236" s="1"/>
      <c r="F236" s="63"/>
      <c r="G236" s="64"/>
      <c r="H236" s="48"/>
      <c r="I236" s="49"/>
      <c r="J236" s="50"/>
      <c r="K236" s="105"/>
      <c r="L236" s="104"/>
      <c r="M236" s="104"/>
      <c r="N236" s="105"/>
      <c r="O236" s="107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50"/>
      <c r="AA236" s="50"/>
      <c r="AB236" s="50"/>
      <c r="AC236" s="50"/>
      <c r="AD236" s="50"/>
      <c r="AE236" s="50"/>
      <c r="AF236" s="50"/>
      <c r="AG236" s="50"/>
      <c r="AH236" s="50"/>
      <c r="AI236" s="55"/>
    </row>
    <row r="237" spans="1:35" ht="15.75" x14ac:dyDescent="0.25">
      <c r="A237" s="11"/>
      <c r="B237" s="42"/>
      <c r="C237" s="100"/>
      <c r="D237" s="44"/>
      <c r="E237" s="1"/>
      <c r="F237" s="63"/>
      <c r="G237" s="64"/>
      <c r="H237" s="48"/>
      <c r="I237" s="49"/>
      <c r="J237" s="50"/>
      <c r="K237" s="105"/>
      <c r="L237" s="104"/>
      <c r="M237" s="104"/>
      <c r="N237" s="105"/>
      <c r="O237" s="107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50"/>
      <c r="AA237" s="50"/>
      <c r="AB237" s="50"/>
      <c r="AC237" s="50"/>
      <c r="AD237" s="50"/>
      <c r="AE237" s="50"/>
      <c r="AF237" s="50"/>
      <c r="AG237" s="50"/>
      <c r="AH237" s="50"/>
      <c r="AI237" s="55"/>
    </row>
    <row r="238" spans="1:35" ht="15.75" x14ac:dyDescent="0.25">
      <c r="A238" s="11"/>
      <c r="B238" s="42"/>
      <c r="C238" s="100"/>
      <c r="D238" s="44"/>
      <c r="E238" s="1"/>
      <c r="F238" s="63"/>
      <c r="G238" s="64"/>
      <c r="H238" s="48"/>
      <c r="I238" s="49"/>
      <c r="J238" s="50"/>
      <c r="K238" s="105"/>
      <c r="L238" s="104"/>
      <c r="M238" s="104"/>
      <c r="N238" s="105"/>
      <c r="O238" s="107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50"/>
      <c r="AA238" s="50"/>
      <c r="AB238" s="50"/>
      <c r="AC238" s="50"/>
      <c r="AD238" s="50"/>
      <c r="AE238" s="50"/>
      <c r="AF238" s="50"/>
      <c r="AG238" s="50"/>
      <c r="AH238" s="50"/>
      <c r="AI238" s="55"/>
    </row>
    <row r="239" spans="1:35" ht="15.75" x14ac:dyDescent="0.25">
      <c r="A239" s="11"/>
      <c r="B239" s="42"/>
      <c r="C239" s="100"/>
      <c r="D239" s="44"/>
      <c r="E239" s="1"/>
      <c r="F239" s="63"/>
      <c r="G239" s="64"/>
      <c r="H239" s="48"/>
      <c r="I239" s="49"/>
      <c r="J239" s="50"/>
      <c r="K239" s="105"/>
      <c r="L239" s="104"/>
      <c r="M239" s="104"/>
      <c r="N239" s="105"/>
      <c r="O239" s="107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50"/>
      <c r="AA239" s="50"/>
      <c r="AB239" s="50"/>
      <c r="AC239" s="50"/>
      <c r="AD239" s="50"/>
      <c r="AE239" s="50"/>
      <c r="AF239" s="50"/>
      <c r="AG239" s="50"/>
      <c r="AH239" s="50"/>
      <c r="AI239" s="55"/>
    </row>
    <row r="240" spans="1:35" ht="15.75" x14ac:dyDescent="0.25">
      <c r="A240" s="11"/>
      <c r="B240" s="42"/>
      <c r="C240" s="100"/>
      <c r="D240" s="44"/>
      <c r="E240" s="1"/>
      <c r="F240" s="63"/>
      <c r="G240" s="64"/>
      <c r="H240" s="48"/>
      <c r="I240" s="49"/>
      <c r="J240" s="50"/>
      <c r="K240" s="105"/>
      <c r="L240" s="104"/>
      <c r="M240" s="104"/>
      <c r="N240" s="105"/>
      <c r="O240" s="107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50"/>
      <c r="AA240" s="50"/>
      <c r="AB240" s="50"/>
      <c r="AC240" s="50"/>
      <c r="AD240" s="50"/>
      <c r="AE240" s="50"/>
      <c r="AF240" s="50"/>
      <c r="AG240" s="50"/>
      <c r="AH240" s="50"/>
      <c r="AI240" s="55"/>
    </row>
    <row r="241" spans="1:35" ht="15.75" x14ac:dyDescent="0.25">
      <c r="A241" s="11"/>
      <c r="B241" s="42"/>
      <c r="C241" s="100"/>
      <c r="D241" s="44"/>
      <c r="E241" s="1"/>
      <c r="F241" s="63"/>
      <c r="G241" s="64"/>
      <c r="H241" s="48"/>
      <c r="I241" s="49"/>
      <c r="J241" s="50"/>
      <c r="K241" s="105"/>
      <c r="L241" s="104"/>
      <c r="M241" s="104"/>
      <c r="N241" s="105"/>
      <c r="O241" s="107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50"/>
      <c r="AA241" s="50"/>
      <c r="AB241" s="50"/>
      <c r="AC241" s="50"/>
      <c r="AD241" s="50"/>
      <c r="AE241" s="50"/>
      <c r="AF241" s="50"/>
      <c r="AG241" s="50"/>
      <c r="AH241" s="50"/>
      <c r="AI241" s="55"/>
    </row>
    <row r="242" spans="1:35" ht="15.75" x14ac:dyDescent="0.25">
      <c r="A242" s="11"/>
      <c r="B242" s="42"/>
      <c r="C242" s="100"/>
      <c r="D242" s="44"/>
      <c r="E242" s="1"/>
      <c r="F242" s="108"/>
      <c r="G242" s="109"/>
      <c r="H242" s="48"/>
      <c r="I242" s="49"/>
      <c r="J242" s="50"/>
      <c r="K242" s="105"/>
      <c r="L242" s="104"/>
      <c r="M242" s="104"/>
      <c r="N242" s="105"/>
      <c r="O242" s="107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50"/>
      <c r="AA242" s="50"/>
      <c r="AB242" s="50"/>
      <c r="AC242" s="50"/>
      <c r="AD242" s="50"/>
      <c r="AE242" s="50"/>
      <c r="AF242" s="50"/>
      <c r="AG242" s="50"/>
      <c r="AH242" s="50"/>
      <c r="AI242" s="55"/>
    </row>
    <row r="243" spans="1:35" ht="15.75" x14ac:dyDescent="0.25">
      <c r="A243" s="11"/>
      <c r="B243" s="42"/>
      <c r="C243" s="100"/>
      <c r="D243" s="44"/>
      <c r="E243" s="1"/>
      <c r="F243" s="108"/>
      <c r="G243" s="109"/>
      <c r="H243" s="48"/>
      <c r="I243" s="49"/>
      <c r="J243" s="50"/>
      <c r="K243" s="105"/>
      <c r="L243" s="104"/>
      <c r="M243" s="104"/>
      <c r="N243" s="105"/>
      <c r="O243" s="107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50"/>
      <c r="AA243" s="50"/>
      <c r="AB243" s="50"/>
      <c r="AC243" s="50"/>
      <c r="AD243" s="50"/>
      <c r="AE243" s="50"/>
      <c r="AF243" s="50"/>
      <c r="AG243" s="50"/>
      <c r="AH243" s="50"/>
      <c r="AI243" s="55"/>
    </row>
    <row r="244" spans="1:35" ht="15.75" x14ac:dyDescent="0.25">
      <c r="A244" s="11"/>
      <c r="B244" s="42"/>
      <c r="C244" s="100"/>
      <c r="D244" s="44"/>
      <c r="E244" s="1"/>
      <c r="F244" s="108"/>
      <c r="G244" s="109"/>
      <c r="H244" s="48"/>
      <c r="I244" s="49"/>
      <c r="J244" s="50"/>
      <c r="K244" s="105"/>
      <c r="L244" s="104"/>
      <c r="M244" s="104"/>
      <c r="N244" s="105"/>
      <c r="O244" s="107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50"/>
      <c r="AA244" s="50"/>
      <c r="AB244" s="50"/>
      <c r="AC244" s="50"/>
      <c r="AD244" s="50"/>
      <c r="AE244" s="50"/>
      <c r="AF244" s="50"/>
      <c r="AG244" s="50"/>
      <c r="AH244" s="50"/>
      <c r="AI244" s="55"/>
    </row>
    <row r="245" spans="1:35" ht="15.75" x14ac:dyDescent="0.25">
      <c r="A245" s="11"/>
      <c r="B245" s="42"/>
      <c r="C245" s="100"/>
      <c r="D245" s="44"/>
      <c r="E245" s="1"/>
      <c r="F245" s="108"/>
      <c r="G245" s="109"/>
      <c r="H245" s="105"/>
      <c r="I245" s="49"/>
      <c r="J245" s="50"/>
      <c r="K245" s="105"/>
      <c r="L245" s="104"/>
      <c r="M245" s="104"/>
      <c r="N245" s="105"/>
      <c r="O245" s="107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50"/>
      <c r="AA245" s="50"/>
      <c r="AB245" s="50"/>
      <c r="AC245" s="50"/>
      <c r="AD245" s="50"/>
      <c r="AE245" s="50"/>
      <c r="AF245" s="50"/>
      <c r="AG245" s="50"/>
      <c r="AH245" s="50"/>
      <c r="AI245" s="55"/>
    </row>
    <row r="246" spans="1:35" ht="15.75" x14ac:dyDescent="0.25">
      <c r="A246" s="11"/>
      <c r="B246" s="42"/>
      <c r="C246" s="100"/>
      <c r="D246" s="44"/>
      <c r="E246" s="1"/>
      <c r="F246" s="108"/>
      <c r="G246" s="109"/>
      <c r="H246" s="105"/>
      <c r="I246" s="49"/>
      <c r="J246" s="50"/>
      <c r="K246" s="105"/>
      <c r="L246" s="104"/>
      <c r="M246" s="104"/>
      <c r="N246" s="105"/>
      <c r="O246" s="107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50"/>
      <c r="AA246" s="50"/>
      <c r="AB246" s="50"/>
      <c r="AC246" s="50"/>
      <c r="AD246" s="50"/>
      <c r="AE246" s="50"/>
      <c r="AF246" s="50"/>
      <c r="AG246" s="50"/>
      <c r="AH246" s="50"/>
      <c r="AI246" s="55"/>
    </row>
    <row r="247" spans="1:35" ht="15.75" x14ac:dyDescent="0.25">
      <c r="A247" s="11"/>
      <c r="B247" s="42"/>
      <c r="C247" s="100"/>
      <c r="D247" s="44"/>
      <c r="E247" s="1"/>
      <c r="F247" s="108"/>
      <c r="G247" s="109"/>
      <c r="H247" s="105"/>
      <c r="I247" s="49"/>
      <c r="J247" s="50"/>
      <c r="K247" s="105"/>
      <c r="L247" s="104"/>
      <c r="M247" s="104"/>
      <c r="N247" s="105"/>
      <c r="O247" s="107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50"/>
      <c r="AA247" s="50"/>
      <c r="AB247" s="50"/>
      <c r="AC247" s="50"/>
      <c r="AD247" s="50"/>
      <c r="AE247" s="50"/>
      <c r="AF247" s="50"/>
      <c r="AG247" s="50"/>
      <c r="AH247" s="50"/>
      <c r="AI247" s="55"/>
    </row>
    <row r="248" spans="1:35" ht="15.75" x14ac:dyDescent="0.25">
      <c r="A248" s="11"/>
      <c r="B248" s="42"/>
      <c r="C248" s="100"/>
      <c r="D248" s="44"/>
      <c r="E248" s="1"/>
      <c r="F248" s="108"/>
      <c r="G248" s="109"/>
      <c r="H248" s="105"/>
      <c r="I248" s="49"/>
      <c r="J248" s="50"/>
      <c r="K248" s="105"/>
      <c r="L248" s="104"/>
      <c r="M248" s="104"/>
      <c r="N248" s="105"/>
      <c r="O248" s="107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50"/>
      <c r="AA248" s="50"/>
      <c r="AB248" s="50"/>
      <c r="AC248" s="50"/>
      <c r="AD248" s="50"/>
      <c r="AE248" s="50"/>
      <c r="AF248" s="50"/>
      <c r="AG248" s="50"/>
      <c r="AH248" s="50"/>
      <c r="AI248" s="55"/>
    </row>
    <row r="249" spans="1:35" ht="15.75" x14ac:dyDescent="0.25">
      <c r="A249" s="11"/>
      <c r="B249" s="42"/>
      <c r="C249" s="100"/>
      <c r="D249" s="44"/>
      <c r="E249" s="1"/>
      <c r="F249" s="108"/>
      <c r="G249" s="109"/>
      <c r="H249" s="105"/>
      <c r="I249" s="49"/>
      <c r="J249" s="50"/>
      <c r="K249" s="105"/>
      <c r="L249" s="104"/>
      <c r="M249" s="104"/>
      <c r="N249" s="105"/>
      <c r="O249" s="107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50"/>
      <c r="AA249" s="50"/>
      <c r="AB249" s="50"/>
      <c r="AC249" s="50"/>
      <c r="AD249" s="50"/>
      <c r="AE249" s="50"/>
      <c r="AF249" s="50"/>
      <c r="AG249" s="50"/>
      <c r="AH249" s="50"/>
      <c r="AI249" s="55"/>
    </row>
    <row r="250" spans="1:35" ht="15.75" x14ac:dyDescent="0.25">
      <c r="A250" s="11"/>
      <c r="B250" s="42"/>
      <c r="C250" s="100"/>
      <c r="D250" s="44"/>
      <c r="E250" s="1"/>
      <c r="F250" s="108"/>
      <c r="G250" s="109"/>
      <c r="H250" s="105"/>
      <c r="I250" s="49"/>
      <c r="J250" s="50"/>
      <c r="K250" s="105"/>
      <c r="L250" s="104"/>
      <c r="M250" s="104"/>
      <c r="N250" s="105"/>
      <c r="O250" s="107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50"/>
      <c r="AA250" s="50"/>
      <c r="AB250" s="50"/>
      <c r="AC250" s="50"/>
      <c r="AD250" s="50"/>
      <c r="AE250" s="50"/>
      <c r="AF250" s="50"/>
      <c r="AG250" s="50"/>
      <c r="AH250" s="50"/>
      <c r="AI250" s="55"/>
    </row>
    <row r="251" spans="1:35" ht="15.75" x14ac:dyDescent="0.25">
      <c r="A251" s="11"/>
      <c r="B251" s="42"/>
      <c r="C251" s="100"/>
      <c r="D251" s="44"/>
      <c r="E251" s="1"/>
      <c r="F251" s="108"/>
      <c r="G251" s="109"/>
      <c r="H251" s="105"/>
      <c r="I251" s="49"/>
      <c r="J251" s="50"/>
      <c r="K251" s="105"/>
      <c r="L251" s="104"/>
      <c r="M251" s="104"/>
      <c r="N251" s="105"/>
      <c r="O251" s="107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50"/>
      <c r="AA251" s="50"/>
      <c r="AB251" s="50"/>
      <c r="AC251" s="50"/>
      <c r="AD251" s="50"/>
      <c r="AE251" s="50"/>
      <c r="AF251" s="50"/>
      <c r="AG251" s="50"/>
      <c r="AH251" s="50"/>
      <c r="AI251" s="55"/>
    </row>
    <row r="252" spans="1:35" ht="15.75" x14ac:dyDescent="0.25">
      <c r="A252" s="11"/>
      <c r="B252" s="42"/>
      <c r="C252" s="100"/>
      <c r="D252" s="44"/>
      <c r="E252" s="1"/>
      <c r="F252" s="108"/>
      <c r="G252" s="109"/>
      <c r="H252" s="105"/>
      <c r="I252" s="49"/>
      <c r="J252" s="50"/>
      <c r="K252" s="105"/>
      <c r="L252" s="104"/>
      <c r="M252" s="104"/>
      <c r="N252" s="105"/>
      <c r="O252" s="107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50"/>
      <c r="AA252" s="50"/>
      <c r="AB252" s="50"/>
      <c r="AC252" s="50"/>
      <c r="AD252" s="50"/>
      <c r="AE252" s="50"/>
      <c r="AF252" s="50"/>
      <c r="AG252" s="50"/>
      <c r="AH252" s="50"/>
      <c r="AI252" s="55"/>
    </row>
    <row r="253" spans="1:35" ht="15.75" x14ac:dyDescent="0.25">
      <c r="A253" s="11"/>
      <c r="B253" s="42"/>
      <c r="C253" s="100"/>
      <c r="D253" s="44"/>
      <c r="E253" s="1"/>
      <c r="F253" s="108"/>
      <c r="G253" s="109"/>
      <c r="H253" s="105"/>
      <c r="I253" s="49"/>
      <c r="J253" s="50"/>
      <c r="K253" s="105"/>
      <c r="L253" s="104"/>
      <c r="M253" s="104"/>
      <c r="N253" s="105"/>
      <c r="O253" s="107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50"/>
      <c r="AA253" s="50"/>
      <c r="AB253" s="50"/>
      <c r="AC253" s="50"/>
      <c r="AD253" s="50"/>
      <c r="AE253" s="50"/>
      <c r="AF253" s="50"/>
      <c r="AG253" s="50"/>
      <c r="AH253" s="50"/>
      <c r="AI253" s="55"/>
    </row>
    <row r="254" spans="1:35" ht="15.75" x14ac:dyDescent="0.25">
      <c r="A254" s="11"/>
      <c r="B254" s="42"/>
      <c r="C254" s="100"/>
      <c r="D254" s="44"/>
      <c r="E254" s="1"/>
      <c r="F254" s="108"/>
      <c r="G254" s="109"/>
      <c r="H254" s="105"/>
      <c r="I254" s="49"/>
      <c r="J254" s="50"/>
      <c r="K254" s="105"/>
      <c r="L254" s="104"/>
      <c r="M254" s="104"/>
      <c r="N254" s="105"/>
      <c r="O254" s="107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50"/>
      <c r="AA254" s="50"/>
      <c r="AB254" s="50"/>
      <c r="AC254" s="50"/>
      <c r="AD254" s="50"/>
      <c r="AE254" s="50"/>
      <c r="AF254" s="50"/>
      <c r="AG254" s="50"/>
      <c r="AH254" s="50"/>
      <c r="AI254" s="55"/>
    </row>
    <row r="255" spans="1:35" ht="15.75" x14ac:dyDescent="0.25">
      <c r="A255" s="11"/>
      <c r="B255" s="42"/>
      <c r="C255" s="100"/>
      <c r="D255" s="44"/>
      <c r="E255" s="1"/>
      <c r="F255" s="108"/>
      <c r="G255" s="109"/>
      <c r="H255" s="105"/>
      <c r="I255" s="49"/>
      <c r="J255" s="50"/>
      <c r="K255" s="105"/>
      <c r="L255" s="104"/>
      <c r="M255" s="104"/>
      <c r="N255" s="105"/>
      <c r="O255" s="107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50"/>
      <c r="AA255" s="50"/>
      <c r="AB255" s="50"/>
      <c r="AC255" s="50"/>
      <c r="AD255" s="50"/>
      <c r="AE255" s="50"/>
      <c r="AF255" s="50"/>
      <c r="AG255" s="50"/>
      <c r="AH255" s="50"/>
      <c r="AI255" s="55"/>
    </row>
    <row r="256" spans="1:35" ht="15.75" x14ac:dyDescent="0.25">
      <c r="A256" s="11"/>
      <c r="B256" s="42"/>
      <c r="C256" s="100"/>
      <c r="D256" s="44"/>
      <c r="E256" s="1"/>
      <c r="F256" s="108"/>
      <c r="G256" s="109"/>
      <c r="H256" s="105"/>
      <c r="I256" s="49"/>
      <c r="J256" s="50"/>
      <c r="K256" s="105"/>
      <c r="L256" s="104"/>
      <c r="M256" s="104"/>
      <c r="N256" s="105"/>
      <c r="O256" s="107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50"/>
      <c r="AA256" s="50"/>
      <c r="AB256" s="50"/>
      <c r="AC256" s="50"/>
      <c r="AD256" s="50"/>
      <c r="AE256" s="50"/>
      <c r="AF256" s="50"/>
      <c r="AG256" s="50"/>
      <c r="AH256" s="50"/>
      <c r="AI256" s="55"/>
    </row>
    <row r="257" spans="1:35" ht="15.75" x14ac:dyDescent="0.25">
      <c r="A257" s="11"/>
      <c r="B257" s="42"/>
      <c r="C257" s="100"/>
      <c r="D257" s="44"/>
      <c r="E257" s="1"/>
      <c r="F257" s="108"/>
      <c r="G257" s="109"/>
      <c r="H257" s="105"/>
      <c r="I257" s="49"/>
      <c r="J257" s="50"/>
      <c r="K257" s="105"/>
      <c r="L257" s="104"/>
      <c r="M257" s="104"/>
      <c r="N257" s="105"/>
      <c r="O257" s="107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50"/>
      <c r="AA257" s="50"/>
      <c r="AB257" s="50"/>
      <c r="AC257" s="50"/>
      <c r="AD257" s="50"/>
      <c r="AE257" s="50"/>
      <c r="AF257" s="50"/>
      <c r="AG257" s="50"/>
      <c r="AH257" s="50"/>
      <c r="AI257" s="55"/>
    </row>
    <row r="258" spans="1:35" ht="15.75" x14ac:dyDescent="0.25">
      <c r="A258" s="11"/>
      <c r="B258" s="42"/>
      <c r="C258" s="100"/>
      <c r="D258" s="44"/>
      <c r="E258" s="1"/>
      <c r="F258" s="108"/>
      <c r="G258" s="109"/>
      <c r="H258" s="105"/>
      <c r="I258" s="49"/>
      <c r="J258" s="50"/>
      <c r="K258" s="105"/>
      <c r="L258" s="104"/>
      <c r="M258" s="104"/>
      <c r="N258" s="105"/>
      <c r="O258" s="107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50"/>
      <c r="AA258" s="50"/>
      <c r="AB258" s="50"/>
      <c r="AC258" s="50"/>
      <c r="AD258" s="50"/>
      <c r="AE258" s="50"/>
      <c r="AF258" s="50"/>
      <c r="AG258" s="50"/>
      <c r="AH258" s="50"/>
      <c r="AI258" s="55"/>
    </row>
    <row r="259" spans="1:35" ht="15.75" x14ac:dyDescent="0.25">
      <c r="A259" s="11"/>
      <c r="B259" s="42"/>
      <c r="C259" s="100"/>
      <c r="D259" s="44"/>
      <c r="E259" s="1"/>
      <c r="F259" s="108"/>
      <c r="G259" s="109"/>
      <c r="H259" s="105"/>
      <c r="I259" s="49"/>
      <c r="J259" s="50"/>
      <c r="K259" s="105"/>
      <c r="L259" s="104"/>
      <c r="M259" s="104"/>
      <c r="N259" s="105"/>
      <c r="O259" s="107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50"/>
      <c r="AA259" s="50"/>
      <c r="AB259" s="50"/>
      <c r="AC259" s="50"/>
      <c r="AD259" s="50"/>
      <c r="AE259" s="50"/>
      <c r="AF259" s="50"/>
      <c r="AG259" s="50"/>
      <c r="AH259" s="50"/>
      <c r="AI259" s="55"/>
    </row>
    <row r="260" spans="1:35" ht="15.75" x14ac:dyDescent="0.25">
      <c r="A260" s="11"/>
      <c r="B260" s="42"/>
      <c r="C260" s="100"/>
      <c r="D260" s="44"/>
      <c r="E260" s="1"/>
      <c r="F260" s="108"/>
      <c r="G260" s="109"/>
      <c r="H260" s="105"/>
      <c r="I260" s="49"/>
      <c r="J260" s="50"/>
      <c r="K260" s="105"/>
      <c r="L260" s="104"/>
      <c r="M260" s="104"/>
      <c r="N260" s="105"/>
      <c r="O260" s="107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50"/>
      <c r="AA260" s="50"/>
      <c r="AB260" s="50"/>
      <c r="AC260" s="50"/>
      <c r="AD260" s="50"/>
      <c r="AE260" s="50"/>
      <c r="AF260" s="50"/>
      <c r="AG260" s="50"/>
      <c r="AH260" s="50"/>
      <c r="AI260" s="55"/>
    </row>
    <row r="261" spans="1:35" ht="15.75" x14ac:dyDescent="0.25">
      <c r="A261" s="11"/>
      <c r="B261" s="42"/>
      <c r="C261" s="100"/>
      <c r="D261" s="44"/>
      <c r="E261" s="1"/>
      <c r="F261" s="108"/>
      <c r="G261" s="109"/>
      <c r="H261" s="105"/>
      <c r="I261" s="49"/>
      <c r="J261" s="50"/>
      <c r="K261" s="105"/>
      <c r="L261" s="104"/>
      <c r="M261" s="104"/>
      <c r="N261" s="105"/>
      <c r="O261" s="107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50"/>
      <c r="AA261" s="50"/>
      <c r="AB261" s="50"/>
      <c r="AC261" s="50"/>
      <c r="AD261" s="50"/>
      <c r="AE261" s="50"/>
      <c r="AF261" s="50"/>
      <c r="AG261" s="50"/>
      <c r="AH261" s="50"/>
      <c r="AI261" s="55"/>
    </row>
    <row r="262" spans="1:35" ht="15.75" x14ac:dyDescent="0.25">
      <c r="A262" s="11"/>
      <c r="B262" s="42"/>
      <c r="C262" s="100"/>
      <c r="D262" s="44"/>
      <c r="E262" s="1"/>
      <c r="F262" s="108"/>
      <c r="G262" s="109"/>
      <c r="H262" s="105"/>
      <c r="I262" s="49"/>
      <c r="J262" s="50"/>
      <c r="K262" s="105"/>
      <c r="L262" s="104"/>
      <c r="M262" s="104"/>
      <c r="N262" s="105"/>
      <c r="O262" s="107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50"/>
      <c r="AA262" s="50"/>
      <c r="AB262" s="50"/>
      <c r="AC262" s="50"/>
      <c r="AD262" s="50"/>
      <c r="AE262" s="50"/>
      <c r="AF262" s="50"/>
      <c r="AG262" s="50"/>
      <c r="AH262" s="50"/>
      <c r="AI262" s="55"/>
    </row>
    <row r="263" spans="1:35" ht="15.75" x14ac:dyDescent="0.25">
      <c r="A263" s="11"/>
      <c r="B263" s="42"/>
      <c r="C263" s="100"/>
      <c r="D263" s="44"/>
      <c r="E263" s="1"/>
      <c r="F263" s="108"/>
      <c r="G263" s="109"/>
      <c r="H263" s="105"/>
      <c r="I263" s="49"/>
      <c r="J263" s="50"/>
      <c r="K263" s="105"/>
      <c r="L263" s="104"/>
      <c r="M263" s="104"/>
      <c r="N263" s="105"/>
      <c r="O263" s="107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50"/>
      <c r="AA263" s="50"/>
      <c r="AB263" s="50"/>
      <c r="AC263" s="50"/>
      <c r="AD263" s="50"/>
      <c r="AE263" s="50"/>
      <c r="AF263" s="50"/>
      <c r="AG263" s="50"/>
      <c r="AH263" s="50"/>
      <c r="AI263" s="55"/>
    </row>
    <row r="264" spans="1:35" ht="15.75" x14ac:dyDescent="0.25">
      <c r="A264" s="11"/>
      <c r="B264" s="42"/>
      <c r="C264" s="100"/>
      <c r="D264" s="44"/>
      <c r="E264" s="1"/>
      <c r="F264" s="108"/>
      <c r="G264" s="109"/>
      <c r="H264" s="105"/>
      <c r="I264" s="49"/>
      <c r="J264" s="50"/>
      <c r="K264" s="105"/>
      <c r="L264" s="104"/>
      <c r="M264" s="104"/>
      <c r="N264" s="105"/>
      <c r="O264" s="107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50"/>
      <c r="AA264" s="50"/>
      <c r="AB264" s="50"/>
      <c r="AC264" s="50"/>
      <c r="AD264" s="50"/>
      <c r="AE264" s="50"/>
      <c r="AF264" s="50"/>
      <c r="AG264" s="50"/>
      <c r="AH264" s="50"/>
      <c r="AI264" s="55"/>
    </row>
    <row r="265" spans="1:35" ht="15.75" x14ac:dyDescent="0.25">
      <c r="A265" s="11"/>
      <c r="B265" s="42"/>
      <c r="C265" s="100"/>
      <c r="D265" s="44"/>
      <c r="E265" s="1"/>
      <c r="F265" s="108"/>
      <c r="G265" s="109"/>
      <c r="H265" s="105"/>
      <c r="I265" s="49"/>
      <c r="J265" s="50"/>
      <c r="K265" s="105"/>
      <c r="L265" s="104"/>
      <c r="M265" s="104"/>
      <c r="N265" s="105"/>
      <c r="O265" s="107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50"/>
      <c r="AA265" s="50"/>
      <c r="AB265" s="50"/>
      <c r="AC265" s="50"/>
      <c r="AD265" s="50"/>
      <c r="AE265" s="50"/>
      <c r="AF265" s="50"/>
      <c r="AG265" s="50"/>
      <c r="AH265" s="50"/>
      <c r="AI265" s="55"/>
    </row>
    <row r="266" spans="1:35" ht="15.75" x14ac:dyDescent="0.25">
      <c r="A266" s="11"/>
      <c r="B266" s="42"/>
      <c r="C266" s="100"/>
      <c r="D266" s="44"/>
      <c r="E266" s="1"/>
      <c r="F266" s="108"/>
      <c r="G266" s="109"/>
      <c r="H266" s="105"/>
      <c r="I266" s="49"/>
      <c r="J266" s="50"/>
      <c r="K266" s="105"/>
      <c r="L266" s="104"/>
      <c r="M266" s="104"/>
      <c r="N266" s="105"/>
      <c r="O266" s="107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50"/>
      <c r="AA266" s="50"/>
      <c r="AB266" s="50"/>
      <c r="AC266" s="50"/>
      <c r="AD266" s="50"/>
      <c r="AE266" s="50"/>
      <c r="AF266" s="50"/>
      <c r="AG266" s="50"/>
      <c r="AH266" s="50"/>
      <c r="AI266" s="55"/>
    </row>
    <row r="267" spans="1:35" ht="15.75" x14ac:dyDescent="0.25">
      <c r="A267" s="11"/>
      <c r="B267" s="42"/>
      <c r="C267" s="100"/>
      <c r="D267" s="44"/>
      <c r="E267" s="1"/>
      <c r="F267" s="108"/>
      <c r="G267" s="109"/>
      <c r="H267" s="105"/>
      <c r="I267" s="49"/>
      <c r="J267" s="50"/>
      <c r="K267" s="105"/>
      <c r="L267" s="104"/>
      <c r="M267" s="104"/>
      <c r="N267" s="105"/>
      <c r="O267" s="107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50"/>
      <c r="AA267" s="50"/>
      <c r="AB267" s="50"/>
      <c r="AC267" s="50"/>
      <c r="AD267" s="50"/>
      <c r="AE267" s="50"/>
      <c r="AF267" s="50"/>
      <c r="AG267" s="50"/>
      <c r="AH267" s="50"/>
      <c r="AI267" s="55"/>
    </row>
    <row r="268" spans="1:35" ht="15.75" x14ac:dyDescent="0.25">
      <c r="A268" s="11"/>
      <c r="B268" s="42"/>
      <c r="C268" s="100"/>
      <c r="D268" s="44"/>
      <c r="E268" s="1"/>
      <c r="F268" s="108"/>
      <c r="G268" s="109"/>
      <c r="H268" s="105"/>
      <c r="I268" s="49"/>
      <c r="J268" s="50"/>
      <c r="K268" s="105"/>
      <c r="L268" s="104"/>
      <c r="M268" s="104"/>
      <c r="N268" s="105"/>
      <c r="O268" s="107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50"/>
      <c r="AA268" s="50"/>
      <c r="AB268" s="50"/>
      <c r="AC268" s="50"/>
      <c r="AD268" s="50"/>
      <c r="AE268" s="50"/>
      <c r="AF268" s="50"/>
      <c r="AG268" s="50"/>
      <c r="AH268" s="50"/>
      <c r="AI268" s="55"/>
    </row>
    <row r="269" spans="1:35" ht="15.75" x14ac:dyDescent="0.25">
      <c r="A269" s="11"/>
      <c r="B269" s="42"/>
      <c r="C269" s="100"/>
      <c r="D269" s="44"/>
      <c r="E269" s="1"/>
      <c r="F269" s="108"/>
      <c r="G269" s="109"/>
      <c r="H269" s="105"/>
      <c r="I269" s="49"/>
      <c r="J269" s="50"/>
      <c r="K269" s="105"/>
      <c r="L269" s="104"/>
      <c r="M269" s="104"/>
      <c r="N269" s="105"/>
      <c r="O269" s="107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50"/>
      <c r="AA269" s="50"/>
      <c r="AB269" s="50"/>
      <c r="AC269" s="50"/>
      <c r="AD269" s="50"/>
      <c r="AE269" s="50"/>
      <c r="AF269" s="50"/>
      <c r="AG269" s="50"/>
      <c r="AH269" s="50"/>
      <c r="AI269" s="55"/>
    </row>
    <row r="270" spans="1:35" ht="15.75" x14ac:dyDescent="0.25">
      <c r="A270" s="11"/>
      <c r="B270" s="42"/>
      <c r="C270" s="100"/>
      <c r="D270" s="44"/>
      <c r="E270" s="1"/>
      <c r="F270" s="108"/>
      <c r="G270" s="109"/>
      <c r="H270" s="105"/>
      <c r="I270" s="49"/>
      <c r="J270" s="50"/>
      <c r="K270" s="105"/>
      <c r="L270" s="104"/>
      <c r="M270" s="104"/>
      <c r="N270" s="105"/>
      <c r="O270" s="107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50"/>
      <c r="AA270" s="50"/>
      <c r="AB270" s="50"/>
      <c r="AC270" s="50"/>
      <c r="AD270" s="50"/>
      <c r="AE270" s="50"/>
      <c r="AF270" s="50"/>
      <c r="AG270" s="50"/>
      <c r="AH270" s="50"/>
      <c r="AI270" s="55"/>
    </row>
    <row r="271" spans="1:35" ht="15.75" x14ac:dyDescent="0.25">
      <c r="A271" s="11"/>
      <c r="B271" s="42"/>
      <c r="C271" s="100"/>
      <c r="D271" s="44"/>
      <c r="E271" s="1"/>
      <c r="F271" s="108"/>
      <c r="G271" s="109"/>
      <c r="H271" s="105"/>
      <c r="I271" s="49"/>
      <c r="J271" s="50"/>
      <c r="K271" s="105"/>
      <c r="L271" s="104"/>
      <c r="M271" s="104"/>
      <c r="N271" s="105"/>
      <c r="O271" s="107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50"/>
      <c r="AA271" s="50"/>
      <c r="AB271" s="50"/>
      <c r="AC271" s="50"/>
      <c r="AD271" s="50"/>
      <c r="AE271" s="50"/>
      <c r="AF271" s="50"/>
      <c r="AG271" s="50"/>
      <c r="AH271" s="50"/>
      <c r="AI271" s="55"/>
    </row>
    <row r="272" spans="1:35" ht="15.75" x14ac:dyDescent="0.25">
      <c r="A272" s="11"/>
      <c r="B272" s="42"/>
      <c r="C272" s="100"/>
      <c r="D272" s="44"/>
      <c r="E272" s="1"/>
      <c r="F272" s="108"/>
      <c r="G272" s="109"/>
      <c r="H272" s="105"/>
      <c r="I272" s="49"/>
      <c r="J272" s="50"/>
      <c r="K272" s="105"/>
      <c r="L272" s="104"/>
      <c r="M272" s="104"/>
      <c r="N272" s="105"/>
      <c r="O272" s="107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50"/>
      <c r="AA272" s="50"/>
      <c r="AB272" s="50"/>
      <c r="AC272" s="50"/>
      <c r="AD272" s="50"/>
      <c r="AE272" s="50"/>
      <c r="AF272" s="50"/>
      <c r="AG272" s="50"/>
      <c r="AH272" s="50"/>
      <c r="AI272" s="55"/>
    </row>
    <row r="273" spans="1:35" ht="15.75" x14ac:dyDescent="0.25">
      <c r="A273" s="11"/>
      <c r="B273" s="42"/>
      <c r="C273" s="100"/>
      <c r="D273" s="44"/>
      <c r="E273" s="1"/>
      <c r="F273" s="108"/>
      <c r="G273" s="109"/>
      <c r="H273" s="105"/>
      <c r="I273" s="49"/>
      <c r="J273" s="50"/>
      <c r="K273" s="105"/>
      <c r="L273" s="104"/>
      <c r="M273" s="104"/>
      <c r="N273" s="105"/>
      <c r="O273" s="107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50"/>
      <c r="AA273" s="50"/>
      <c r="AB273" s="50"/>
      <c r="AC273" s="50"/>
      <c r="AD273" s="50"/>
      <c r="AE273" s="50"/>
      <c r="AF273" s="50"/>
      <c r="AG273" s="50"/>
      <c r="AH273" s="50"/>
      <c r="AI273" s="55"/>
    </row>
    <row r="274" spans="1:35" ht="15.75" x14ac:dyDescent="0.25">
      <c r="A274" s="11"/>
      <c r="B274" s="42"/>
      <c r="C274" s="100"/>
      <c r="D274" s="44"/>
      <c r="E274" s="1"/>
      <c r="F274" s="108"/>
      <c r="G274" s="109"/>
      <c r="H274" s="105"/>
      <c r="I274" s="49"/>
      <c r="J274" s="50"/>
      <c r="K274" s="105"/>
      <c r="L274" s="104"/>
      <c r="M274" s="104"/>
      <c r="N274" s="105"/>
      <c r="O274" s="107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50"/>
      <c r="AA274" s="50"/>
      <c r="AB274" s="50"/>
      <c r="AC274" s="50"/>
      <c r="AD274" s="50"/>
      <c r="AE274" s="50"/>
      <c r="AF274" s="50"/>
      <c r="AG274" s="50"/>
      <c r="AH274" s="50"/>
      <c r="AI274" s="55"/>
    </row>
    <row r="275" spans="1:35" ht="15.75" x14ac:dyDescent="0.25">
      <c r="A275" s="11"/>
      <c r="B275" s="42"/>
      <c r="C275" s="100"/>
      <c r="D275" s="44"/>
      <c r="E275" s="1"/>
      <c r="F275" s="108"/>
      <c r="G275" s="109"/>
      <c r="H275" s="105"/>
      <c r="I275" s="49"/>
      <c r="J275" s="50"/>
      <c r="K275" s="105"/>
      <c r="L275" s="104"/>
      <c r="M275" s="104"/>
      <c r="N275" s="105"/>
      <c r="O275" s="107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50"/>
      <c r="AA275" s="50"/>
      <c r="AB275" s="50"/>
      <c r="AC275" s="50"/>
      <c r="AD275" s="50"/>
      <c r="AE275" s="50"/>
      <c r="AF275" s="50"/>
      <c r="AG275" s="50"/>
      <c r="AH275" s="50"/>
      <c r="AI275" s="55"/>
    </row>
    <row r="276" spans="1:35" ht="15.75" x14ac:dyDescent="0.25">
      <c r="A276" s="11"/>
      <c r="B276" s="42"/>
      <c r="C276" s="100"/>
      <c r="D276" s="44"/>
      <c r="E276" s="1"/>
      <c r="F276" s="108"/>
      <c r="G276" s="109"/>
      <c r="H276" s="105"/>
      <c r="I276" s="49"/>
      <c r="J276" s="50"/>
      <c r="K276" s="105"/>
      <c r="L276" s="104"/>
      <c r="M276" s="104"/>
      <c r="N276" s="105"/>
      <c r="O276" s="107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50"/>
      <c r="AA276" s="50"/>
      <c r="AB276" s="50"/>
      <c r="AC276" s="50"/>
      <c r="AD276" s="50"/>
      <c r="AE276" s="50"/>
      <c r="AF276" s="50"/>
      <c r="AG276" s="50"/>
      <c r="AH276" s="50"/>
      <c r="AI276" s="55"/>
    </row>
    <row r="277" spans="1:35" ht="15.75" x14ac:dyDescent="0.25">
      <c r="A277" s="11"/>
      <c r="B277" s="42"/>
      <c r="C277" s="100"/>
      <c r="D277" s="44"/>
      <c r="E277" s="1"/>
      <c r="F277" s="108"/>
      <c r="G277" s="109"/>
      <c r="H277" s="105"/>
      <c r="I277" s="49"/>
      <c r="J277" s="50"/>
      <c r="K277" s="105"/>
      <c r="L277" s="104"/>
      <c r="M277" s="104"/>
      <c r="N277" s="105"/>
      <c r="O277" s="107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50"/>
      <c r="AA277" s="50"/>
      <c r="AB277" s="50"/>
      <c r="AC277" s="50"/>
      <c r="AD277" s="50"/>
      <c r="AE277" s="50"/>
      <c r="AF277" s="50"/>
      <c r="AG277" s="50"/>
      <c r="AH277" s="50"/>
      <c r="AI277" s="55"/>
    </row>
    <row r="278" spans="1:35" ht="15.75" x14ac:dyDescent="0.25">
      <c r="A278" s="11"/>
      <c r="B278" s="42"/>
      <c r="C278" s="100"/>
      <c r="D278" s="44"/>
      <c r="E278" s="1"/>
      <c r="F278" s="108"/>
      <c r="G278" s="109"/>
      <c r="H278" s="105"/>
      <c r="I278" s="49"/>
      <c r="J278" s="50"/>
      <c r="K278" s="105"/>
      <c r="L278" s="104"/>
      <c r="M278" s="104"/>
      <c r="N278" s="105"/>
      <c r="O278" s="107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50"/>
      <c r="AA278" s="50"/>
      <c r="AB278" s="50"/>
      <c r="AC278" s="50"/>
      <c r="AD278" s="50"/>
      <c r="AE278" s="50"/>
      <c r="AF278" s="50"/>
      <c r="AG278" s="50"/>
      <c r="AH278" s="50"/>
      <c r="AI278" s="55"/>
    </row>
    <row r="279" spans="1:35" ht="15.75" x14ac:dyDescent="0.25">
      <c r="A279" s="11"/>
      <c r="B279" s="42"/>
      <c r="C279" s="100"/>
      <c r="D279" s="44"/>
      <c r="E279" s="1"/>
      <c r="F279" s="108"/>
      <c r="G279" s="109"/>
      <c r="H279" s="105"/>
      <c r="I279" s="49"/>
      <c r="J279" s="50"/>
      <c r="K279" s="105"/>
      <c r="L279" s="104"/>
      <c r="M279" s="104"/>
      <c r="N279" s="105"/>
      <c r="O279" s="107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50"/>
      <c r="AA279" s="50"/>
      <c r="AB279" s="50"/>
      <c r="AC279" s="50"/>
      <c r="AD279" s="50"/>
      <c r="AE279" s="50"/>
      <c r="AF279" s="50"/>
      <c r="AG279" s="50"/>
      <c r="AH279" s="50"/>
      <c r="AI279" s="55"/>
    </row>
    <row r="280" spans="1:35" ht="15.75" x14ac:dyDescent="0.25">
      <c r="A280" s="11"/>
      <c r="B280" s="42"/>
      <c r="C280" s="100"/>
      <c r="D280" s="44"/>
      <c r="E280" s="1"/>
      <c r="F280" s="108"/>
      <c r="G280" s="109"/>
      <c r="H280" s="105"/>
      <c r="I280" s="49"/>
      <c r="J280" s="50"/>
      <c r="K280" s="105"/>
      <c r="L280" s="104"/>
      <c r="M280" s="104"/>
      <c r="N280" s="105"/>
      <c r="O280" s="107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50"/>
      <c r="AA280" s="50"/>
      <c r="AB280" s="50"/>
      <c r="AC280" s="50"/>
      <c r="AD280" s="50"/>
      <c r="AE280" s="50"/>
      <c r="AF280" s="50"/>
      <c r="AG280" s="50"/>
      <c r="AH280" s="50"/>
      <c r="AI280" s="55"/>
    </row>
    <row r="281" spans="1:35" ht="15.75" x14ac:dyDescent="0.25">
      <c r="A281" s="11"/>
      <c r="B281" s="42"/>
      <c r="C281" s="100"/>
      <c r="D281" s="44"/>
      <c r="E281" s="1"/>
      <c r="F281" s="108"/>
      <c r="G281" s="109"/>
      <c r="H281" s="105"/>
      <c r="I281" s="49"/>
      <c r="J281" s="50"/>
      <c r="K281" s="105"/>
      <c r="L281" s="104"/>
      <c r="M281" s="104"/>
      <c r="N281" s="105"/>
      <c r="O281" s="107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50"/>
      <c r="AA281" s="50"/>
      <c r="AB281" s="50"/>
      <c r="AC281" s="50"/>
      <c r="AD281" s="50"/>
      <c r="AE281" s="50"/>
      <c r="AF281" s="50"/>
      <c r="AG281" s="50"/>
      <c r="AH281" s="50"/>
      <c r="AI281" s="55"/>
    </row>
    <row r="282" spans="1:35" ht="15.75" x14ac:dyDescent="0.25">
      <c r="A282" s="11"/>
      <c r="B282" s="42"/>
      <c r="C282" s="100"/>
      <c r="D282" s="44"/>
      <c r="E282" s="1"/>
      <c r="F282" s="108"/>
      <c r="G282" s="109"/>
      <c r="H282" s="105"/>
      <c r="I282" s="49"/>
      <c r="J282" s="50"/>
      <c r="K282" s="105"/>
      <c r="L282" s="104"/>
      <c r="M282" s="104"/>
      <c r="N282" s="105"/>
      <c r="O282" s="107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50"/>
      <c r="AA282" s="50"/>
      <c r="AB282" s="50"/>
      <c r="AC282" s="50"/>
      <c r="AD282" s="50"/>
      <c r="AE282" s="50"/>
      <c r="AF282" s="50"/>
      <c r="AG282" s="50"/>
      <c r="AH282" s="50"/>
      <c r="AI282" s="55"/>
    </row>
    <row r="283" spans="1:35" ht="15.75" x14ac:dyDescent="0.25">
      <c r="A283" s="11"/>
      <c r="B283" s="42"/>
      <c r="C283" s="100"/>
      <c r="D283" s="44"/>
      <c r="E283" s="1"/>
      <c r="F283" s="108"/>
      <c r="G283" s="109"/>
      <c r="H283" s="105"/>
      <c r="I283" s="49"/>
      <c r="J283" s="50"/>
      <c r="K283" s="105"/>
      <c r="L283" s="104"/>
      <c r="M283" s="104"/>
      <c r="N283" s="105"/>
      <c r="O283" s="107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50"/>
      <c r="AA283" s="50"/>
      <c r="AB283" s="50"/>
      <c r="AC283" s="50"/>
      <c r="AD283" s="50"/>
      <c r="AE283" s="50"/>
      <c r="AF283" s="50"/>
      <c r="AG283" s="50"/>
      <c r="AH283" s="50"/>
      <c r="AI283" s="110"/>
    </row>
    <row r="284" spans="1:35" ht="15.75" x14ac:dyDescent="0.25">
      <c r="A284" s="11"/>
      <c r="B284" s="42"/>
      <c r="C284" s="100"/>
      <c r="D284" s="44"/>
      <c r="E284" s="1"/>
      <c r="F284" s="108"/>
      <c r="G284" s="109"/>
      <c r="H284" s="105"/>
      <c r="I284" s="49"/>
      <c r="J284" s="50"/>
      <c r="K284" s="105"/>
      <c r="L284" s="104"/>
      <c r="M284" s="104"/>
      <c r="N284" s="105"/>
      <c r="O284" s="107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50"/>
      <c r="AA284" s="50"/>
      <c r="AB284" s="50"/>
      <c r="AC284" s="50"/>
      <c r="AD284" s="50"/>
      <c r="AE284" s="50"/>
      <c r="AF284" s="50"/>
      <c r="AG284" s="50"/>
      <c r="AH284" s="50"/>
      <c r="AI284" s="110"/>
    </row>
    <row r="285" spans="1:35" ht="15.75" x14ac:dyDescent="0.25">
      <c r="A285" s="11"/>
      <c r="B285" s="42"/>
      <c r="C285" s="100"/>
      <c r="D285" s="44"/>
      <c r="E285" s="1"/>
      <c r="F285" s="108"/>
      <c r="G285" s="109"/>
      <c r="H285" s="105"/>
      <c r="I285" s="49"/>
      <c r="J285" s="50"/>
      <c r="K285" s="105"/>
      <c r="L285" s="104"/>
      <c r="M285" s="104"/>
      <c r="N285" s="105"/>
      <c r="O285" s="107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50"/>
      <c r="AA285" s="50"/>
      <c r="AB285" s="50"/>
      <c r="AC285" s="50"/>
      <c r="AD285" s="50"/>
      <c r="AE285" s="50"/>
      <c r="AF285" s="50"/>
      <c r="AG285" s="50"/>
      <c r="AH285" s="50"/>
      <c r="AI285" s="110"/>
    </row>
    <row r="286" spans="1:35" ht="15.75" x14ac:dyDescent="0.25">
      <c r="A286" s="11"/>
      <c r="B286" s="42"/>
      <c r="C286" s="100"/>
      <c r="D286" s="44"/>
      <c r="E286" s="1"/>
      <c r="F286" s="108"/>
      <c r="G286" s="109"/>
      <c r="H286" s="105"/>
      <c r="I286" s="49"/>
      <c r="J286" s="50"/>
      <c r="K286" s="105"/>
      <c r="L286" s="104"/>
      <c r="M286" s="104"/>
      <c r="N286" s="105"/>
      <c r="O286" s="107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50"/>
      <c r="AA286" s="50"/>
      <c r="AB286" s="50"/>
      <c r="AC286" s="50"/>
      <c r="AD286" s="50"/>
      <c r="AE286" s="50"/>
      <c r="AF286" s="50"/>
      <c r="AG286" s="50"/>
      <c r="AH286" s="50"/>
      <c r="AI286" s="110"/>
    </row>
    <row r="287" spans="1:35" ht="15.75" x14ac:dyDescent="0.25">
      <c r="A287" s="11"/>
      <c r="B287" s="42"/>
      <c r="C287" s="100"/>
      <c r="D287" s="44"/>
      <c r="E287" s="1"/>
      <c r="F287" s="108"/>
      <c r="G287" s="109"/>
      <c r="H287" s="105"/>
      <c r="I287" s="49"/>
      <c r="J287" s="50"/>
      <c r="K287" s="105"/>
      <c r="L287" s="104"/>
      <c r="M287" s="104"/>
      <c r="N287" s="105"/>
      <c r="O287" s="107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50"/>
      <c r="AA287" s="50"/>
      <c r="AB287" s="50"/>
      <c r="AC287" s="50"/>
      <c r="AD287" s="50"/>
      <c r="AE287" s="50"/>
      <c r="AF287" s="50"/>
      <c r="AG287" s="50"/>
      <c r="AH287" s="50"/>
      <c r="AI287" s="110"/>
    </row>
    <row r="288" spans="1:35" ht="15.75" x14ac:dyDescent="0.25">
      <c r="A288" s="11"/>
      <c r="B288" s="42"/>
      <c r="C288" s="100"/>
      <c r="D288" s="44"/>
      <c r="E288" s="1"/>
      <c r="F288" s="108"/>
      <c r="G288" s="109"/>
      <c r="H288" s="105"/>
      <c r="I288" s="49"/>
      <c r="J288" s="50"/>
      <c r="K288" s="105"/>
      <c r="L288" s="104"/>
      <c r="M288" s="104"/>
      <c r="N288" s="105"/>
      <c r="O288" s="107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50"/>
      <c r="AA288" s="50"/>
      <c r="AB288" s="50"/>
      <c r="AC288" s="50"/>
      <c r="AD288" s="50"/>
      <c r="AE288" s="50"/>
      <c r="AF288" s="50"/>
      <c r="AG288" s="50"/>
      <c r="AH288" s="50"/>
      <c r="AI288" s="110"/>
    </row>
    <row r="289" spans="1:35" ht="15.75" x14ac:dyDescent="0.25">
      <c r="A289" s="11"/>
      <c r="B289" s="42"/>
      <c r="C289" s="100"/>
      <c r="D289" s="44"/>
      <c r="E289" s="1"/>
      <c r="F289" s="108"/>
      <c r="G289" s="109"/>
      <c r="H289" s="105"/>
      <c r="I289" s="49"/>
      <c r="J289" s="50"/>
      <c r="K289" s="105"/>
      <c r="L289" s="104"/>
      <c r="M289" s="104"/>
      <c r="N289" s="105"/>
      <c r="O289" s="107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50"/>
      <c r="AA289" s="50"/>
      <c r="AB289" s="50"/>
      <c r="AC289" s="50"/>
      <c r="AD289" s="50"/>
      <c r="AE289" s="50"/>
      <c r="AF289" s="50"/>
      <c r="AG289" s="50"/>
      <c r="AH289" s="50"/>
      <c r="AI289" s="110"/>
    </row>
    <row r="290" spans="1:35" ht="15.75" x14ac:dyDescent="0.25">
      <c r="A290" s="11"/>
      <c r="B290" s="42"/>
      <c r="C290" s="100"/>
      <c r="D290" s="44"/>
      <c r="E290" s="1"/>
      <c r="F290" s="108"/>
      <c r="G290" s="109"/>
      <c r="H290" s="105"/>
      <c r="I290" s="49"/>
      <c r="J290" s="50"/>
      <c r="K290" s="105"/>
      <c r="L290" s="104"/>
      <c r="M290" s="104"/>
      <c r="N290" s="105"/>
      <c r="O290" s="107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50"/>
      <c r="AA290" s="50"/>
      <c r="AB290" s="50"/>
      <c r="AC290" s="50"/>
      <c r="AD290" s="50"/>
      <c r="AE290" s="50"/>
      <c r="AF290" s="50"/>
      <c r="AG290" s="50"/>
      <c r="AH290" s="50"/>
      <c r="AI290" s="110"/>
    </row>
    <row r="291" spans="1:35" ht="15.75" x14ac:dyDescent="0.25">
      <c r="A291" s="11"/>
      <c r="B291" s="42"/>
      <c r="C291" s="100"/>
      <c r="D291" s="44"/>
      <c r="E291" s="1"/>
      <c r="F291" s="108"/>
      <c r="G291" s="109"/>
      <c r="H291" s="105"/>
      <c r="I291" s="49"/>
      <c r="J291" s="50"/>
      <c r="K291" s="105"/>
      <c r="L291" s="104"/>
      <c r="M291" s="104"/>
      <c r="N291" s="105"/>
      <c r="O291" s="107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50"/>
      <c r="AA291" s="50"/>
      <c r="AB291" s="50"/>
      <c r="AC291" s="50"/>
      <c r="AD291" s="50"/>
      <c r="AE291" s="50"/>
      <c r="AF291" s="50"/>
      <c r="AG291" s="50"/>
      <c r="AH291" s="50"/>
      <c r="AI291" s="110"/>
    </row>
    <row r="292" spans="1:35" ht="15.75" x14ac:dyDescent="0.25">
      <c r="A292" s="11"/>
      <c r="B292" s="42"/>
      <c r="C292" s="100"/>
      <c r="D292" s="44"/>
      <c r="E292" s="1"/>
      <c r="F292" s="108"/>
      <c r="G292" s="109"/>
      <c r="H292" s="105"/>
      <c r="I292" s="49"/>
      <c r="J292" s="50"/>
      <c r="K292" s="105"/>
      <c r="L292" s="104"/>
      <c r="M292" s="104"/>
      <c r="N292" s="105"/>
      <c r="O292" s="107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50"/>
      <c r="AA292" s="50"/>
      <c r="AB292" s="50"/>
      <c r="AC292" s="50"/>
      <c r="AD292" s="50"/>
      <c r="AE292" s="50"/>
      <c r="AF292" s="50"/>
      <c r="AG292" s="50"/>
      <c r="AH292" s="50"/>
      <c r="AI292" s="110"/>
    </row>
    <row r="293" spans="1:35" ht="15.75" x14ac:dyDescent="0.25">
      <c r="A293" s="11"/>
      <c r="B293" s="42"/>
      <c r="C293" s="100"/>
      <c r="D293" s="44"/>
      <c r="E293" s="1"/>
      <c r="F293" s="108"/>
      <c r="G293" s="109"/>
      <c r="H293" s="105"/>
      <c r="I293" s="49"/>
      <c r="J293" s="50"/>
      <c r="K293" s="105"/>
      <c r="L293" s="104"/>
      <c r="M293" s="104"/>
      <c r="N293" s="105"/>
      <c r="O293" s="107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50"/>
      <c r="AA293" s="50"/>
      <c r="AB293" s="50"/>
      <c r="AC293" s="50"/>
      <c r="AD293" s="50"/>
      <c r="AE293" s="50"/>
      <c r="AF293" s="50"/>
      <c r="AG293" s="50"/>
      <c r="AH293" s="50"/>
      <c r="AI293" s="110"/>
    </row>
    <row r="294" spans="1:35" ht="15.75" x14ac:dyDescent="0.25">
      <c r="A294" s="11"/>
      <c r="B294" s="42"/>
      <c r="C294" s="100"/>
      <c r="D294" s="44"/>
      <c r="E294" s="1"/>
      <c r="F294" s="108"/>
      <c r="G294" s="109"/>
      <c r="H294" s="105"/>
      <c r="I294" s="49"/>
      <c r="J294" s="50"/>
      <c r="K294" s="105"/>
      <c r="L294" s="104"/>
      <c r="M294" s="104"/>
      <c r="N294" s="105"/>
      <c r="O294" s="107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50"/>
      <c r="AA294" s="50"/>
      <c r="AB294" s="50"/>
      <c r="AC294" s="50"/>
      <c r="AD294" s="50"/>
      <c r="AE294" s="50"/>
      <c r="AF294" s="50"/>
      <c r="AG294" s="50"/>
      <c r="AH294" s="50"/>
      <c r="AI294" s="110"/>
    </row>
    <row r="295" spans="1:35" ht="15.75" x14ac:dyDescent="0.25">
      <c r="A295" s="11"/>
      <c r="B295" s="42"/>
      <c r="C295" s="100"/>
      <c r="D295" s="44"/>
      <c r="E295" s="1"/>
      <c r="F295" s="108"/>
      <c r="G295" s="109"/>
      <c r="H295" s="105"/>
      <c r="I295" s="49"/>
      <c r="J295" s="50"/>
      <c r="K295" s="105"/>
      <c r="L295" s="104"/>
      <c r="M295" s="104"/>
      <c r="N295" s="105"/>
      <c r="O295" s="107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50"/>
      <c r="AA295" s="50"/>
      <c r="AB295" s="50"/>
      <c r="AC295" s="50"/>
      <c r="AD295" s="50"/>
      <c r="AE295" s="50"/>
      <c r="AF295" s="50"/>
      <c r="AG295" s="50"/>
      <c r="AH295" s="50"/>
      <c r="AI295" s="110"/>
    </row>
    <row r="296" spans="1:35" ht="15.75" x14ac:dyDescent="0.25">
      <c r="A296" s="11"/>
      <c r="B296" s="42"/>
      <c r="C296" s="100"/>
      <c r="D296" s="44"/>
      <c r="E296" s="1"/>
      <c r="F296" s="108"/>
      <c r="G296" s="109"/>
      <c r="H296" s="105"/>
      <c r="I296" s="49"/>
      <c r="J296" s="50"/>
      <c r="K296" s="105"/>
      <c r="L296" s="104"/>
      <c r="M296" s="104"/>
      <c r="N296" s="105"/>
      <c r="O296" s="107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50"/>
      <c r="AA296" s="50"/>
      <c r="AB296" s="50"/>
      <c r="AC296" s="50"/>
      <c r="AD296" s="50"/>
      <c r="AE296" s="50"/>
      <c r="AF296" s="50"/>
      <c r="AG296" s="50"/>
      <c r="AH296" s="50"/>
      <c r="AI296" s="110"/>
    </row>
    <row r="297" spans="1:35" ht="15.75" x14ac:dyDescent="0.25">
      <c r="A297" s="11"/>
      <c r="B297" s="42"/>
      <c r="C297" s="100"/>
      <c r="D297" s="44"/>
      <c r="E297" s="1"/>
      <c r="F297" s="108"/>
      <c r="G297" s="109"/>
      <c r="H297" s="105"/>
      <c r="I297" s="49"/>
      <c r="J297" s="50"/>
      <c r="K297" s="105"/>
      <c r="L297" s="104"/>
      <c r="M297" s="104"/>
      <c r="N297" s="105"/>
      <c r="O297" s="107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50"/>
      <c r="AA297" s="50"/>
      <c r="AB297" s="50"/>
      <c r="AC297" s="50"/>
      <c r="AD297" s="50"/>
      <c r="AE297" s="50"/>
      <c r="AF297" s="50"/>
      <c r="AG297" s="50"/>
      <c r="AH297" s="50"/>
      <c r="AI297" s="110"/>
    </row>
    <row r="298" spans="1:35" ht="15.75" x14ac:dyDescent="0.25">
      <c r="A298" s="11"/>
      <c r="B298" s="42"/>
      <c r="C298" s="100"/>
      <c r="D298" s="44"/>
      <c r="E298" s="1"/>
      <c r="F298" s="108"/>
      <c r="G298" s="109"/>
      <c r="H298" s="105"/>
      <c r="I298" s="49"/>
      <c r="J298" s="50"/>
      <c r="K298" s="105"/>
      <c r="L298" s="104"/>
      <c r="M298" s="104"/>
      <c r="N298" s="105"/>
      <c r="O298" s="107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50"/>
      <c r="AA298" s="50"/>
      <c r="AB298" s="50"/>
      <c r="AC298" s="50"/>
      <c r="AD298" s="50"/>
      <c r="AE298" s="50"/>
      <c r="AF298" s="50"/>
      <c r="AG298" s="50"/>
      <c r="AH298" s="50"/>
      <c r="AI298" s="110"/>
    </row>
    <row r="299" spans="1:35" ht="15.75" x14ac:dyDescent="0.25">
      <c r="A299" s="11"/>
      <c r="B299" s="42"/>
      <c r="C299" s="100"/>
      <c r="D299" s="44"/>
      <c r="E299" s="1"/>
      <c r="F299" s="108"/>
      <c r="G299" s="109"/>
      <c r="H299" s="105"/>
      <c r="I299" s="49"/>
      <c r="J299" s="50"/>
      <c r="K299" s="105"/>
      <c r="L299" s="104"/>
      <c r="M299" s="104"/>
      <c r="N299" s="105"/>
      <c r="O299" s="107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50"/>
      <c r="AA299" s="50"/>
      <c r="AB299" s="50"/>
      <c r="AC299" s="50"/>
      <c r="AD299" s="50"/>
      <c r="AE299" s="50"/>
      <c r="AF299" s="50"/>
      <c r="AG299" s="50"/>
      <c r="AH299" s="50"/>
      <c r="AI299" s="110"/>
    </row>
    <row r="300" spans="1:35" ht="15.75" x14ac:dyDescent="0.25">
      <c r="A300" s="11"/>
      <c r="B300" s="42"/>
      <c r="C300" s="100"/>
      <c r="D300" s="44"/>
      <c r="E300" s="1"/>
      <c r="F300" s="108"/>
      <c r="G300" s="109"/>
      <c r="H300" s="105"/>
      <c r="I300" s="49"/>
      <c r="J300" s="50"/>
      <c r="K300" s="105"/>
      <c r="L300" s="104"/>
      <c r="M300" s="104"/>
      <c r="N300" s="105"/>
      <c r="O300" s="107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50"/>
      <c r="AA300" s="50"/>
      <c r="AB300" s="50"/>
      <c r="AC300" s="50"/>
      <c r="AD300" s="50"/>
      <c r="AE300" s="50"/>
      <c r="AF300" s="50"/>
      <c r="AG300" s="50"/>
      <c r="AH300" s="50"/>
      <c r="AI300" s="110"/>
    </row>
    <row r="301" spans="1:35" ht="15.75" x14ac:dyDescent="0.25">
      <c r="A301" s="11"/>
      <c r="B301" s="42"/>
      <c r="C301" s="100"/>
      <c r="D301" s="44"/>
      <c r="E301" s="1"/>
      <c r="F301" s="108"/>
      <c r="G301" s="109"/>
      <c r="H301" s="105"/>
      <c r="I301" s="49"/>
      <c r="J301" s="50"/>
      <c r="K301" s="105"/>
      <c r="L301" s="104"/>
      <c r="M301" s="104"/>
      <c r="N301" s="105"/>
      <c r="O301" s="107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50"/>
      <c r="AA301" s="50"/>
      <c r="AB301" s="50"/>
      <c r="AC301" s="50"/>
      <c r="AD301" s="50"/>
      <c r="AE301" s="50"/>
      <c r="AF301" s="50"/>
      <c r="AG301" s="50"/>
      <c r="AH301" s="50"/>
      <c r="AI301" s="110"/>
    </row>
    <row r="302" spans="1:35" ht="15.75" x14ac:dyDescent="0.25">
      <c r="A302" s="11"/>
      <c r="B302" s="42"/>
      <c r="C302" s="100"/>
      <c r="D302" s="44"/>
      <c r="E302" s="1"/>
      <c r="F302" s="108"/>
      <c r="G302" s="109"/>
      <c r="H302" s="105"/>
      <c r="I302" s="49"/>
      <c r="J302" s="50"/>
      <c r="K302" s="105"/>
      <c r="L302" s="104"/>
      <c r="M302" s="104"/>
      <c r="N302" s="105"/>
      <c r="O302" s="107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50"/>
      <c r="AA302" s="50"/>
      <c r="AB302" s="50"/>
      <c r="AC302" s="50"/>
      <c r="AD302" s="50"/>
      <c r="AE302" s="50"/>
      <c r="AF302" s="50"/>
      <c r="AG302" s="50"/>
      <c r="AH302" s="50"/>
      <c r="AI302" s="110"/>
    </row>
    <row r="303" spans="1:35" ht="15.75" x14ac:dyDescent="0.25">
      <c r="A303" s="11"/>
      <c r="B303" s="42"/>
      <c r="C303" s="100"/>
      <c r="D303" s="44"/>
      <c r="E303" s="1"/>
      <c r="F303" s="108"/>
      <c r="G303" s="109"/>
      <c r="H303" s="105"/>
      <c r="I303" s="49"/>
      <c r="J303" s="50"/>
      <c r="K303" s="105"/>
      <c r="L303" s="104"/>
      <c r="M303" s="104"/>
      <c r="N303" s="105"/>
      <c r="O303" s="107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50"/>
      <c r="AA303" s="50"/>
      <c r="AB303" s="50"/>
      <c r="AC303" s="50"/>
      <c r="AD303" s="50"/>
      <c r="AE303" s="50"/>
      <c r="AF303" s="50"/>
      <c r="AG303" s="50"/>
      <c r="AH303" s="50"/>
      <c r="AI303" s="110"/>
    </row>
    <row r="304" spans="1:35" ht="15.75" x14ac:dyDescent="0.25">
      <c r="A304" s="11"/>
      <c r="B304" s="42"/>
      <c r="C304" s="100"/>
      <c r="D304" s="44"/>
      <c r="E304" s="1"/>
      <c r="F304" s="108"/>
      <c r="G304" s="109"/>
      <c r="H304" s="105"/>
      <c r="I304" s="49"/>
      <c r="J304" s="50"/>
      <c r="K304" s="105"/>
      <c r="L304" s="104"/>
      <c r="M304" s="104"/>
      <c r="N304" s="105"/>
      <c r="O304" s="107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50"/>
      <c r="AA304" s="50"/>
      <c r="AB304" s="50"/>
      <c r="AC304" s="50"/>
      <c r="AD304" s="50"/>
      <c r="AE304" s="50"/>
      <c r="AF304" s="50"/>
      <c r="AG304" s="50"/>
      <c r="AH304" s="50"/>
      <c r="AI304" s="110"/>
    </row>
    <row r="305" spans="1:35" ht="15.75" x14ac:dyDescent="0.25">
      <c r="A305" s="11"/>
      <c r="B305" s="42"/>
      <c r="C305" s="100"/>
      <c r="D305" s="44"/>
      <c r="E305" s="1"/>
      <c r="F305" s="108"/>
      <c r="G305" s="109"/>
      <c r="H305" s="105"/>
      <c r="I305" s="49"/>
      <c r="J305" s="50"/>
      <c r="K305" s="105"/>
      <c r="L305" s="104"/>
      <c r="M305" s="104"/>
      <c r="N305" s="105"/>
      <c r="O305" s="107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50"/>
      <c r="AA305" s="50"/>
      <c r="AB305" s="50"/>
      <c r="AC305" s="50"/>
      <c r="AD305" s="50"/>
      <c r="AE305" s="50"/>
      <c r="AF305" s="50"/>
      <c r="AG305" s="50"/>
      <c r="AH305" s="50"/>
      <c r="AI305" s="110"/>
    </row>
    <row r="306" spans="1:35" ht="15.75" x14ac:dyDescent="0.25">
      <c r="A306" s="11"/>
      <c r="B306" s="42"/>
      <c r="C306" s="100"/>
      <c r="D306" s="44"/>
      <c r="E306" s="1"/>
      <c r="F306" s="108"/>
      <c r="G306" s="109"/>
      <c r="H306" s="105"/>
      <c r="I306" s="49"/>
      <c r="J306" s="50"/>
      <c r="K306" s="105"/>
      <c r="L306" s="104"/>
      <c r="M306" s="104"/>
      <c r="N306" s="105"/>
      <c r="O306" s="107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50"/>
      <c r="AA306" s="50"/>
      <c r="AB306" s="50"/>
      <c r="AC306" s="50"/>
      <c r="AD306" s="50"/>
      <c r="AE306" s="50"/>
      <c r="AF306" s="50"/>
      <c r="AG306" s="50"/>
      <c r="AH306" s="50"/>
      <c r="AI306" s="110"/>
    </row>
    <row r="307" spans="1:35" ht="15.75" x14ac:dyDescent="0.25">
      <c r="A307" s="11"/>
      <c r="B307" s="42"/>
      <c r="C307" s="100"/>
      <c r="D307" s="44"/>
      <c r="E307" s="1"/>
      <c r="F307" s="108"/>
      <c r="G307" s="109"/>
      <c r="H307" s="105"/>
      <c r="I307" s="49"/>
      <c r="J307" s="50"/>
      <c r="K307" s="105"/>
      <c r="L307" s="104"/>
      <c r="M307" s="104"/>
      <c r="N307" s="105"/>
      <c r="O307" s="107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50"/>
      <c r="AA307" s="50"/>
      <c r="AB307" s="50"/>
      <c r="AC307" s="50"/>
      <c r="AD307" s="50"/>
      <c r="AE307" s="50"/>
      <c r="AF307" s="50"/>
      <c r="AG307" s="50"/>
      <c r="AH307" s="50"/>
      <c r="AI307" s="110"/>
    </row>
    <row r="308" spans="1:35" ht="15.75" x14ac:dyDescent="0.25">
      <c r="A308" s="11"/>
      <c r="B308" s="42"/>
      <c r="C308" s="100"/>
      <c r="D308" s="44"/>
      <c r="E308" s="1"/>
      <c r="F308" s="108"/>
      <c r="G308" s="109"/>
      <c r="H308" s="105"/>
      <c r="I308" s="49"/>
      <c r="J308" s="50"/>
      <c r="K308" s="105"/>
      <c r="L308" s="104"/>
      <c r="M308" s="104"/>
      <c r="N308" s="105"/>
      <c r="O308" s="107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50"/>
      <c r="AA308" s="50"/>
      <c r="AB308" s="50"/>
      <c r="AC308" s="50"/>
      <c r="AD308" s="50"/>
      <c r="AE308" s="50"/>
      <c r="AF308" s="50"/>
      <c r="AG308" s="50"/>
      <c r="AH308" s="50"/>
      <c r="AI308" s="110"/>
    </row>
    <row r="309" spans="1:35" ht="15.75" x14ac:dyDescent="0.25">
      <c r="A309" s="11"/>
      <c r="B309" s="42"/>
      <c r="C309" s="100"/>
      <c r="D309" s="44"/>
      <c r="E309" s="1"/>
      <c r="F309" s="108"/>
      <c r="G309" s="109"/>
      <c r="H309" s="105"/>
      <c r="I309" s="49"/>
      <c r="J309" s="50"/>
      <c r="K309" s="105"/>
      <c r="L309" s="104"/>
      <c r="M309" s="104"/>
      <c r="N309" s="105"/>
      <c r="O309" s="107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50"/>
      <c r="AA309" s="50"/>
      <c r="AB309" s="50"/>
      <c r="AC309" s="50"/>
      <c r="AD309" s="50"/>
      <c r="AE309" s="50"/>
      <c r="AF309" s="50"/>
      <c r="AG309" s="50"/>
      <c r="AH309" s="50"/>
      <c r="AI309" s="110"/>
    </row>
    <row r="310" spans="1:35" ht="15.75" x14ac:dyDescent="0.25">
      <c r="A310" s="11"/>
      <c r="B310" s="42"/>
      <c r="C310" s="100"/>
      <c r="D310" s="44"/>
      <c r="E310" s="1"/>
      <c r="F310" s="108"/>
      <c r="G310" s="109"/>
      <c r="H310" s="105"/>
      <c r="I310" s="49"/>
      <c r="J310" s="50"/>
      <c r="K310" s="105"/>
      <c r="L310" s="104"/>
      <c r="M310" s="104"/>
      <c r="N310" s="105"/>
      <c r="O310" s="107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50"/>
      <c r="AA310" s="50"/>
      <c r="AB310" s="50"/>
      <c r="AC310" s="50"/>
      <c r="AD310" s="50"/>
      <c r="AE310" s="50"/>
      <c r="AF310" s="50"/>
      <c r="AG310" s="50"/>
      <c r="AH310" s="50"/>
      <c r="AI310" s="110"/>
    </row>
    <row r="311" spans="1:35" ht="15.75" x14ac:dyDescent="0.25">
      <c r="A311" s="11"/>
      <c r="B311" s="42"/>
      <c r="C311" s="100"/>
      <c r="D311" s="44"/>
      <c r="E311" s="1"/>
      <c r="F311" s="108"/>
      <c r="G311" s="109"/>
      <c r="H311" s="105"/>
      <c r="I311" s="49"/>
      <c r="J311" s="50"/>
      <c r="K311" s="105"/>
      <c r="L311" s="104"/>
      <c r="M311" s="104"/>
      <c r="N311" s="105"/>
      <c r="O311" s="107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50"/>
      <c r="AA311" s="50"/>
      <c r="AB311" s="50"/>
      <c r="AC311" s="50"/>
      <c r="AD311" s="50"/>
      <c r="AE311" s="50"/>
      <c r="AF311" s="50"/>
      <c r="AG311" s="50"/>
      <c r="AH311" s="50"/>
      <c r="AI311" s="110"/>
    </row>
    <row r="312" spans="1:35" ht="15.75" x14ac:dyDescent="0.25">
      <c r="A312" s="11"/>
      <c r="B312" s="42"/>
      <c r="C312" s="100"/>
      <c r="D312" s="44"/>
      <c r="E312" s="1"/>
      <c r="F312" s="108"/>
      <c r="G312" s="109"/>
      <c r="H312" s="105"/>
      <c r="I312" s="49"/>
      <c r="J312" s="50"/>
      <c r="K312" s="105"/>
      <c r="L312" s="104"/>
      <c r="M312" s="104"/>
      <c r="N312" s="105"/>
      <c r="O312" s="107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50"/>
      <c r="AA312" s="50"/>
      <c r="AB312" s="50"/>
      <c r="AC312" s="50"/>
      <c r="AD312" s="50"/>
      <c r="AE312" s="50"/>
      <c r="AF312" s="50"/>
      <c r="AG312" s="50"/>
      <c r="AH312" s="50"/>
      <c r="AI312" s="110"/>
    </row>
    <row r="313" spans="1:35" ht="15.75" x14ac:dyDescent="0.25">
      <c r="A313" s="11"/>
      <c r="B313" s="42"/>
      <c r="C313" s="100"/>
      <c r="D313" s="44"/>
      <c r="E313" s="1"/>
      <c r="F313" s="108"/>
      <c r="G313" s="109"/>
      <c r="H313" s="105"/>
      <c r="I313" s="49"/>
      <c r="J313" s="50"/>
      <c r="K313" s="105"/>
      <c r="L313" s="104"/>
      <c r="M313" s="104"/>
      <c r="N313" s="105"/>
      <c r="O313" s="107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50"/>
      <c r="AA313" s="50"/>
      <c r="AB313" s="50"/>
      <c r="AC313" s="50"/>
      <c r="AD313" s="50"/>
      <c r="AE313" s="50"/>
      <c r="AF313" s="50"/>
      <c r="AG313" s="50"/>
      <c r="AH313" s="50"/>
      <c r="AI313" s="110"/>
    </row>
    <row r="314" spans="1:35" ht="15.75" x14ac:dyDescent="0.25">
      <c r="A314" s="11"/>
      <c r="B314" s="42"/>
      <c r="C314" s="100"/>
      <c r="D314" s="44"/>
      <c r="E314" s="1"/>
      <c r="F314" s="108"/>
      <c r="G314" s="109"/>
      <c r="H314" s="105"/>
      <c r="I314" s="49"/>
      <c r="J314" s="50"/>
      <c r="K314" s="105"/>
      <c r="L314" s="104"/>
      <c r="M314" s="104"/>
      <c r="N314" s="105"/>
      <c r="O314" s="107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50"/>
      <c r="AA314" s="50"/>
      <c r="AB314" s="50"/>
      <c r="AC314" s="50"/>
      <c r="AD314" s="50"/>
      <c r="AE314" s="50"/>
      <c r="AF314" s="50"/>
      <c r="AG314" s="50"/>
      <c r="AH314" s="50"/>
      <c r="AI314" s="110"/>
    </row>
    <row r="315" spans="1:35" ht="15.75" x14ac:dyDescent="0.25">
      <c r="A315" s="11"/>
      <c r="B315" s="42"/>
      <c r="C315" s="100"/>
      <c r="D315" s="44"/>
      <c r="E315" s="1"/>
      <c r="F315" s="108"/>
      <c r="G315" s="109"/>
      <c r="H315" s="105"/>
      <c r="I315" s="49"/>
      <c r="J315" s="50"/>
      <c r="K315" s="105"/>
      <c r="L315" s="104"/>
      <c r="M315" s="104"/>
      <c r="N315" s="105"/>
      <c r="O315" s="107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50"/>
      <c r="AA315" s="50"/>
      <c r="AB315" s="50"/>
      <c r="AC315" s="50"/>
      <c r="AD315" s="50"/>
      <c r="AE315" s="50"/>
      <c r="AF315" s="50"/>
      <c r="AG315" s="50"/>
      <c r="AH315" s="50"/>
      <c r="AI315" s="110"/>
    </row>
    <row r="316" spans="1:35" ht="15.75" x14ac:dyDescent="0.25">
      <c r="A316" s="11"/>
      <c r="B316" s="42"/>
      <c r="C316" s="100"/>
      <c r="D316" s="44"/>
      <c r="E316" s="1"/>
      <c r="F316" s="108"/>
      <c r="G316" s="109"/>
      <c r="H316" s="105"/>
      <c r="I316" s="49"/>
      <c r="J316" s="50"/>
      <c r="K316" s="105"/>
      <c r="L316" s="104"/>
      <c r="M316" s="104"/>
      <c r="N316" s="105"/>
      <c r="O316" s="107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50"/>
      <c r="AA316" s="50"/>
      <c r="AB316" s="50"/>
      <c r="AC316" s="50"/>
      <c r="AD316" s="50"/>
      <c r="AE316" s="50"/>
      <c r="AF316" s="50"/>
      <c r="AG316" s="50"/>
      <c r="AH316" s="50"/>
      <c r="AI316" s="110"/>
    </row>
    <row r="317" spans="1:35" ht="15.75" x14ac:dyDescent="0.25">
      <c r="A317" s="11"/>
      <c r="B317" s="42"/>
      <c r="C317" s="100"/>
      <c r="D317" s="44"/>
      <c r="E317" s="1"/>
      <c r="F317" s="108"/>
      <c r="G317" s="109"/>
      <c r="H317" s="105"/>
      <c r="I317" s="49"/>
      <c r="J317" s="50"/>
      <c r="K317" s="105"/>
      <c r="L317" s="104"/>
      <c r="M317" s="104"/>
      <c r="N317" s="105"/>
      <c r="O317" s="107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50"/>
      <c r="AA317" s="50"/>
      <c r="AB317" s="50"/>
      <c r="AC317" s="50"/>
      <c r="AD317" s="50"/>
      <c r="AE317" s="50"/>
      <c r="AF317" s="50"/>
      <c r="AG317" s="50"/>
      <c r="AH317" s="50"/>
      <c r="AI317" s="110"/>
    </row>
    <row r="318" spans="1:35" ht="15.75" x14ac:dyDescent="0.25">
      <c r="A318" s="11"/>
      <c r="B318" s="42"/>
      <c r="C318" s="100"/>
      <c r="D318" s="44"/>
      <c r="E318" s="1"/>
      <c r="F318" s="108"/>
      <c r="G318" s="109"/>
      <c r="H318" s="105"/>
      <c r="I318" s="49"/>
      <c r="J318" s="50"/>
      <c r="K318" s="105"/>
      <c r="L318" s="104"/>
      <c r="M318" s="104"/>
      <c r="N318" s="105"/>
      <c r="O318" s="107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50"/>
      <c r="AA318" s="50"/>
      <c r="AB318" s="50"/>
      <c r="AC318" s="50"/>
      <c r="AD318" s="50"/>
      <c r="AE318" s="50"/>
      <c r="AF318" s="50"/>
      <c r="AG318" s="50"/>
      <c r="AH318" s="50"/>
      <c r="AI318" s="110"/>
    </row>
    <row r="319" spans="1:35" ht="15.75" x14ac:dyDescent="0.25">
      <c r="A319" s="11"/>
      <c r="B319" s="42"/>
      <c r="C319" s="100"/>
      <c r="D319" s="44"/>
      <c r="E319" s="1"/>
      <c r="F319" s="108"/>
      <c r="G319" s="109"/>
      <c r="H319" s="105"/>
      <c r="I319" s="49"/>
      <c r="J319" s="50"/>
      <c r="K319" s="105"/>
      <c r="L319" s="104"/>
      <c r="M319" s="104"/>
      <c r="N319" s="105"/>
      <c r="O319" s="107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50"/>
      <c r="AA319" s="50"/>
      <c r="AB319" s="50"/>
      <c r="AC319" s="50"/>
      <c r="AD319" s="50"/>
      <c r="AE319" s="50"/>
      <c r="AF319" s="50"/>
      <c r="AG319" s="50"/>
      <c r="AH319" s="50"/>
      <c r="AI319" s="110"/>
    </row>
    <row r="320" spans="1:35" ht="15.75" x14ac:dyDescent="0.25">
      <c r="A320" s="11"/>
      <c r="B320" s="42"/>
      <c r="C320" s="100"/>
      <c r="D320" s="44"/>
      <c r="E320" s="1"/>
      <c r="F320" s="108"/>
      <c r="G320" s="109"/>
      <c r="H320" s="105"/>
      <c r="I320" s="49"/>
      <c r="J320" s="50"/>
      <c r="K320" s="105"/>
      <c r="L320" s="104"/>
      <c r="M320" s="104"/>
      <c r="N320" s="105"/>
      <c r="O320" s="107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50"/>
      <c r="AA320" s="50"/>
      <c r="AB320" s="50"/>
      <c r="AC320" s="50"/>
      <c r="AD320" s="50"/>
      <c r="AE320" s="50"/>
      <c r="AF320" s="50"/>
      <c r="AG320" s="50"/>
      <c r="AH320" s="50"/>
      <c r="AI320" s="110"/>
    </row>
    <row r="321" spans="1:35" ht="15.75" x14ac:dyDescent="0.25">
      <c r="A321" s="11"/>
      <c r="B321" s="42"/>
      <c r="C321" s="100"/>
      <c r="D321" s="44"/>
      <c r="E321" s="1"/>
      <c r="F321" s="108"/>
      <c r="G321" s="109"/>
      <c r="H321" s="105"/>
      <c r="I321" s="49"/>
      <c r="J321" s="50"/>
      <c r="K321" s="105"/>
      <c r="L321" s="104"/>
      <c r="M321" s="104"/>
      <c r="N321" s="105"/>
      <c r="O321" s="107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50"/>
      <c r="AA321" s="50"/>
      <c r="AB321" s="50"/>
      <c r="AC321" s="50"/>
      <c r="AD321" s="50"/>
      <c r="AE321" s="50"/>
      <c r="AF321" s="50"/>
      <c r="AG321" s="50"/>
      <c r="AH321" s="50"/>
      <c r="AI321" s="110"/>
    </row>
    <row r="322" spans="1:35" ht="15.75" x14ac:dyDescent="0.25">
      <c r="A322" s="11"/>
      <c r="B322" s="42"/>
      <c r="C322" s="100"/>
      <c r="D322" s="44"/>
      <c r="E322" s="1"/>
      <c r="F322" s="108"/>
      <c r="G322" s="109"/>
      <c r="H322" s="105"/>
      <c r="I322" s="49"/>
      <c r="J322" s="50"/>
      <c r="K322" s="105"/>
      <c r="L322" s="104"/>
      <c r="M322" s="104"/>
      <c r="N322" s="105"/>
      <c r="O322" s="107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50"/>
      <c r="AA322" s="50"/>
      <c r="AB322" s="50"/>
      <c r="AC322" s="50"/>
      <c r="AD322" s="50"/>
      <c r="AE322" s="50"/>
      <c r="AF322" s="50"/>
      <c r="AG322" s="50"/>
      <c r="AH322" s="50"/>
      <c r="AI322" s="110"/>
    </row>
    <row r="323" spans="1:35" ht="15.75" x14ac:dyDescent="0.25">
      <c r="A323" s="11"/>
      <c r="B323" s="42"/>
      <c r="C323" s="100"/>
      <c r="D323" s="44"/>
      <c r="E323" s="1"/>
      <c r="F323" s="108"/>
      <c r="G323" s="109"/>
      <c r="H323" s="105"/>
      <c r="I323" s="49"/>
      <c r="J323" s="50"/>
      <c r="K323" s="105"/>
      <c r="L323" s="104"/>
      <c r="M323" s="104"/>
      <c r="N323" s="105"/>
      <c r="O323" s="107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50"/>
      <c r="AA323" s="50"/>
      <c r="AB323" s="50"/>
      <c r="AC323" s="50"/>
      <c r="AD323" s="50"/>
      <c r="AE323" s="50"/>
      <c r="AF323" s="50"/>
      <c r="AG323" s="50"/>
      <c r="AH323" s="50"/>
      <c r="AI323" s="110"/>
    </row>
    <row r="324" spans="1:35" ht="15.75" x14ac:dyDescent="0.25">
      <c r="A324" s="11"/>
      <c r="B324" s="42"/>
      <c r="C324" s="100"/>
      <c r="D324" s="44"/>
      <c r="E324" s="1"/>
      <c r="F324" s="108"/>
      <c r="G324" s="109"/>
      <c r="H324" s="105"/>
      <c r="I324" s="49"/>
      <c r="J324" s="50"/>
      <c r="K324" s="105"/>
      <c r="L324" s="104"/>
      <c r="M324" s="104"/>
      <c r="N324" s="105"/>
      <c r="O324" s="107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50"/>
      <c r="AA324" s="50"/>
      <c r="AB324" s="50"/>
      <c r="AC324" s="50"/>
      <c r="AD324" s="50"/>
      <c r="AE324" s="50"/>
      <c r="AF324" s="50"/>
      <c r="AG324" s="50"/>
      <c r="AH324" s="50"/>
      <c r="AI324" s="110"/>
    </row>
    <row r="325" spans="1:35" ht="15.75" x14ac:dyDescent="0.25">
      <c r="A325" s="11"/>
      <c r="B325" s="42"/>
      <c r="C325" s="100"/>
      <c r="D325" s="44"/>
      <c r="E325" s="1"/>
      <c r="F325" s="108"/>
      <c r="G325" s="109"/>
      <c r="H325" s="105"/>
      <c r="I325" s="49"/>
      <c r="J325" s="50"/>
      <c r="K325" s="105"/>
      <c r="L325" s="104"/>
      <c r="M325" s="104"/>
      <c r="N325" s="105"/>
      <c r="O325" s="107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50"/>
      <c r="AA325" s="50"/>
      <c r="AB325" s="50"/>
      <c r="AC325" s="50"/>
      <c r="AD325" s="50"/>
      <c r="AE325" s="50"/>
      <c r="AF325" s="50"/>
      <c r="AG325" s="50"/>
      <c r="AH325" s="50"/>
      <c r="AI325" s="110"/>
    </row>
    <row r="326" spans="1:35" ht="15.75" x14ac:dyDescent="0.25">
      <c r="A326" s="11"/>
      <c r="B326" s="42"/>
      <c r="C326" s="100"/>
      <c r="D326" s="44"/>
      <c r="E326" s="1"/>
      <c r="F326" s="108"/>
      <c r="G326" s="109"/>
      <c r="H326" s="105"/>
      <c r="I326" s="49"/>
      <c r="J326" s="50"/>
      <c r="K326" s="105"/>
      <c r="L326" s="104"/>
      <c r="M326" s="104"/>
      <c r="N326" s="105"/>
      <c r="O326" s="107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50"/>
      <c r="AA326" s="50"/>
      <c r="AB326" s="50"/>
      <c r="AC326" s="50"/>
      <c r="AD326" s="50"/>
      <c r="AE326" s="50"/>
      <c r="AF326" s="50"/>
      <c r="AG326" s="50"/>
      <c r="AH326" s="50"/>
      <c r="AI326" s="110"/>
    </row>
    <row r="327" spans="1:35" ht="15.75" x14ac:dyDescent="0.25">
      <c r="A327" s="11"/>
      <c r="B327" s="42"/>
      <c r="C327" s="100"/>
      <c r="D327" s="44"/>
      <c r="E327" s="1"/>
      <c r="F327" s="108"/>
      <c r="G327" s="109"/>
      <c r="H327" s="105"/>
      <c r="I327" s="49"/>
      <c r="J327" s="50"/>
      <c r="K327" s="105"/>
      <c r="L327" s="104"/>
      <c r="M327" s="104"/>
      <c r="N327" s="105"/>
      <c r="O327" s="107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50"/>
      <c r="AA327" s="50"/>
      <c r="AB327" s="50"/>
      <c r="AC327" s="50"/>
      <c r="AD327" s="50"/>
      <c r="AE327" s="50"/>
      <c r="AF327" s="50"/>
      <c r="AG327" s="50"/>
      <c r="AH327" s="50"/>
      <c r="AI327" s="110"/>
    </row>
    <row r="328" spans="1:35" ht="15.75" x14ac:dyDescent="0.25">
      <c r="A328" s="11"/>
      <c r="B328" s="42"/>
      <c r="C328" s="100"/>
      <c r="D328" s="44"/>
      <c r="E328" s="1"/>
      <c r="F328" s="108"/>
      <c r="G328" s="109"/>
      <c r="H328" s="105"/>
      <c r="I328" s="49"/>
      <c r="J328" s="50"/>
      <c r="K328" s="105"/>
      <c r="L328" s="104"/>
      <c r="M328" s="104"/>
      <c r="N328" s="105"/>
      <c r="O328" s="107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50"/>
      <c r="AA328" s="50"/>
      <c r="AB328" s="50"/>
      <c r="AC328" s="50"/>
      <c r="AD328" s="50"/>
      <c r="AE328" s="50"/>
      <c r="AF328" s="50"/>
      <c r="AG328" s="50"/>
      <c r="AH328" s="50"/>
      <c r="AI328" s="110"/>
    </row>
    <row r="329" spans="1:35" ht="15.75" x14ac:dyDescent="0.25">
      <c r="A329" s="11"/>
      <c r="B329" s="42"/>
      <c r="C329" s="100"/>
      <c r="D329" s="44"/>
      <c r="E329" s="1"/>
      <c r="F329" s="108"/>
      <c r="G329" s="109"/>
      <c r="H329" s="105"/>
      <c r="I329" s="49"/>
      <c r="J329" s="50"/>
      <c r="K329" s="105"/>
      <c r="L329" s="104"/>
      <c r="M329" s="104"/>
      <c r="N329" s="105"/>
      <c r="O329" s="107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50"/>
      <c r="AA329" s="50"/>
      <c r="AB329" s="50"/>
      <c r="AC329" s="50"/>
      <c r="AD329" s="50"/>
      <c r="AE329" s="50"/>
      <c r="AF329" s="50"/>
      <c r="AG329" s="50"/>
      <c r="AH329" s="50"/>
      <c r="AI329" s="110"/>
    </row>
    <row r="330" spans="1:35" ht="15.75" x14ac:dyDescent="0.25">
      <c r="A330" s="11"/>
      <c r="B330" s="42"/>
      <c r="C330" s="100"/>
      <c r="D330" s="44"/>
      <c r="E330" s="1"/>
      <c r="F330" s="108"/>
      <c r="G330" s="109"/>
      <c r="H330" s="105"/>
      <c r="I330" s="49"/>
      <c r="J330" s="50"/>
      <c r="K330" s="105"/>
      <c r="L330" s="104"/>
      <c r="M330" s="104"/>
      <c r="N330" s="105"/>
      <c r="O330" s="107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50"/>
      <c r="AA330" s="50"/>
      <c r="AB330" s="50"/>
      <c r="AC330" s="50"/>
      <c r="AD330" s="50"/>
      <c r="AE330" s="50"/>
      <c r="AF330" s="50"/>
      <c r="AG330" s="50"/>
      <c r="AH330" s="50"/>
      <c r="AI330" s="110"/>
    </row>
    <row r="331" spans="1:35" ht="15.75" x14ac:dyDescent="0.25">
      <c r="A331" s="11"/>
      <c r="B331" s="42"/>
      <c r="C331" s="100"/>
      <c r="D331" s="44"/>
      <c r="E331" s="1"/>
      <c r="F331" s="108"/>
      <c r="G331" s="109"/>
      <c r="H331" s="105"/>
      <c r="I331" s="49"/>
      <c r="J331" s="50"/>
      <c r="K331" s="105"/>
      <c r="L331" s="104"/>
      <c r="M331" s="104"/>
      <c r="N331" s="105"/>
      <c r="O331" s="107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50"/>
      <c r="AA331" s="50"/>
      <c r="AB331" s="50"/>
      <c r="AC331" s="50"/>
      <c r="AD331" s="50"/>
      <c r="AE331" s="50"/>
      <c r="AF331" s="50"/>
      <c r="AG331" s="50"/>
      <c r="AH331" s="50"/>
      <c r="AI331" s="110"/>
    </row>
    <row r="332" spans="1:35" ht="15.75" x14ac:dyDescent="0.25">
      <c r="A332" s="11"/>
      <c r="B332" s="42"/>
      <c r="C332" s="100"/>
      <c r="D332" s="44"/>
      <c r="E332" s="1"/>
      <c r="F332" s="108"/>
      <c r="G332" s="109"/>
      <c r="H332" s="105"/>
      <c r="I332" s="49"/>
      <c r="J332" s="50"/>
      <c r="K332" s="105"/>
      <c r="L332" s="104"/>
      <c r="M332" s="104"/>
      <c r="N332" s="105"/>
      <c r="O332" s="107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50"/>
      <c r="AA332" s="50"/>
      <c r="AB332" s="50"/>
      <c r="AC332" s="50"/>
      <c r="AD332" s="50"/>
      <c r="AE332" s="50"/>
      <c r="AF332" s="50"/>
      <c r="AG332" s="50"/>
      <c r="AH332" s="50"/>
      <c r="AI332" s="110"/>
    </row>
    <row r="333" spans="1:35" ht="15.75" x14ac:dyDescent="0.25">
      <c r="A333" s="11"/>
      <c r="B333" s="42"/>
      <c r="C333" s="100"/>
      <c r="D333" s="44"/>
      <c r="E333" s="1"/>
      <c r="F333" s="108"/>
      <c r="G333" s="109"/>
      <c r="H333" s="105"/>
      <c r="I333" s="49"/>
      <c r="J333" s="50"/>
      <c r="K333" s="105"/>
      <c r="L333" s="104"/>
      <c r="M333" s="104"/>
      <c r="N333" s="105"/>
      <c r="O333" s="107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50"/>
      <c r="AA333" s="50"/>
      <c r="AB333" s="50"/>
      <c r="AC333" s="50"/>
      <c r="AD333" s="50"/>
      <c r="AE333" s="50"/>
      <c r="AF333" s="50"/>
      <c r="AG333" s="50"/>
      <c r="AH333" s="50"/>
      <c r="AI333" s="110"/>
    </row>
    <row r="334" spans="1:35" ht="15.75" x14ac:dyDescent="0.25">
      <c r="A334" s="11"/>
      <c r="B334" s="42"/>
      <c r="C334" s="100"/>
      <c r="D334" s="44"/>
      <c r="E334" s="1"/>
      <c r="F334" s="108"/>
      <c r="G334" s="109"/>
      <c r="H334" s="105"/>
      <c r="I334" s="49"/>
      <c r="J334" s="50"/>
      <c r="K334" s="105"/>
      <c r="L334" s="104"/>
      <c r="M334" s="104"/>
      <c r="N334" s="105"/>
      <c r="O334" s="107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50"/>
      <c r="AA334" s="50"/>
      <c r="AB334" s="50"/>
      <c r="AC334" s="50"/>
      <c r="AD334" s="50"/>
      <c r="AE334" s="50"/>
      <c r="AF334" s="50"/>
      <c r="AG334" s="50"/>
      <c r="AH334" s="50"/>
      <c r="AI334" s="110"/>
    </row>
    <row r="335" spans="1:35" ht="15.75" x14ac:dyDescent="0.25">
      <c r="A335" s="11"/>
      <c r="B335" s="42"/>
      <c r="C335" s="100"/>
      <c r="D335" s="44"/>
      <c r="E335" s="1"/>
      <c r="F335" s="108"/>
      <c r="G335" s="109"/>
      <c r="H335" s="105"/>
      <c r="I335" s="49"/>
      <c r="J335" s="50"/>
      <c r="K335" s="105"/>
      <c r="L335" s="104"/>
      <c r="M335" s="104"/>
      <c r="N335" s="105"/>
      <c r="O335" s="107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50"/>
      <c r="AA335" s="50"/>
      <c r="AB335" s="50"/>
      <c r="AC335" s="50"/>
      <c r="AD335" s="50"/>
      <c r="AE335" s="50"/>
      <c r="AF335" s="50"/>
      <c r="AG335" s="50"/>
      <c r="AH335" s="50"/>
      <c r="AI335" s="110"/>
    </row>
    <row r="336" spans="1:35" ht="15.75" x14ac:dyDescent="0.25">
      <c r="A336" s="11"/>
      <c r="B336" s="42"/>
      <c r="C336" s="100"/>
      <c r="D336" s="44"/>
      <c r="E336" s="1"/>
      <c r="F336" s="108"/>
      <c r="G336" s="109"/>
      <c r="H336" s="105"/>
      <c r="I336" s="49"/>
      <c r="J336" s="50"/>
      <c r="K336" s="105"/>
      <c r="L336" s="104"/>
      <c r="M336" s="104"/>
      <c r="N336" s="105"/>
      <c r="O336" s="107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50"/>
      <c r="AA336" s="50"/>
      <c r="AB336" s="50"/>
      <c r="AC336" s="50"/>
      <c r="AD336" s="50"/>
      <c r="AE336" s="50"/>
      <c r="AF336" s="50"/>
      <c r="AG336" s="50"/>
      <c r="AH336" s="50"/>
      <c r="AI336" s="110"/>
    </row>
    <row r="337" spans="1:35" ht="15.75" x14ac:dyDescent="0.25">
      <c r="A337" s="11"/>
      <c r="B337" s="42"/>
      <c r="C337" s="100"/>
      <c r="D337" s="44"/>
      <c r="E337" s="1"/>
      <c r="F337" s="108"/>
      <c r="G337" s="109"/>
      <c r="H337" s="105"/>
      <c r="I337" s="49"/>
      <c r="J337" s="50"/>
      <c r="K337" s="105"/>
      <c r="L337" s="104"/>
      <c r="M337" s="104"/>
      <c r="N337" s="105"/>
      <c r="O337" s="107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50"/>
      <c r="AA337" s="50"/>
      <c r="AB337" s="50"/>
      <c r="AC337" s="50"/>
      <c r="AD337" s="50"/>
      <c r="AE337" s="50"/>
      <c r="AF337" s="50"/>
      <c r="AG337" s="50"/>
      <c r="AH337" s="50"/>
      <c r="AI337" s="110"/>
    </row>
    <row r="338" spans="1:35" ht="15.75" x14ac:dyDescent="0.25">
      <c r="A338" s="11"/>
      <c r="B338" s="42"/>
      <c r="C338" s="100"/>
      <c r="D338" s="44"/>
      <c r="E338" s="1"/>
      <c r="F338" s="108"/>
      <c r="G338" s="109"/>
      <c r="H338" s="105"/>
      <c r="I338" s="49"/>
      <c r="J338" s="50"/>
      <c r="K338" s="105"/>
      <c r="L338" s="104"/>
      <c r="M338" s="104"/>
      <c r="N338" s="105"/>
      <c r="O338" s="107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50"/>
      <c r="AA338" s="50"/>
      <c r="AB338" s="50"/>
      <c r="AC338" s="50"/>
      <c r="AD338" s="50"/>
      <c r="AE338" s="50"/>
      <c r="AF338" s="50"/>
      <c r="AG338" s="50"/>
      <c r="AH338" s="50"/>
      <c r="AI338" s="110"/>
    </row>
    <row r="339" spans="1:35" ht="15.75" x14ac:dyDescent="0.25">
      <c r="A339" s="11"/>
      <c r="B339" s="42"/>
      <c r="C339" s="100"/>
      <c r="D339" s="44"/>
      <c r="E339" s="1"/>
      <c r="F339" s="108"/>
      <c r="G339" s="109"/>
      <c r="H339" s="105"/>
      <c r="I339" s="49"/>
      <c r="J339" s="50"/>
      <c r="K339" s="105"/>
      <c r="L339" s="104"/>
      <c r="M339" s="104"/>
      <c r="N339" s="105"/>
      <c r="O339" s="107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50"/>
      <c r="AA339" s="50"/>
      <c r="AB339" s="50"/>
      <c r="AC339" s="50"/>
      <c r="AD339" s="50"/>
      <c r="AE339" s="50"/>
      <c r="AF339" s="50"/>
      <c r="AG339" s="50"/>
      <c r="AH339" s="50"/>
      <c r="AI339" s="110"/>
    </row>
    <row r="340" spans="1:35" ht="15.75" x14ac:dyDescent="0.25">
      <c r="A340" s="11"/>
      <c r="B340" s="42"/>
      <c r="C340" s="100"/>
      <c r="D340" s="44"/>
      <c r="E340" s="1"/>
      <c r="F340" s="108"/>
      <c r="G340" s="109"/>
      <c r="H340" s="105"/>
      <c r="I340" s="49"/>
      <c r="J340" s="50"/>
      <c r="K340" s="105"/>
      <c r="L340" s="104"/>
      <c r="M340" s="104"/>
      <c r="N340" s="105"/>
      <c r="O340" s="107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50"/>
      <c r="AA340" s="50"/>
      <c r="AB340" s="50"/>
      <c r="AC340" s="50"/>
      <c r="AD340" s="50"/>
      <c r="AE340" s="50"/>
      <c r="AF340" s="50"/>
      <c r="AG340" s="50"/>
      <c r="AH340" s="50"/>
      <c r="AI340" s="110"/>
    </row>
    <row r="341" spans="1:35" ht="15.75" x14ac:dyDescent="0.25">
      <c r="A341" s="11"/>
      <c r="B341" s="42"/>
      <c r="C341" s="100"/>
      <c r="D341" s="44"/>
      <c r="E341" s="1"/>
      <c r="F341" s="108"/>
      <c r="G341" s="109"/>
      <c r="H341" s="105"/>
      <c r="I341" s="49"/>
      <c r="J341" s="50"/>
      <c r="K341" s="105"/>
      <c r="L341" s="104"/>
      <c r="M341" s="104"/>
      <c r="N341" s="105"/>
      <c r="O341" s="107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50"/>
      <c r="AA341" s="50"/>
      <c r="AB341" s="50"/>
      <c r="AC341" s="50"/>
      <c r="AD341" s="50"/>
      <c r="AE341" s="50"/>
      <c r="AF341" s="50"/>
      <c r="AG341" s="50"/>
      <c r="AH341" s="50"/>
      <c r="AI341" s="110"/>
    </row>
    <row r="342" spans="1:35" ht="15.75" x14ac:dyDescent="0.25">
      <c r="A342" s="11"/>
      <c r="B342" s="42"/>
      <c r="C342" s="100"/>
      <c r="D342" s="44"/>
      <c r="E342" s="1"/>
      <c r="F342" s="108"/>
      <c r="G342" s="109"/>
      <c r="H342" s="105"/>
      <c r="I342" s="49"/>
      <c r="J342" s="50"/>
      <c r="K342" s="105"/>
      <c r="L342" s="104"/>
      <c r="M342" s="104"/>
      <c r="N342" s="105"/>
      <c r="O342" s="107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50"/>
      <c r="AA342" s="50"/>
      <c r="AB342" s="50"/>
      <c r="AC342" s="50"/>
      <c r="AD342" s="50"/>
      <c r="AE342" s="50"/>
      <c r="AF342" s="50"/>
      <c r="AG342" s="50"/>
      <c r="AH342" s="50"/>
      <c r="AI342" s="110"/>
    </row>
    <row r="343" spans="1:35" ht="15.75" x14ac:dyDescent="0.25">
      <c r="A343" s="11"/>
      <c r="B343" s="42"/>
      <c r="C343" s="100"/>
      <c r="D343" s="44"/>
      <c r="E343" s="1"/>
      <c r="F343" s="108"/>
      <c r="G343" s="109"/>
      <c r="H343" s="105"/>
      <c r="I343" s="49"/>
      <c r="J343" s="50"/>
      <c r="K343" s="105"/>
      <c r="L343" s="104"/>
      <c r="M343" s="104"/>
      <c r="N343" s="105"/>
      <c r="O343" s="107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50"/>
      <c r="AA343" s="50"/>
      <c r="AB343" s="50"/>
      <c r="AC343" s="50"/>
      <c r="AD343" s="50"/>
      <c r="AE343" s="50"/>
      <c r="AF343" s="50"/>
      <c r="AG343" s="50"/>
      <c r="AH343" s="50"/>
      <c r="AI343" s="110"/>
    </row>
    <row r="344" spans="1:35" ht="15.75" x14ac:dyDescent="0.25">
      <c r="A344" s="11"/>
      <c r="B344" s="42"/>
      <c r="C344" s="100"/>
      <c r="D344" s="44"/>
      <c r="E344" s="1"/>
      <c r="F344" s="108"/>
      <c r="G344" s="109"/>
      <c r="H344" s="105"/>
      <c r="I344" s="111"/>
      <c r="J344" s="50"/>
      <c r="K344" s="105"/>
      <c r="L344" s="104"/>
      <c r="M344" s="104"/>
      <c r="N344" s="105"/>
      <c r="O344" s="107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50"/>
      <c r="AA344" s="50"/>
      <c r="AB344" s="50"/>
      <c r="AC344" s="50"/>
      <c r="AD344" s="50"/>
      <c r="AE344" s="50"/>
      <c r="AF344" s="50"/>
      <c r="AG344" s="50"/>
      <c r="AH344" s="50"/>
      <c r="AI344" s="110"/>
    </row>
    <row r="345" spans="1:35" ht="15.75" x14ac:dyDescent="0.25">
      <c r="A345" s="11"/>
      <c r="B345" s="42"/>
      <c r="C345" s="100"/>
      <c r="D345" s="44"/>
      <c r="E345" s="1"/>
      <c r="F345" s="108"/>
      <c r="G345" s="109"/>
      <c r="H345" s="105"/>
      <c r="I345" s="111"/>
      <c r="J345" s="50"/>
      <c r="K345" s="105"/>
      <c r="L345" s="104"/>
      <c r="M345" s="104"/>
      <c r="N345" s="105"/>
      <c r="O345" s="107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50"/>
      <c r="AA345" s="50"/>
      <c r="AB345" s="50"/>
      <c r="AC345" s="50"/>
      <c r="AD345" s="50"/>
      <c r="AE345" s="50"/>
      <c r="AF345" s="50"/>
      <c r="AG345" s="50"/>
      <c r="AH345" s="50"/>
      <c r="AI345" s="110"/>
    </row>
    <row r="346" spans="1:35" ht="15.75" x14ac:dyDescent="0.25">
      <c r="A346" s="11"/>
      <c r="B346" s="42"/>
      <c r="C346" s="100"/>
      <c r="D346" s="44"/>
      <c r="E346" s="1"/>
      <c r="F346" s="108"/>
      <c r="G346" s="109"/>
      <c r="H346" s="105"/>
      <c r="I346" s="111"/>
      <c r="J346" s="50"/>
      <c r="K346" s="105"/>
      <c r="L346" s="104"/>
      <c r="M346" s="104"/>
      <c r="N346" s="105"/>
      <c r="O346" s="107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50"/>
      <c r="AA346" s="50"/>
      <c r="AB346" s="50"/>
      <c r="AC346" s="50"/>
      <c r="AD346" s="50"/>
      <c r="AE346" s="50"/>
      <c r="AF346" s="50"/>
      <c r="AG346" s="50"/>
      <c r="AH346" s="50"/>
      <c r="AI346" s="110"/>
    </row>
    <row r="347" spans="1:35" ht="15.75" x14ac:dyDescent="0.25">
      <c r="A347" s="11"/>
      <c r="B347" s="42"/>
      <c r="C347" s="100"/>
      <c r="D347" s="44"/>
      <c r="E347" s="1"/>
      <c r="F347" s="108"/>
      <c r="G347" s="109"/>
      <c r="H347" s="105"/>
      <c r="I347" s="111"/>
      <c r="J347" s="50"/>
      <c r="K347" s="105"/>
      <c r="L347" s="104"/>
      <c r="M347" s="104"/>
      <c r="N347" s="105"/>
      <c r="O347" s="107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50"/>
      <c r="AA347" s="50"/>
      <c r="AB347" s="50"/>
      <c r="AC347" s="50"/>
      <c r="AD347" s="50"/>
      <c r="AE347" s="50"/>
      <c r="AF347" s="50"/>
      <c r="AG347" s="50"/>
      <c r="AH347" s="50"/>
      <c r="AI347" s="110"/>
    </row>
    <row r="348" spans="1:35" ht="15.75" x14ac:dyDescent="0.25">
      <c r="A348" s="11"/>
      <c r="B348" s="42"/>
      <c r="C348" s="100"/>
      <c r="D348" s="44"/>
      <c r="E348" s="1"/>
      <c r="F348" s="108"/>
      <c r="G348" s="109"/>
      <c r="H348" s="105"/>
      <c r="I348" s="111"/>
      <c r="J348" s="50"/>
      <c r="K348" s="105"/>
      <c r="L348" s="104"/>
      <c r="M348" s="104"/>
      <c r="N348" s="105"/>
      <c r="O348" s="107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50"/>
      <c r="AA348" s="50"/>
      <c r="AB348" s="50"/>
      <c r="AC348" s="50"/>
      <c r="AD348" s="50"/>
      <c r="AE348" s="50"/>
      <c r="AF348" s="50"/>
      <c r="AG348" s="50"/>
      <c r="AH348" s="50"/>
      <c r="AI348" s="110"/>
    </row>
    <row r="349" spans="1:35" ht="15.75" x14ac:dyDescent="0.25">
      <c r="A349" s="11"/>
      <c r="B349" s="42"/>
      <c r="C349" s="100"/>
      <c r="D349" s="44"/>
      <c r="E349" s="1"/>
      <c r="F349" s="108"/>
      <c r="G349" s="109"/>
      <c r="H349" s="105"/>
      <c r="I349" s="111"/>
      <c r="J349" s="50"/>
      <c r="K349" s="105"/>
      <c r="L349" s="104"/>
      <c r="M349" s="104"/>
      <c r="N349" s="105"/>
      <c r="O349" s="107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50"/>
      <c r="AA349" s="50"/>
      <c r="AB349" s="50"/>
      <c r="AC349" s="50"/>
      <c r="AD349" s="50"/>
      <c r="AE349" s="50"/>
      <c r="AF349" s="50"/>
      <c r="AG349" s="50"/>
      <c r="AH349" s="50"/>
      <c r="AI349" s="110"/>
    </row>
    <row r="350" spans="1:35" ht="15.75" x14ac:dyDescent="0.25">
      <c r="A350" s="11"/>
      <c r="B350" s="42"/>
      <c r="C350" s="100"/>
      <c r="D350" s="44"/>
      <c r="E350" s="1"/>
      <c r="F350" s="108"/>
      <c r="G350" s="109"/>
      <c r="H350" s="105"/>
      <c r="I350" s="111"/>
      <c r="J350" s="50"/>
      <c r="K350" s="105"/>
      <c r="L350" s="104"/>
      <c r="M350" s="104"/>
      <c r="N350" s="105"/>
      <c r="O350" s="107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50"/>
      <c r="AA350" s="50"/>
      <c r="AB350" s="50"/>
      <c r="AC350" s="50"/>
      <c r="AD350" s="50"/>
      <c r="AE350" s="50"/>
      <c r="AF350" s="50"/>
      <c r="AG350" s="50"/>
      <c r="AH350" s="50"/>
      <c r="AI350" s="110"/>
    </row>
    <row r="351" spans="1:35" ht="15.75" x14ac:dyDescent="0.25">
      <c r="A351" s="11"/>
      <c r="B351" s="42"/>
      <c r="C351" s="100"/>
      <c r="D351" s="44"/>
      <c r="E351" s="1"/>
      <c r="F351" s="108"/>
      <c r="G351" s="109"/>
      <c r="H351" s="105"/>
      <c r="I351" s="111"/>
      <c r="J351" s="50"/>
      <c r="K351" s="105"/>
      <c r="L351" s="104"/>
      <c r="M351" s="104"/>
      <c r="N351" s="105"/>
      <c r="O351" s="107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50"/>
      <c r="AA351" s="50"/>
      <c r="AB351" s="50"/>
      <c r="AC351" s="50"/>
      <c r="AD351" s="50"/>
      <c r="AE351" s="50"/>
      <c r="AF351" s="50"/>
      <c r="AG351" s="50"/>
      <c r="AH351" s="50"/>
      <c r="AI351" s="110"/>
    </row>
    <row r="352" spans="1:35" ht="15.75" x14ac:dyDescent="0.25">
      <c r="A352" s="11"/>
      <c r="B352" s="42"/>
      <c r="C352" s="100"/>
      <c r="D352" s="44"/>
      <c r="E352" s="1"/>
      <c r="F352" s="108"/>
      <c r="G352" s="109"/>
      <c r="H352" s="105"/>
      <c r="I352" s="111"/>
      <c r="J352" s="50"/>
      <c r="K352" s="105"/>
      <c r="L352" s="104"/>
      <c r="M352" s="104"/>
      <c r="N352" s="105"/>
      <c r="O352" s="107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50"/>
      <c r="AA352" s="50"/>
      <c r="AB352" s="50"/>
      <c r="AC352" s="50"/>
      <c r="AD352" s="50"/>
      <c r="AE352" s="50"/>
      <c r="AF352" s="50"/>
      <c r="AG352" s="50"/>
      <c r="AH352" s="50"/>
      <c r="AI352" s="110"/>
    </row>
    <row r="353" spans="1:35" ht="15.75" x14ac:dyDescent="0.25">
      <c r="A353" s="11"/>
      <c r="B353" s="42"/>
      <c r="C353" s="100"/>
      <c r="D353" s="44"/>
      <c r="E353" s="1"/>
      <c r="F353" s="108"/>
      <c r="G353" s="109"/>
      <c r="H353" s="105"/>
      <c r="I353" s="111"/>
      <c r="J353" s="50"/>
      <c r="K353" s="105"/>
      <c r="L353" s="104"/>
      <c r="M353" s="104"/>
      <c r="N353" s="105"/>
      <c r="O353" s="107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50"/>
      <c r="AA353" s="50"/>
      <c r="AB353" s="50"/>
      <c r="AC353" s="50"/>
      <c r="AD353" s="50"/>
      <c r="AE353" s="50"/>
      <c r="AF353" s="50"/>
      <c r="AG353" s="50"/>
      <c r="AH353" s="50"/>
      <c r="AI353" s="110"/>
    </row>
    <row r="354" spans="1:35" ht="15.75" x14ac:dyDescent="0.25">
      <c r="A354" s="11"/>
      <c r="B354" s="42"/>
      <c r="C354" s="100"/>
      <c r="D354" s="44"/>
      <c r="E354" s="1"/>
      <c r="F354" s="108"/>
      <c r="G354" s="109"/>
      <c r="H354" s="105"/>
      <c r="I354" s="111"/>
      <c r="J354" s="50"/>
      <c r="K354" s="105"/>
      <c r="L354" s="104"/>
      <c r="M354" s="104"/>
      <c r="N354" s="105"/>
      <c r="O354" s="107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50"/>
      <c r="AA354" s="50"/>
      <c r="AB354" s="50"/>
      <c r="AC354" s="50"/>
      <c r="AD354" s="50"/>
      <c r="AE354" s="50"/>
      <c r="AF354" s="50"/>
      <c r="AG354" s="50"/>
      <c r="AH354" s="50"/>
      <c r="AI354" s="110"/>
    </row>
    <row r="355" spans="1:35" ht="15.75" x14ac:dyDescent="0.25">
      <c r="A355" s="11"/>
      <c r="B355" s="42"/>
      <c r="C355" s="100"/>
      <c r="D355" s="44"/>
      <c r="E355" s="1"/>
      <c r="F355" s="108"/>
      <c r="G355" s="109"/>
      <c r="H355" s="105"/>
      <c r="I355" s="111"/>
      <c r="J355" s="50"/>
      <c r="K355" s="105"/>
      <c r="L355" s="104"/>
      <c r="M355" s="104"/>
      <c r="N355" s="105"/>
      <c r="O355" s="107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50"/>
      <c r="AA355" s="50"/>
      <c r="AB355" s="50"/>
      <c r="AC355" s="50"/>
      <c r="AD355" s="50"/>
      <c r="AE355" s="50"/>
      <c r="AF355" s="50"/>
      <c r="AG355" s="50"/>
      <c r="AH355" s="50"/>
      <c r="AI355" s="110"/>
    </row>
    <row r="356" spans="1:35" ht="15.75" x14ac:dyDescent="0.25">
      <c r="A356" s="11"/>
      <c r="B356" s="42"/>
      <c r="C356" s="100"/>
      <c r="D356" s="44"/>
      <c r="E356" s="1"/>
      <c r="F356" s="108"/>
      <c r="G356" s="109"/>
      <c r="H356" s="105"/>
      <c r="I356" s="111"/>
      <c r="J356" s="50"/>
      <c r="K356" s="105"/>
      <c r="L356" s="104"/>
      <c r="M356" s="104"/>
      <c r="N356" s="105"/>
      <c r="O356" s="107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50"/>
      <c r="AA356" s="50"/>
      <c r="AB356" s="50"/>
      <c r="AC356" s="50"/>
      <c r="AD356" s="50"/>
      <c r="AE356" s="50"/>
      <c r="AF356" s="50"/>
      <c r="AG356" s="50"/>
      <c r="AH356" s="50"/>
      <c r="AI356" s="110"/>
    </row>
    <row r="357" spans="1:35" ht="15.75" x14ac:dyDescent="0.25">
      <c r="A357" s="11"/>
      <c r="B357" s="42"/>
      <c r="C357" s="100"/>
      <c r="D357" s="44"/>
      <c r="E357" s="1"/>
      <c r="F357" s="108"/>
      <c r="G357" s="109"/>
      <c r="H357" s="105"/>
      <c r="I357" s="111"/>
      <c r="J357" s="50"/>
      <c r="K357" s="105"/>
      <c r="L357" s="104"/>
      <c r="M357" s="104"/>
      <c r="N357" s="105"/>
      <c r="O357" s="107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50"/>
      <c r="AA357" s="50"/>
      <c r="AB357" s="50"/>
      <c r="AC357" s="50"/>
      <c r="AD357" s="50"/>
      <c r="AE357" s="50"/>
      <c r="AF357" s="50"/>
      <c r="AG357" s="50"/>
      <c r="AH357" s="50"/>
      <c r="AI357" s="110"/>
    </row>
    <row r="358" spans="1:35" ht="15.75" x14ac:dyDescent="0.25">
      <c r="A358" s="11"/>
      <c r="B358" s="42"/>
      <c r="C358" s="100"/>
      <c r="D358" s="44"/>
      <c r="E358" s="1"/>
      <c r="F358" s="108"/>
      <c r="G358" s="109"/>
      <c r="H358" s="105"/>
      <c r="I358" s="111"/>
      <c r="J358" s="50"/>
      <c r="K358" s="105"/>
      <c r="L358" s="104"/>
      <c r="M358" s="104"/>
      <c r="N358" s="105"/>
      <c r="O358" s="107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50"/>
      <c r="AA358" s="50"/>
      <c r="AB358" s="50"/>
      <c r="AC358" s="50"/>
      <c r="AD358" s="50"/>
      <c r="AE358" s="50"/>
      <c r="AF358" s="50"/>
      <c r="AG358" s="50"/>
      <c r="AH358" s="50"/>
      <c r="AI358" s="110"/>
    </row>
    <row r="359" spans="1:35" ht="15.75" x14ac:dyDescent="0.25">
      <c r="A359" s="11"/>
      <c r="B359" s="42"/>
      <c r="C359" s="100"/>
      <c r="D359" s="44"/>
      <c r="E359" s="1"/>
      <c r="F359" s="108"/>
      <c r="G359" s="109"/>
      <c r="H359" s="105"/>
      <c r="I359" s="111"/>
      <c r="J359" s="50"/>
      <c r="K359" s="105"/>
      <c r="L359" s="104"/>
      <c r="M359" s="104"/>
      <c r="N359" s="105"/>
      <c r="O359" s="107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50"/>
      <c r="AA359" s="50"/>
      <c r="AB359" s="50"/>
      <c r="AC359" s="50"/>
      <c r="AD359" s="50"/>
      <c r="AE359" s="50"/>
      <c r="AF359" s="50"/>
      <c r="AG359" s="50"/>
      <c r="AH359" s="50"/>
      <c r="AI359" s="110"/>
    </row>
    <row r="360" spans="1:35" ht="15.75" x14ac:dyDescent="0.25">
      <c r="A360" s="11"/>
      <c r="B360" s="42"/>
      <c r="C360" s="100"/>
      <c r="D360" s="44"/>
      <c r="E360" s="1"/>
      <c r="F360" s="108"/>
      <c r="G360" s="109"/>
      <c r="H360" s="105"/>
      <c r="I360" s="111"/>
      <c r="J360" s="50"/>
      <c r="K360" s="105"/>
      <c r="L360" s="104"/>
      <c r="M360" s="104"/>
      <c r="N360" s="105"/>
      <c r="O360" s="107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50"/>
      <c r="AA360" s="50"/>
      <c r="AB360" s="50"/>
      <c r="AC360" s="50"/>
      <c r="AD360" s="50"/>
      <c r="AE360" s="50"/>
      <c r="AF360" s="50"/>
      <c r="AG360" s="50"/>
      <c r="AH360" s="50"/>
      <c r="AI360" s="110"/>
    </row>
    <row r="361" spans="1:35" ht="15.75" x14ac:dyDescent="0.25">
      <c r="A361" s="11"/>
      <c r="B361" s="42"/>
      <c r="C361" s="100"/>
      <c r="D361" s="44"/>
      <c r="E361" s="1"/>
      <c r="F361" s="108"/>
      <c r="G361" s="109"/>
      <c r="H361" s="105"/>
      <c r="I361" s="111"/>
      <c r="J361" s="50"/>
      <c r="K361" s="105"/>
      <c r="L361" s="104"/>
      <c r="M361" s="104"/>
      <c r="N361" s="105"/>
      <c r="O361" s="107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50"/>
      <c r="AA361" s="50"/>
      <c r="AB361" s="50"/>
      <c r="AC361" s="50"/>
      <c r="AD361" s="50"/>
      <c r="AE361" s="50"/>
      <c r="AF361" s="50"/>
      <c r="AG361" s="50"/>
      <c r="AH361" s="50"/>
      <c r="AI361" s="110"/>
    </row>
    <row r="362" spans="1:35" ht="15.75" x14ac:dyDescent="0.25">
      <c r="A362" s="11"/>
      <c r="B362" s="42"/>
      <c r="C362" s="100"/>
      <c r="D362" s="44"/>
      <c r="E362" s="1"/>
      <c r="F362" s="108"/>
      <c r="G362" s="109"/>
      <c r="H362" s="105"/>
      <c r="I362" s="111"/>
      <c r="J362" s="50"/>
      <c r="K362" s="105"/>
      <c r="L362" s="104"/>
      <c r="M362" s="104"/>
      <c r="N362" s="105"/>
      <c r="O362" s="107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50"/>
      <c r="AA362" s="50"/>
      <c r="AB362" s="50"/>
      <c r="AC362" s="50"/>
      <c r="AD362" s="50"/>
      <c r="AE362" s="50"/>
      <c r="AF362" s="50"/>
      <c r="AG362" s="50"/>
      <c r="AH362" s="50"/>
      <c r="AI362" s="110"/>
    </row>
    <row r="363" spans="1:35" ht="15.75" x14ac:dyDescent="0.25">
      <c r="A363" s="11"/>
      <c r="B363" s="42"/>
      <c r="C363" s="100"/>
      <c r="D363" s="44"/>
      <c r="E363" s="1"/>
      <c r="F363" s="108"/>
      <c r="G363" s="109"/>
      <c r="H363" s="105"/>
      <c r="I363" s="111"/>
      <c r="J363" s="50"/>
      <c r="K363" s="105"/>
      <c r="L363" s="104"/>
      <c r="M363" s="104"/>
      <c r="N363" s="105"/>
      <c r="O363" s="107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50"/>
      <c r="AA363" s="50"/>
      <c r="AB363" s="50"/>
      <c r="AC363" s="50"/>
      <c r="AD363" s="50"/>
      <c r="AE363" s="50"/>
      <c r="AF363" s="50"/>
      <c r="AG363" s="50"/>
      <c r="AH363" s="50"/>
      <c r="AI363" s="110"/>
    </row>
    <row r="364" spans="1:35" ht="15.75" x14ac:dyDescent="0.25">
      <c r="A364" s="11"/>
      <c r="B364" s="42"/>
      <c r="C364" s="100"/>
      <c r="D364" s="44"/>
      <c r="E364" s="1"/>
      <c r="F364" s="108"/>
      <c r="G364" s="109"/>
      <c r="H364" s="105"/>
      <c r="I364" s="111"/>
      <c r="J364" s="50"/>
      <c r="K364" s="105"/>
      <c r="L364" s="104"/>
      <c r="M364" s="104"/>
      <c r="N364" s="105"/>
      <c r="O364" s="107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50"/>
      <c r="AA364" s="50"/>
      <c r="AB364" s="50"/>
      <c r="AC364" s="50"/>
      <c r="AD364" s="50"/>
      <c r="AE364" s="50"/>
      <c r="AF364" s="50"/>
      <c r="AG364" s="50"/>
      <c r="AH364" s="50"/>
      <c r="AI364" s="110"/>
    </row>
    <row r="365" spans="1:35" ht="15.75" x14ac:dyDescent="0.25">
      <c r="A365" s="11"/>
      <c r="B365" s="42"/>
      <c r="C365" s="100"/>
      <c r="D365" s="44"/>
      <c r="E365" s="1"/>
      <c r="F365" s="108"/>
      <c r="G365" s="109"/>
      <c r="H365" s="105"/>
      <c r="I365" s="111"/>
      <c r="J365" s="50"/>
      <c r="K365" s="105"/>
      <c r="L365" s="104"/>
      <c r="M365" s="104"/>
      <c r="N365" s="105"/>
      <c r="O365" s="107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50"/>
      <c r="AA365" s="50"/>
      <c r="AB365" s="50"/>
      <c r="AC365" s="50"/>
      <c r="AD365" s="50"/>
      <c r="AE365" s="50"/>
      <c r="AF365" s="50"/>
      <c r="AG365" s="50"/>
      <c r="AH365" s="50"/>
      <c r="AI365" s="110"/>
    </row>
    <row r="366" spans="1:35" ht="15.75" x14ac:dyDescent="0.25">
      <c r="A366" s="11"/>
      <c r="B366" s="42"/>
      <c r="C366" s="100"/>
      <c r="D366" s="44"/>
      <c r="E366" s="1"/>
      <c r="F366" s="108"/>
      <c r="G366" s="109"/>
      <c r="H366" s="105"/>
      <c r="I366" s="111"/>
      <c r="J366" s="50"/>
      <c r="K366" s="105"/>
      <c r="L366" s="104"/>
      <c r="M366" s="104"/>
      <c r="N366" s="105"/>
      <c r="O366" s="107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50"/>
      <c r="AA366" s="50"/>
      <c r="AB366" s="50"/>
      <c r="AC366" s="50"/>
      <c r="AD366" s="50"/>
      <c r="AE366" s="50"/>
      <c r="AF366" s="50"/>
      <c r="AG366" s="50"/>
      <c r="AH366" s="50"/>
      <c r="AI366" s="110"/>
    </row>
    <row r="367" spans="1:35" ht="15.75" x14ac:dyDescent="0.25">
      <c r="A367" s="11"/>
      <c r="B367" s="42"/>
      <c r="C367" s="100"/>
      <c r="D367" s="44"/>
      <c r="E367" s="1"/>
      <c r="F367" s="108"/>
      <c r="G367" s="109"/>
      <c r="H367" s="105"/>
      <c r="I367" s="111"/>
      <c r="J367" s="50"/>
      <c r="K367" s="105"/>
      <c r="L367" s="104"/>
      <c r="M367" s="104"/>
      <c r="N367" s="105"/>
      <c r="O367" s="107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50"/>
      <c r="AA367" s="50"/>
      <c r="AB367" s="50"/>
      <c r="AC367" s="50"/>
      <c r="AD367" s="50"/>
      <c r="AE367" s="50"/>
      <c r="AF367" s="50"/>
      <c r="AG367" s="50"/>
      <c r="AH367" s="50"/>
      <c r="AI367" s="110"/>
    </row>
    <row r="368" spans="1:35" ht="15.75" x14ac:dyDescent="0.25">
      <c r="A368" s="11"/>
      <c r="B368" s="42"/>
      <c r="C368" s="100"/>
      <c r="D368" s="44"/>
      <c r="E368" s="1"/>
      <c r="F368" s="108"/>
      <c r="G368" s="109"/>
      <c r="H368" s="105"/>
      <c r="I368" s="111"/>
      <c r="J368" s="50"/>
      <c r="K368" s="105"/>
      <c r="L368" s="104"/>
      <c r="M368" s="104"/>
      <c r="N368" s="105"/>
      <c r="O368" s="107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50"/>
      <c r="AA368" s="50"/>
      <c r="AB368" s="50"/>
      <c r="AC368" s="50"/>
      <c r="AD368" s="50"/>
      <c r="AE368" s="50"/>
      <c r="AF368" s="50"/>
      <c r="AG368" s="50"/>
      <c r="AH368" s="50"/>
      <c r="AI368" s="110"/>
    </row>
    <row r="369" spans="1:35" ht="15.75" x14ac:dyDescent="0.25">
      <c r="A369" s="11"/>
      <c r="B369" s="42"/>
      <c r="C369" s="100"/>
      <c r="D369" s="44"/>
      <c r="E369" s="1"/>
      <c r="F369" s="108"/>
      <c r="G369" s="109"/>
      <c r="H369" s="105"/>
      <c r="I369" s="111"/>
      <c r="J369" s="50"/>
      <c r="K369" s="105"/>
      <c r="L369" s="104"/>
      <c r="M369" s="104"/>
      <c r="N369" s="105"/>
      <c r="O369" s="107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50"/>
      <c r="AA369" s="50"/>
      <c r="AB369" s="50"/>
      <c r="AC369" s="50"/>
      <c r="AD369" s="50"/>
      <c r="AE369" s="50"/>
      <c r="AF369" s="50"/>
      <c r="AG369" s="50"/>
      <c r="AH369" s="50"/>
      <c r="AI369" s="110"/>
    </row>
    <row r="370" spans="1:35" ht="15.75" x14ac:dyDescent="0.25">
      <c r="A370" s="11"/>
      <c r="B370" s="42"/>
      <c r="C370" s="100"/>
      <c r="D370" s="44"/>
      <c r="E370" s="1"/>
      <c r="F370" s="108"/>
      <c r="G370" s="109"/>
      <c r="H370" s="105"/>
      <c r="I370" s="111"/>
      <c r="J370" s="50"/>
      <c r="K370" s="105"/>
      <c r="L370" s="104"/>
      <c r="M370" s="104"/>
      <c r="N370" s="105"/>
      <c r="O370" s="107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50"/>
      <c r="AA370" s="50"/>
      <c r="AB370" s="50"/>
      <c r="AC370" s="50"/>
      <c r="AD370" s="50"/>
      <c r="AE370" s="50"/>
      <c r="AF370" s="50"/>
      <c r="AG370" s="50"/>
      <c r="AH370" s="50"/>
      <c r="AI370" s="110"/>
    </row>
    <row r="371" spans="1:35" ht="15.75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</row>
    <row r="372" spans="1:35" ht="15.75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</row>
    <row r="373" spans="1:35" ht="15.75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</row>
    <row r="374" spans="1:35" ht="15.75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</row>
    <row r="375" spans="1:35" ht="15.75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</row>
    <row r="376" spans="1:35" ht="15.75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</row>
    <row r="377" spans="1:35" ht="15.75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</row>
    <row r="378" spans="1:35" ht="15.75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</row>
    <row r="379" spans="1:35" ht="15.75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</row>
    <row r="380" spans="1:35" ht="15.75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</row>
    <row r="381" spans="1:35" ht="15.75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</row>
    <row r="382" spans="1:35" ht="15.75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</row>
    <row r="383" spans="1:35" ht="15.75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</row>
    <row r="384" spans="1:35" ht="15.75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</row>
    <row r="385" spans="1:35" ht="15.75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</row>
    <row r="386" spans="1:35" ht="15.75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</row>
    <row r="387" spans="1:35" ht="15.75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</row>
    <row r="388" spans="1:35" ht="15.75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</row>
    <row r="389" spans="1:35" ht="15.75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</row>
    <row r="390" spans="1:35" ht="15.75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</row>
    <row r="391" spans="1:35" ht="15.75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</row>
    <row r="392" spans="1:35" ht="15.75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</row>
    <row r="393" spans="1:35" ht="15.75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</row>
    <row r="394" spans="1:35" ht="15.75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</row>
    <row r="395" spans="1:35" ht="15.75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</row>
    <row r="396" spans="1:35" ht="15.75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</row>
    <row r="397" spans="1:35" ht="15.75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</row>
    <row r="398" spans="1:35" ht="15.75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</row>
    <row r="399" spans="1:35" ht="15.75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</row>
    <row r="400" spans="1:35" ht="15.75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</row>
    <row r="401" spans="1:35" ht="15.75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</row>
    <row r="402" spans="1:35" ht="15.75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</row>
    <row r="403" spans="1:35" ht="15.75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</row>
    <row r="404" spans="1:35" ht="15.75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</row>
    <row r="405" spans="1:35" ht="15.75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</row>
    <row r="406" spans="1:35" ht="15.75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</row>
    <row r="407" spans="1:35" ht="15.75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</row>
    <row r="408" spans="1:35" ht="15.75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</row>
    <row r="409" spans="1:35" ht="15.75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</row>
    <row r="410" spans="1:35" ht="15.75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</row>
    <row r="411" spans="1:35" ht="15.75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</row>
    <row r="412" spans="1:35" ht="15.75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</row>
    <row r="413" spans="1:35" ht="15.75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</row>
    <row r="414" spans="1:35" ht="15.75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</row>
    <row r="415" spans="1:35" ht="15.75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</row>
    <row r="416" spans="1:35" ht="15.75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</row>
    <row r="417" spans="1:35" ht="15.75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</row>
    <row r="418" spans="1:35" ht="15.75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</row>
    <row r="419" spans="1:35" ht="15.75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</row>
    <row r="420" spans="1:35" ht="15.75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</row>
    <row r="421" spans="1:35" ht="15.75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</row>
    <row r="422" spans="1:35" ht="15.75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</row>
    <row r="423" spans="1:35" ht="15.75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</row>
    <row r="424" spans="1:35" ht="15.75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</row>
    <row r="425" spans="1:35" ht="15.75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</row>
    <row r="426" spans="1:35" ht="15.75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</row>
    <row r="427" spans="1:35" ht="15.75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</row>
    <row r="428" spans="1:35" ht="15.75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</row>
    <row r="429" spans="1:35" ht="15.75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</row>
    <row r="430" spans="1:35" ht="15.75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</row>
    <row r="431" spans="1:35" ht="15.75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</row>
    <row r="432" spans="1:35" ht="15.75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</row>
    <row r="433" spans="1:35" ht="15.75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</row>
    <row r="434" spans="1:35" ht="15.75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</row>
    <row r="435" spans="1:35" ht="15.75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</row>
    <row r="436" spans="1:35" ht="15.75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</row>
    <row r="437" spans="1:35" ht="15.75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</row>
    <row r="438" spans="1:35" ht="15.75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</row>
    <row r="439" spans="1:35" ht="15.75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</row>
    <row r="440" spans="1:35" ht="15.75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</row>
    <row r="441" spans="1:35" ht="15.75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</row>
    <row r="442" spans="1:35" ht="15.75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</row>
    <row r="443" spans="1:35" ht="15.75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</row>
    <row r="444" spans="1:35" ht="15.75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</row>
    <row r="445" spans="1:35" ht="15.75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</row>
    <row r="446" spans="1:35" ht="15.75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</row>
    <row r="447" spans="1:35" ht="15.75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</row>
    <row r="448" spans="1:35" ht="15.75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</row>
    <row r="449" spans="1:35" ht="15.75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</row>
    <row r="450" spans="1:35" ht="15.75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</row>
    <row r="451" spans="1:35" ht="15.75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</row>
    <row r="452" spans="1:35" ht="15.75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</row>
    <row r="453" spans="1:35" ht="15.75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</row>
    <row r="454" spans="1:35" ht="15.75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</row>
    <row r="455" spans="1:35" ht="15.75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</row>
    <row r="456" spans="1:35" ht="15.75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</row>
    <row r="457" spans="1:35" ht="15.75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</row>
    <row r="458" spans="1:35" ht="15.75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</row>
    <row r="459" spans="1:35" ht="15.75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</row>
    <row r="460" spans="1:35" ht="15.75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</row>
    <row r="461" spans="1:35" ht="15.75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</row>
    <row r="462" spans="1:35" ht="15.75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</row>
    <row r="463" spans="1:35" ht="15.75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</row>
    <row r="464" spans="1:35" ht="15.75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</row>
    <row r="465" spans="1:35" ht="15.75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</row>
    <row r="466" spans="1:35" ht="15.75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</row>
    <row r="467" spans="1:35" ht="15.75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</row>
    <row r="468" spans="1:35" ht="15.75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</row>
    <row r="469" spans="1:35" ht="15.75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</row>
    <row r="470" spans="1:35" ht="15.75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</row>
    <row r="471" spans="1:35" ht="15.75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</row>
    <row r="472" spans="1:35" ht="15.75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</row>
    <row r="473" spans="1:35" ht="15.75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</row>
    <row r="474" spans="1:35" ht="15.75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</row>
    <row r="475" spans="1:35" ht="15.75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</row>
    <row r="476" spans="1:35" ht="15.75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</row>
    <row r="477" spans="1:35" ht="15.75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</row>
    <row r="478" spans="1:35" ht="15.75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</row>
    <row r="479" spans="1:35" ht="15.75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</row>
    <row r="480" spans="1:35" ht="15.75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</row>
    <row r="481" spans="1:35" ht="15.75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</row>
    <row r="482" spans="1:35" ht="15.75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</row>
    <row r="483" spans="1:35" ht="15.75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</row>
    <row r="484" spans="1:35" ht="15.75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</row>
    <row r="485" spans="1:35" ht="15.75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</row>
    <row r="486" spans="1:35" ht="15.75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</row>
    <row r="487" spans="1:35" ht="15.75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</row>
    <row r="488" spans="1:35" ht="15.75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</row>
    <row r="489" spans="1:35" ht="15.75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</row>
    <row r="490" spans="1:35" ht="15.75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</row>
    <row r="491" spans="1:35" ht="15.75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</row>
    <row r="492" spans="1:35" ht="15.75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</row>
    <row r="493" spans="1:35" ht="15.75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</row>
    <row r="494" spans="1:35" ht="15.75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</row>
    <row r="495" spans="1:35" ht="15.75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</row>
    <row r="496" spans="1:35" ht="15.75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</row>
    <row r="497" spans="1:35" ht="15.75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</row>
    <row r="498" spans="1:35" ht="15.75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</row>
    <row r="499" spans="1:35" ht="15.75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</row>
    <row r="500" spans="1:35" ht="15.75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</row>
    <row r="501" spans="1:35" ht="15.75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</row>
    <row r="502" spans="1:35" ht="15.75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</row>
    <row r="503" spans="1:35" ht="15.75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</row>
    <row r="504" spans="1:35" ht="15.75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</row>
    <row r="505" spans="1:35" ht="15.75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</row>
    <row r="506" spans="1:35" ht="15.75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</row>
    <row r="507" spans="1:35" ht="15.75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</row>
    <row r="508" spans="1:35" ht="15.75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</row>
    <row r="509" spans="1:35" ht="15.75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</row>
    <row r="510" spans="1:35" ht="15.75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</row>
    <row r="511" spans="1:35" ht="15.75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</row>
    <row r="512" spans="1:35" ht="15.75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</row>
    <row r="513" spans="1:35" ht="15.75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</row>
    <row r="514" spans="1:35" ht="15.75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</row>
    <row r="515" spans="1:35" ht="15.75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</row>
    <row r="516" spans="1:35" ht="15.75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</row>
    <row r="517" spans="1:35" ht="15.75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</row>
    <row r="518" spans="1:35" ht="15.75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</row>
    <row r="519" spans="1:35" ht="15.75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</row>
    <row r="520" spans="1:35" ht="15.75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</row>
    <row r="521" spans="1:35" ht="15.75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</row>
    <row r="522" spans="1:35" ht="15.75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</row>
    <row r="523" spans="1:35" ht="15.75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</row>
    <row r="524" spans="1:35" ht="15.75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</row>
    <row r="525" spans="1:35" ht="15.75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</row>
    <row r="526" spans="1:35" ht="15.75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</row>
    <row r="527" spans="1:35" ht="15.75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</row>
    <row r="528" spans="1:35" ht="15.75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</row>
    <row r="529" spans="1:35" ht="15.75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</row>
    <row r="530" spans="1:35" ht="15.75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</row>
    <row r="531" spans="1:35" ht="15.75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</row>
    <row r="532" spans="1:35" ht="15.75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</row>
    <row r="533" spans="1:35" ht="15.75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</row>
    <row r="534" spans="1:35" ht="15.75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</row>
    <row r="535" spans="1:35" ht="15.75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</row>
    <row r="536" spans="1:35" ht="15.75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</row>
    <row r="537" spans="1:35" ht="15.75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</row>
    <row r="538" spans="1:35" ht="15.75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</row>
    <row r="539" spans="1:35" ht="15.75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</row>
    <row r="540" spans="1:35" ht="15.75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</row>
    <row r="541" spans="1:35" ht="15.75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</row>
    <row r="542" spans="1:35" ht="15.75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</row>
    <row r="543" spans="1:35" ht="15.75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</row>
    <row r="544" spans="1:35" ht="15.75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</row>
    <row r="545" spans="1:35" ht="15.75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</row>
    <row r="546" spans="1:35" ht="15.75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</row>
    <row r="547" spans="1:35" ht="15.75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</row>
    <row r="548" spans="1:35" ht="15.75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</row>
    <row r="549" spans="1:35" ht="15.75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</row>
    <row r="550" spans="1:35" ht="15.75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</row>
    <row r="551" spans="1:35" ht="15.75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</row>
    <row r="552" spans="1:35" ht="15.75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</row>
    <row r="553" spans="1:35" ht="15.75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</row>
    <row r="554" spans="1:35" ht="15.75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</row>
    <row r="555" spans="1:35" ht="15.75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</row>
    <row r="556" spans="1:35" ht="15.75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</row>
    <row r="557" spans="1:35" ht="15.75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</row>
    <row r="558" spans="1:35" ht="15.75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</row>
    <row r="559" spans="1:35" ht="15.75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</row>
    <row r="560" spans="1:35" ht="15.75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</row>
    <row r="561" spans="1:35" ht="15.75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</row>
    <row r="562" spans="1:35" ht="15.75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</row>
    <row r="563" spans="1:35" ht="15.75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</row>
    <row r="564" spans="1:35" ht="15.75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</row>
    <row r="565" spans="1:35" ht="15.75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</row>
    <row r="566" spans="1:35" ht="15.75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</row>
    <row r="567" spans="1:35" ht="15.75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</row>
    <row r="568" spans="1:35" ht="15.75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</row>
    <row r="569" spans="1:35" ht="15.75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</row>
    <row r="570" spans="1:35" ht="15.75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</row>
    <row r="571" spans="1:35" ht="15.75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</row>
    <row r="572" spans="1:35" ht="15.75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</row>
    <row r="573" spans="1:35" ht="15.75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</row>
    <row r="574" spans="1:35" ht="15.75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</row>
    <row r="575" spans="1:35" ht="15.75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</row>
    <row r="576" spans="1:35" ht="15.75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</row>
    <row r="577" spans="1:35" ht="15.75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</row>
    <row r="578" spans="1:35" ht="15.75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</row>
    <row r="579" spans="1:35" ht="15.75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</row>
    <row r="580" spans="1:35" ht="15.75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</row>
    <row r="581" spans="1:35" ht="15.75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</row>
    <row r="582" spans="1:35" ht="15.75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</row>
    <row r="583" spans="1:35" ht="15.75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</row>
    <row r="584" spans="1:35" ht="15.75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</row>
    <row r="585" spans="1:35" ht="15.75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</row>
    <row r="586" spans="1:35" ht="15.75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</row>
    <row r="587" spans="1:35" ht="15.75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</row>
    <row r="588" spans="1:35" ht="15.75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</row>
    <row r="589" spans="1:35" ht="15.75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</row>
    <row r="590" spans="1:35" ht="15.75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</row>
    <row r="591" spans="1:35" ht="15.75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</row>
    <row r="592" spans="1:35" ht="15.75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</row>
    <row r="593" spans="1:35" ht="15.75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</row>
    <row r="594" spans="1:35" ht="15.75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</row>
    <row r="595" spans="1:35" ht="15.75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</row>
    <row r="596" spans="1:35" ht="15.75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</row>
    <row r="597" spans="1:35" ht="15.75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</row>
    <row r="598" spans="1:35" ht="15.75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</row>
    <row r="599" spans="1:35" ht="15.75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</row>
    <row r="600" spans="1:35" ht="15.75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</row>
    <row r="601" spans="1:35" ht="15.75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</row>
    <row r="602" spans="1:35" ht="15.75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</row>
    <row r="603" spans="1:35" ht="15.75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</row>
    <row r="604" spans="1:35" ht="15.75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</row>
    <row r="605" spans="1:35" ht="15.75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</row>
    <row r="606" spans="1:35" ht="15.75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</row>
    <row r="607" spans="1:35" ht="15.75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</row>
    <row r="608" spans="1:35" ht="15.75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</row>
    <row r="609" spans="1:35" ht="15.75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</row>
    <row r="610" spans="1:35" ht="15.75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</row>
    <row r="611" spans="1:35" ht="15.75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</row>
    <row r="612" spans="1:35" ht="15.75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</row>
    <row r="613" spans="1:35" ht="15.75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</row>
    <row r="614" spans="1:35" ht="15.75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</row>
    <row r="615" spans="1:35" ht="15.75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</row>
    <row r="616" spans="1:35" ht="15.75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</row>
    <row r="617" spans="1:35" ht="15.75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</row>
    <row r="618" spans="1:35" ht="15.75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</row>
    <row r="619" spans="1:35" ht="15.75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</row>
    <row r="620" spans="1:35" ht="15.75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</row>
    <row r="621" spans="1:35" ht="15.75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</row>
    <row r="622" spans="1:35" ht="15.75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</row>
    <row r="623" spans="1:35" ht="15.75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</row>
    <row r="624" spans="1:35" ht="15.75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</row>
    <row r="625" spans="1:35" ht="15.75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</row>
    <row r="626" spans="1:35" ht="15.75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</row>
    <row r="627" spans="1:35" ht="15.75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</row>
    <row r="628" spans="1:35" ht="15.75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</row>
    <row r="629" spans="1:35" ht="15.75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</row>
    <row r="630" spans="1:35" ht="15.75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</row>
    <row r="631" spans="1:35" ht="15.75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</row>
    <row r="632" spans="1:35" ht="15.75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</row>
    <row r="633" spans="1:35" ht="15.75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</row>
    <row r="634" spans="1:35" ht="15.75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</row>
    <row r="635" spans="1:35" ht="15.75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</row>
    <row r="636" spans="1:35" ht="15.75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</row>
    <row r="637" spans="1:35" ht="15.75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</row>
    <row r="638" spans="1:35" ht="15.75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</row>
    <row r="639" spans="1:35" ht="15.75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</row>
    <row r="640" spans="1:35" ht="15.75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</row>
    <row r="641" spans="1:35" ht="15.75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</row>
    <row r="642" spans="1:35" ht="15.75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</row>
    <row r="643" spans="1:35" ht="15.75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</row>
    <row r="644" spans="1:35" ht="15.75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</row>
    <row r="645" spans="1:35" ht="15.75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</row>
    <row r="646" spans="1:35" ht="15.75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</row>
    <row r="647" spans="1:35" ht="15.75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</row>
    <row r="648" spans="1:35" ht="15.75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</row>
    <row r="649" spans="1:35" ht="15.75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</row>
    <row r="650" spans="1:35" ht="15.75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</row>
    <row r="651" spans="1:35" ht="15.75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</row>
    <row r="652" spans="1:35" ht="15.75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</row>
    <row r="653" spans="1:35" ht="15.75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</row>
    <row r="654" spans="1:35" ht="15.75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</row>
    <row r="655" spans="1:35" ht="15.75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</row>
    <row r="656" spans="1:35" ht="15.75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</row>
    <row r="657" spans="1:35" ht="15.75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</row>
    <row r="658" spans="1:35" ht="15.75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</row>
    <row r="659" spans="1:35" ht="15.75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</row>
    <row r="660" spans="1:35" ht="15.75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</row>
    <row r="661" spans="1:35" ht="15.75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</row>
    <row r="662" spans="1:35" ht="15.75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</row>
    <row r="663" spans="1:35" ht="15.75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</row>
    <row r="664" spans="1:35" ht="15.75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</row>
    <row r="665" spans="1:35" ht="15.75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</row>
    <row r="666" spans="1:35" ht="15.75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</row>
    <row r="667" spans="1:35" ht="15.75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</row>
    <row r="668" spans="1:35" ht="15.75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</row>
    <row r="669" spans="1:35" ht="15.75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</row>
    <row r="670" spans="1:35" ht="15.75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</row>
    <row r="671" spans="1:35" ht="15.75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</row>
    <row r="672" spans="1:35" ht="15.75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</row>
    <row r="673" spans="1:35" ht="15.75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</row>
    <row r="674" spans="1:35" ht="15.75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</row>
    <row r="675" spans="1:35" ht="15.75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</row>
    <row r="676" spans="1:35" ht="15.75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</row>
    <row r="677" spans="1:35" ht="15.75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</row>
    <row r="678" spans="1:35" ht="15.75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</row>
    <row r="679" spans="1:35" ht="15.75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</row>
    <row r="680" spans="1:35" ht="15.75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</row>
    <row r="681" spans="1:35" ht="15.75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</row>
    <row r="682" spans="1:35" ht="15.75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</row>
    <row r="683" spans="1:35" ht="15.75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</row>
    <row r="684" spans="1:35" ht="15.75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</row>
    <row r="685" spans="1:35" ht="15.75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</row>
    <row r="686" spans="1:35" ht="15.75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</row>
    <row r="687" spans="1:35" ht="15.75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</row>
    <row r="688" spans="1:35" ht="15.75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</row>
    <row r="689" spans="1:35" ht="15.75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</row>
    <row r="690" spans="1:35" ht="15.75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</row>
    <row r="691" spans="1:35" ht="15.75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</row>
    <row r="692" spans="1:35" ht="15.75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</row>
    <row r="693" spans="1:35" ht="15.75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</row>
    <row r="694" spans="1:35" ht="15.75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</row>
    <row r="695" spans="1:35" ht="15.75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</row>
    <row r="696" spans="1:35" ht="15.75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</row>
    <row r="697" spans="1:35" ht="15.75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</row>
    <row r="698" spans="1:35" ht="15.75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</row>
    <row r="699" spans="1:35" ht="15.75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</row>
    <row r="700" spans="1:35" ht="15.75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</row>
    <row r="701" spans="1:35" ht="15.75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</row>
    <row r="702" spans="1:35" ht="15.75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</row>
    <row r="703" spans="1:35" ht="15.75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</row>
    <row r="704" spans="1:35" ht="15.75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</row>
    <row r="705" spans="1:35" ht="15.75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</row>
    <row r="706" spans="1:35" ht="15.75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</row>
    <row r="707" spans="1:35" ht="15.75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</row>
    <row r="708" spans="1:35" ht="15.75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</row>
    <row r="709" spans="1:35" ht="15.75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</row>
    <row r="710" spans="1:35" ht="15.75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</row>
    <row r="711" spans="1:35" ht="15.75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</row>
    <row r="712" spans="1:35" ht="15.75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</row>
    <row r="713" spans="1:35" ht="15.75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</row>
    <row r="714" spans="1:35" ht="15.75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</row>
    <row r="715" spans="1:35" ht="15.75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</row>
    <row r="716" spans="1:35" ht="15.75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</row>
    <row r="717" spans="1:35" ht="15.75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</row>
    <row r="718" spans="1:35" ht="15.75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</row>
    <row r="719" spans="1:35" ht="15.75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</row>
    <row r="720" spans="1:35" ht="15.75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</row>
    <row r="721" spans="1:35" ht="15.75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</row>
    <row r="722" spans="1:35" ht="15.75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</row>
    <row r="723" spans="1:35" ht="15.75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</row>
    <row r="724" spans="1:35" ht="15.75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</row>
    <row r="725" spans="1:35" ht="15.75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</row>
    <row r="726" spans="1:35" ht="15.75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</row>
    <row r="727" spans="1:35" ht="15.75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</row>
    <row r="728" spans="1:35" ht="15.75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</row>
    <row r="729" spans="1:35" ht="15.75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</row>
    <row r="730" spans="1:35" ht="15.75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</row>
    <row r="731" spans="1:35" ht="15.75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</row>
    <row r="732" spans="1:35" ht="15.75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</row>
    <row r="733" spans="1:35" ht="15.75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</row>
    <row r="734" spans="1:35" ht="15.75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</row>
    <row r="735" spans="1:35" ht="15.75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</row>
    <row r="736" spans="1:35" ht="15.75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</row>
    <row r="737" spans="1:35" ht="15.75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</row>
    <row r="738" spans="1:35" ht="15.75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</row>
    <row r="739" spans="1:35" ht="15.75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</row>
    <row r="740" spans="1:35" ht="15.75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</row>
    <row r="741" spans="1:35" ht="15.75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</row>
    <row r="742" spans="1:35" ht="15.75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</row>
    <row r="743" spans="1:35" ht="15.75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</row>
    <row r="744" spans="1:35" ht="15.75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</row>
    <row r="745" spans="1:35" ht="15.75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</row>
    <row r="746" spans="1:35" ht="15.75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</row>
    <row r="747" spans="1:35" ht="15.75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</row>
    <row r="748" spans="1:35" ht="15.75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</row>
    <row r="749" spans="1:35" ht="15.75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</row>
    <row r="750" spans="1:35" ht="15.75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</row>
    <row r="751" spans="1:35" ht="15.75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</row>
    <row r="752" spans="1:35" ht="15.75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</row>
    <row r="753" spans="1:35" ht="15.75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</row>
    <row r="754" spans="1:35" ht="15.75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</row>
    <row r="755" spans="1:35" ht="15.75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</row>
    <row r="756" spans="1:35" ht="15.75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</row>
    <row r="757" spans="1:35" ht="15.75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</row>
    <row r="758" spans="1:35" ht="15.75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</row>
    <row r="759" spans="1:35" ht="15.75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</row>
    <row r="760" spans="1:35" ht="15.75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</row>
    <row r="761" spans="1:35" ht="15.75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</row>
    <row r="762" spans="1:35" ht="15.75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</row>
    <row r="763" spans="1:35" ht="15.75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</row>
    <row r="764" spans="1:35" ht="15.75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</row>
    <row r="765" spans="1:35" ht="15.75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</row>
    <row r="766" spans="1:35" ht="15.75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</row>
    <row r="767" spans="1:35" ht="15.75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</row>
    <row r="768" spans="1:35" ht="15.75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</row>
    <row r="769" spans="1:35" ht="15.75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</row>
    <row r="770" spans="1:35" ht="15.75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</row>
    <row r="771" spans="1:35" ht="15.75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</row>
    <row r="772" spans="1:35" ht="15.75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</row>
    <row r="773" spans="1:35" ht="15.75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</row>
    <row r="774" spans="1:35" ht="15.75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</row>
    <row r="775" spans="1:35" ht="15.75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</row>
    <row r="776" spans="1:35" ht="15.75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</row>
    <row r="777" spans="1:35" ht="15.75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</row>
    <row r="778" spans="1:35" ht="15.75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</row>
    <row r="779" spans="1:35" ht="15.75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</row>
    <row r="780" spans="1:35" ht="15.75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</row>
    <row r="781" spans="1:35" ht="15.75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</row>
    <row r="782" spans="1:35" ht="15.75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</row>
    <row r="783" spans="1:35" ht="15.75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</row>
    <row r="784" spans="1:35" ht="15.75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</row>
    <row r="785" spans="1:35" ht="15.75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</row>
    <row r="786" spans="1:35" ht="15.75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</row>
    <row r="787" spans="1:35" ht="15.75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</row>
    <row r="788" spans="1:35" ht="15.75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</row>
    <row r="789" spans="1:35" ht="15.75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</row>
    <row r="790" spans="1:35" ht="15.75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</row>
    <row r="791" spans="1:35" ht="15.75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</row>
    <row r="792" spans="1:35" ht="15.75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</row>
    <row r="793" spans="1:35" ht="15.75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</row>
    <row r="794" spans="1:35" ht="15.75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</row>
    <row r="795" spans="1:35" ht="15.75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</row>
    <row r="796" spans="1:35" ht="15.75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</row>
    <row r="797" spans="1:35" ht="15.75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</row>
    <row r="798" spans="1:35" ht="15.75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</row>
    <row r="799" spans="1:35" ht="15.75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</row>
    <row r="800" spans="1:35" ht="15.75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</row>
    <row r="801" spans="1:35" ht="15.75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</row>
    <row r="802" spans="1:35" ht="15.75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</row>
    <row r="803" spans="1:35" ht="15.75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</row>
    <row r="804" spans="1:35" ht="15.75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</row>
    <row r="805" spans="1:35" ht="15.75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</row>
    <row r="806" spans="1:35" ht="15.75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</row>
    <row r="807" spans="1:35" ht="15.75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</row>
    <row r="808" spans="1:35" ht="15.75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</row>
    <row r="809" spans="1:35" ht="15.75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</row>
    <row r="810" spans="1:35" ht="15.75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</row>
    <row r="811" spans="1:35" ht="15.75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</row>
    <row r="812" spans="1:35" ht="15.75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</row>
    <row r="813" spans="1:35" ht="15.75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</row>
    <row r="814" spans="1:35" ht="15.75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</row>
    <row r="815" spans="1:35" ht="15.75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</row>
    <row r="816" spans="1:35" ht="15.75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</row>
    <row r="817" spans="1:35" ht="15.75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</row>
    <row r="818" spans="1:35" ht="15.75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</row>
    <row r="819" spans="1:35" ht="15.75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</row>
    <row r="820" spans="1:35" ht="15.75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</row>
    <row r="821" spans="1:35" ht="15.75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</row>
    <row r="822" spans="1:35" ht="15.75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</row>
    <row r="823" spans="1:35" ht="15.75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</row>
    <row r="824" spans="1:35" ht="15.75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</row>
    <row r="825" spans="1:35" ht="15.75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</row>
    <row r="826" spans="1:35" ht="15.75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</row>
    <row r="827" spans="1:35" ht="15.75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</row>
    <row r="828" spans="1:35" ht="15.75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</row>
    <row r="829" spans="1:35" ht="15.75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</row>
    <row r="830" spans="1:35" ht="15.75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</row>
    <row r="831" spans="1:35" ht="15.75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</row>
    <row r="832" spans="1:35" ht="15.75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</row>
    <row r="833" spans="1:35" ht="15.75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</row>
    <row r="834" spans="1:35" ht="15.75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</row>
    <row r="835" spans="1:35" ht="15.75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</row>
    <row r="836" spans="1:35" ht="15.75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</row>
    <row r="837" spans="1:35" ht="15.75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</row>
    <row r="838" spans="1:35" ht="15.75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</row>
    <row r="839" spans="1:35" ht="15.75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</row>
    <row r="840" spans="1:35" ht="15.75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</row>
    <row r="841" spans="1:35" ht="15.75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</row>
    <row r="842" spans="1:35" ht="15.75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</row>
    <row r="843" spans="1:35" ht="15.75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</row>
    <row r="844" spans="1:35" ht="15.75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</row>
    <row r="845" spans="1:35" ht="15.75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</row>
    <row r="846" spans="1:35" ht="15.75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</row>
    <row r="847" spans="1:35" ht="15.75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</row>
    <row r="848" spans="1:35" ht="15.75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</row>
    <row r="849" spans="1:35" ht="15.75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</row>
    <row r="850" spans="1:35" ht="15.75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</row>
    <row r="851" spans="1:35" ht="15.75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</row>
    <row r="852" spans="1:35" ht="15.75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</row>
    <row r="853" spans="1:35" ht="15.75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</row>
    <row r="854" spans="1:35" ht="15.75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</row>
    <row r="855" spans="1:35" ht="15.75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</row>
    <row r="856" spans="1:35" ht="15.75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</row>
    <row r="857" spans="1:35" ht="15.75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</row>
    <row r="858" spans="1:35" ht="15.75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</row>
    <row r="859" spans="1:35" ht="15.75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</row>
    <row r="860" spans="1:35" ht="15.75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</row>
    <row r="861" spans="1:35" ht="15.75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</row>
    <row r="862" spans="1:35" ht="15.75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</row>
    <row r="863" spans="1:35" ht="15.75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</row>
    <row r="864" spans="1:35" ht="15.75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</row>
    <row r="865" spans="1:35" ht="15.75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</row>
    <row r="866" spans="1:35" ht="15.75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</row>
    <row r="867" spans="1:35" ht="15.75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</row>
    <row r="868" spans="1:35" ht="15.75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</row>
    <row r="869" spans="1:35" ht="15.75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</row>
    <row r="870" spans="1:35" ht="15.75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</row>
    <row r="871" spans="1:35" ht="15.75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</row>
    <row r="872" spans="1:35" ht="15.75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</row>
    <row r="873" spans="1:35" ht="15.75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</row>
    <row r="874" spans="1:35" ht="15.75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</row>
    <row r="875" spans="1:35" ht="15.75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</row>
    <row r="876" spans="1:35" ht="15.75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</row>
    <row r="877" spans="1:35" ht="15.75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</row>
    <row r="878" spans="1:35" ht="15.75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</row>
    <row r="879" spans="1:35" ht="15.75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</row>
    <row r="880" spans="1:35" ht="15.75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</row>
    <row r="881" spans="1:35" ht="15.75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</row>
    <row r="882" spans="1:35" ht="15.75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</row>
    <row r="883" spans="1:35" ht="15.75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</row>
    <row r="884" spans="1:35" ht="15.75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</row>
    <row r="885" spans="1:35" ht="15.75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</row>
    <row r="886" spans="1:35" ht="15.75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</row>
    <row r="887" spans="1:35" ht="15.75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</row>
    <row r="888" spans="1:35" ht="15.75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</row>
    <row r="889" spans="1:35" ht="15.75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</row>
    <row r="890" spans="1:35" ht="15.75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</row>
    <row r="891" spans="1:35" ht="15.75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</row>
    <row r="892" spans="1:35" ht="15.75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</row>
    <row r="893" spans="1:35" ht="15.75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</row>
    <row r="894" spans="1:35" ht="15.75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</row>
    <row r="895" spans="1:35" ht="15.75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</row>
    <row r="896" spans="1:35" ht="15.75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</row>
    <row r="897" spans="1:35" ht="15.75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</row>
    <row r="898" spans="1:35" ht="15.75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</row>
    <row r="899" spans="1:35" ht="15.75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</row>
    <row r="900" spans="1:35" ht="15.75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</row>
    <row r="901" spans="1:35" ht="15.75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</row>
    <row r="902" spans="1:35" ht="15.75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</row>
    <row r="903" spans="1:35" ht="15.75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</row>
    <row r="904" spans="1:35" ht="15.75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</row>
    <row r="905" spans="1:35" ht="15.75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</row>
    <row r="906" spans="1:35" ht="15.75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</row>
    <row r="907" spans="1:35" ht="15.75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</row>
    <row r="908" spans="1:35" ht="15.75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</row>
    <row r="909" spans="1:35" ht="15.75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</row>
    <row r="910" spans="1:35" ht="15.75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</row>
    <row r="911" spans="1:35" ht="15.75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</row>
    <row r="912" spans="1:35" ht="15.75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</row>
    <row r="913" spans="1:35" ht="15.75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</row>
    <row r="914" spans="1:35" ht="15.75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</row>
    <row r="915" spans="1:35" ht="15.75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</row>
    <row r="916" spans="1:35" ht="15.75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</row>
    <row r="917" spans="1:35" ht="15.75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</row>
    <row r="918" spans="1:35" ht="15.75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</row>
    <row r="919" spans="1:35" ht="15.75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</row>
    <row r="920" spans="1:35" ht="15.75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</row>
    <row r="921" spans="1:35" ht="15.75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</row>
    <row r="922" spans="1:35" ht="15.75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</row>
    <row r="923" spans="1:35" ht="15.75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</row>
    <row r="924" spans="1:35" ht="15.75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</row>
    <row r="925" spans="1:35" ht="15.75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</row>
    <row r="926" spans="1:35" ht="15.75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</row>
    <row r="927" spans="1:35" ht="15.75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</row>
    <row r="928" spans="1:35" ht="15.75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</row>
    <row r="929" spans="1:35" ht="15.75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</row>
    <row r="930" spans="1:35" ht="15.75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</row>
    <row r="931" spans="1:35" ht="15.75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</row>
    <row r="932" spans="1:35" ht="15.75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</row>
    <row r="933" spans="1:35" ht="15.75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</row>
    <row r="934" spans="1:35" ht="15.75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</row>
    <row r="935" spans="1:35" ht="15.75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</row>
    <row r="936" spans="1:35" ht="15.75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</row>
    <row r="937" spans="1:35" ht="15.75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</row>
    <row r="938" spans="1:35" ht="15.75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</row>
    <row r="939" spans="1:35" ht="15.75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</row>
    <row r="940" spans="1:35" ht="15.75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</row>
    <row r="941" spans="1:35" ht="15.75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</row>
    <row r="942" spans="1:35" ht="15.75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</row>
    <row r="943" spans="1:35" ht="15.75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</row>
    <row r="944" spans="1:35" ht="15.75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</row>
    <row r="945" spans="1:35" ht="15.75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</row>
    <row r="946" spans="1:35" ht="15.75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</row>
    <row r="947" spans="1:35" ht="15.75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</row>
    <row r="948" spans="1:35" ht="15.75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</row>
    <row r="949" spans="1:35" ht="15.75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</row>
    <row r="950" spans="1:35" ht="15.75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</row>
    <row r="951" spans="1:35" ht="15.75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</row>
    <row r="952" spans="1:35" ht="15.75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</row>
    <row r="953" spans="1:35" ht="15.75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</row>
    <row r="954" spans="1:35" ht="15.75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</row>
    <row r="955" spans="1:35" ht="15.75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</row>
    <row r="956" spans="1:35" ht="15.75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</row>
    <row r="957" spans="1:35" ht="15.75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</row>
    <row r="958" spans="1:35" ht="15.75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</row>
    <row r="959" spans="1:35" ht="15.75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</row>
    <row r="960" spans="1:35" ht="15.75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</row>
    <row r="961" spans="1:35" ht="15.75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</row>
    <row r="962" spans="1:35" ht="15.75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</row>
    <row r="963" spans="1:35" ht="15.75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</row>
    <row r="964" spans="1:35" ht="15.75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</row>
    <row r="965" spans="1:35" ht="15.75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</row>
    <row r="966" spans="1:35" ht="15.75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</row>
    <row r="967" spans="1:35" ht="15.75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</row>
    <row r="968" spans="1:35" ht="15.75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</row>
    <row r="969" spans="1:35" ht="15.75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</row>
    <row r="970" spans="1:35" ht="15.75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</row>
    <row r="971" spans="1:35" ht="15.75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</row>
    <row r="972" spans="1:35" ht="15.75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</row>
    <row r="973" spans="1:35" ht="15.75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</row>
    <row r="974" spans="1:35" ht="15.75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</row>
    <row r="975" spans="1:35" ht="15.75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</row>
    <row r="976" spans="1:35" ht="15.75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</row>
    <row r="977" spans="1:35" ht="15.75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</row>
    <row r="978" spans="1:35" ht="15.75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</row>
    <row r="979" spans="1:35" ht="15.75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</row>
    <row r="980" spans="1:35" ht="15.75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</row>
    <row r="981" spans="1:35" ht="15.75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</row>
    <row r="982" spans="1:35" ht="15.75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</row>
    <row r="983" spans="1:35" ht="15.75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</row>
    <row r="984" spans="1:35" ht="15.75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</row>
    <row r="985" spans="1:35" ht="15.75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</row>
    <row r="986" spans="1:35" ht="15.75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</row>
    <row r="987" spans="1:35" ht="15.75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</row>
    <row r="988" spans="1:35" ht="15.75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</row>
    <row r="989" spans="1:35" ht="15.75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</row>
    <row r="990" spans="1:35" ht="15.75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</row>
    <row r="991" spans="1:35" ht="15.75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</row>
    <row r="992" spans="1:35" ht="15.75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</row>
    <row r="993" spans="1:35" ht="15.75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</row>
    <row r="994" spans="1:35" ht="15.75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</row>
    <row r="995" spans="1:35" ht="15.75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</row>
    <row r="996" spans="1:35" ht="15.75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</row>
    <row r="997" spans="1:35" ht="15.75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</row>
    <row r="998" spans="1:35" ht="15.75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</row>
    <row r="999" spans="1:35" ht="15.75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</row>
    <row r="1000" spans="1:35" ht="15.75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</row>
    <row r="1001" spans="1:35" ht="15.75" x14ac:dyDescent="0.2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</row>
    <row r="1002" spans="1:35" ht="15.75" x14ac:dyDescent="0.2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</row>
    <row r="1003" spans="1:35" ht="15.75" x14ac:dyDescent="0.2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</row>
    <row r="1004" spans="1:35" ht="15.75" customHeight="1" x14ac:dyDescent="0.2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</row>
    <row r="1005" spans="1:35" ht="15.75" customHeight="1" x14ac:dyDescent="0.2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</row>
    <row r="1006" spans="1:35" ht="15.75" customHeight="1" x14ac:dyDescent="0.2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</row>
    <row r="1007" spans="1:35" ht="15.75" customHeight="1" x14ac:dyDescent="0.2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</row>
    <row r="1008" spans="1:35" ht="15.75" customHeight="1" x14ac:dyDescent="0.25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</row>
    <row r="1009" spans="1:35" ht="15.75" customHeight="1" x14ac:dyDescent="0.2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</row>
    <row r="1010" spans="1:35" ht="15.75" customHeight="1" x14ac:dyDescent="0.2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</row>
    <row r="1011" spans="1:35" ht="15.75" customHeight="1" x14ac:dyDescent="0.2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</row>
    <row r="1012" spans="1:35" ht="15.75" customHeight="1" x14ac:dyDescent="0.2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</row>
    <row r="1013" spans="1:35" ht="15.75" customHeight="1" x14ac:dyDescent="0.25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</row>
    <row r="1014" spans="1:35" ht="15.75" customHeight="1" x14ac:dyDescent="0.25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</row>
    <row r="1015" spans="1:35" ht="15.75" customHeight="1" x14ac:dyDescent="0.2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</row>
    <row r="1016" spans="1:35" ht="15.75" customHeight="1" x14ac:dyDescent="0.25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</row>
    <row r="1017" spans="1:35" ht="15.75" customHeight="1" x14ac:dyDescent="0.25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</row>
    <row r="1018" spans="1:35" ht="15.75" customHeight="1" x14ac:dyDescent="0.25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</row>
    <row r="1019" spans="1:35" ht="15.75" customHeight="1" x14ac:dyDescent="0.25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</row>
    <row r="1020" spans="1:35" ht="15.75" customHeight="1" x14ac:dyDescent="0.25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</row>
    <row r="1021" spans="1:35" ht="15.75" customHeight="1" x14ac:dyDescent="0.25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</row>
    <row r="1022" spans="1:35" ht="15.75" customHeight="1" x14ac:dyDescent="0.25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</row>
    <row r="1023" spans="1:35" ht="15.75" customHeight="1" x14ac:dyDescent="0.25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</row>
    <row r="1024" spans="1:35" ht="15.75" customHeight="1" x14ac:dyDescent="0.25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</row>
    <row r="1025" spans="1:35" ht="15.75" customHeight="1" x14ac:dyDescent="0.25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</row>
    <row r="1026" spans="1:35" ht="15.75" customHeight="1" x14ac:dyDescent="0.25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</row>
    <row r="1027" spans="1:35" ht="15.75" customHeight="1" x14ac:dyDescent="0.25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</row>
    <row r="1028" spans="1:35" ht="15.75" customHeight="1" x14ac:dyDescent="0.25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</row>
    <row r="1029" spans="1:35" ht="15.75" customHeight="1" x14ac:dyDescent="0.25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</row>
    <row r="1030" spans="1:35" ht="15.75" customHeight="1" x14ac:dyDescent="0.25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</row>
    <row r="1031" spans="1:35" ht="15.75" customHeight="1" x14ac:dyDescent="0.25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</row>
    <row r="1032" spans="1:35" ht="15.75" customHeight="1" x14ac:dyDescent="0.25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</row>
    <row r="1033" spans="1:35" ht="15.75" customHeight="1" x14ac:dyDescent="0.25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</row>
    <row r="1034" spans="1:35" ht="15.75" customHeight="1" x14ac:dyDescent="0.25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</row>
  </sheetData>
  <mergeCells count="32">
    <mergeCell ref="AJ4:BD5"/>
    <mergeCell ref="F168:J168"/>
    <mergeCell ref="Z6:AG7"/>
    <mergeCell ref="J7:K7"/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F164:J164"/>
    <mergeCell ref="F165:J165"/>
    <mergeCell ref="F167:J167"/>
    <mergeCell ref="R2:T2"/>
    <mergeCell ref="B6:E6"/>
    <mergeCell ref="F6:H7"/>
    <mergeCell ref="I6:K6"/>
    <mergeCell ref="L6:N7"/>
    <mergeCell ref="O6:O7"/>
    <mergeCell ref="P6:T7"/>
    <mergeCell ref="B4:O5"/>
    <mergeCell ref="P4:AI5"/>
    <mergeCell ref="AJ6:AX6"/>
    <mergeCell ref="AY6:BD6"/>
    <mergeCell ref="AJ9:AN9"/>
    <mergeCell ref="AO9:AX9"/>
    <mergeCell ref="AY9:BA9"/>
    <mergeCell ref="BB9:BD9"/>
  </mergeCells>
  <pageMargins left="0.70833333333333337" right="0.70833333333333337" top="0.74791666666666667" bottom="0.74791666666666667" header="0" footer="0"/>
  <pageSetup paperSize="9" scale="1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Registro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Oculycosa</dc:creator>
  <cp:lastModifiedBy>Oculycosa</cp:lastModifiedBy>
  <cp:lastPrinted>2023-03-30T20:53:24Z</cp:lastPrinted>
  <dcterms:created xsi:type="dcterms:W3CDTF">2016-06-13T22:14:08Z</dcterms:created>
  <dcterms:modified xsi:type="dcterms:W3CDTF">2023-03-31T19:45:43Z</dcterms:modified>
</cp:coreProperties>
</file>