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Progetti\"/>
    </mc:Choice>
  </mc:AlternateContent>
  <xr:revisionPtr revIDLastSave="0" documentId="13_ncr:1_{55E59F2F-0921-4B7A-A036-F46242EDC9F3}" xr6:coauthVersionLast="45" xr6:coauthVersionMax="45" xr10:uidLastSave="{00000000-0000-0000-0000-000000000000}"/>
  <bookViews>
    <workbookView xWindow="-108" yWindow="-108" windowWidth="23256" windowHeight="12576" xr2:uid="{AD86B5C4-A838-4D05-A951-1658F08F23BD}"/>
  </bookViews>
  <sheets>
    <sheet name="STUDY PLAN" sheetId="1" r:id="rId1"/>
    <sheet name="CONSTRA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I26" i="1" a="1"/>
  <c r="I26" i="1" s="1"/>
  <c r="E38" i="1" a="1"/>
  <c r="E38" i="1" s="1"/>
  <c r="E31" i="1" a="1"/>
  <c r="E31" i="1" s="1"/>
  <c r="E17" i="1" a="1"/>
  <c r="E17" i="1" s="1"/>
  <c r="H36" i="1" l="1"/>
  <c r="H37" i="1" s="1" a="1"/>
  <c r="H37" i="1" s="1"/>
  <c r="I33" i="1"/>
  <c r="H33" i="1"/>
  <c r="H26" i="1"/>
  <c r="H16" i="1"/>
  <c r="D38" i="1"/>
  <c r="D31" i="1"/>
  <c r="D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<sst xmlns="http://schemas.openxmlformats.org/spreadsheetml/2006/main" count="64" uniqueCount="40">
  <si>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CFU</t>
  </si>
  <si>
    <t xml:space="preserve"> TOT</t>
  </si>
  <si>
    <t xml:space="preserve">CFU </t>
  </si>
  <si>
    <t>OTHER EXAMS</t>
  </si>
  <si>
    <t xml:space="preserve"> AVG</t>
  </si>
  <si>
    <r>
      <t xml:space="preserve">CONSTRAINTS </t>
    </r>
    <r>
      <rPr>
        <b/>
        <sz val="11"/>
        <color theme="1"/>
        <rFont val="Calibri"/>
        <family val="2"/>
        <scheme val="minor"/>
      </rPr>
      <t>TABA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</si>
  <si>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INT1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</si>
  <si>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TABA/TABB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</si>
  <si>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MAX 2</t>
    </r>
  </si>
  <si>
    <t>CONSTRAINTS</t>
  </si>
  <si>
    <r>
      <t xml:space="preserve">•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EXTRA CFU FROM </t>
    </r>
    <r>
      <rPr>
        <b/>
        <i/>
        <sz val="11"/>
        <color theme="1"/>
        <rFont val="Calibri"/>
        <family val="2"/>
        <scheme val="minor"/>
      </rPr>
      <t>TABA/TABB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</si>
  <si>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 xml:space="preserve">CFU FROM </t>
    </r>
    <r>
      <rPr>
        <b/>
        <i/>
        <sz val="11"/>
        <color theme="1"/>
        <rFont val="Calibri"/>
        <family val="2"/>
        <scheme val="minor"/>
      </rPr>
      <t>TABA</t>
    </r>
  </si>
  <si>
    <r>
      <t xml:space="preserve">• </t>
    </r>
    <r>
      <rPr>
        <b/>
        <sz val="11"/>
        <color theme="1"/>
        <rFont val="Calibri"/>
        <family val="2"/>
      </rPr>
      <t xml:space="preserve">15 </t>
    </r>
    <r>
      <rPr>
        <sz val="11"/>
        <color theme="1"/>
        <rFont val="Calibri"/>
        <family val="2"/>
      </rPr>
      <t xml:space="preserve">CFU FROM </t>
    </r>
    <r>
      <rPr>
        <b/>
        <sz val="11"/>
        <color theme="1"/>
        <rFont val="Calibri"/>
        <family val="2"/>
      </rPr>
      <t>I</t>
    </r>
    <r>
      <rPr>
        <b/>
        <i/>
        <sz val="11"/>
        <color theme="1"/>
        <rFont val="Calibri"/>
        <family val="2"/>
      </rPr>
      <t>NT1</t>
    </r>
  </si>
  <si>
    <r>
      <t xml:space="preserve">• </t>
    </r>
    <r>
      <rPr>
        <b/>
        <sz val="11"/>
        <color theme="1"/>
        <rFont val="Calibri"/>
        <family val="2"/>
        <scheme val="minor"/>
      </rPr>
      <t>MAXIMUM 2</t>
    </r>
    <r>
      <rPr>
        <sz val="11"/>
        <color theme="1"/>
        <rFont val="Calibri"/>
        <family val="2"/>
        <scheme val="minor"/>
      </rPr>
      <t xml:space="preserve"> COURSE FROM THE FOLLOWING:</t>
    </r>
  </si>
  <si>
    <t>COMPUTER ETHICS</t>
  </si>
  <si>
    <t>DISTRIBUTED SOFTWARE DEVELOPMENT</t>
  </si>
  <si>
    <t>INFORMATICA E DIRITTO</t>
  </si>
  <si>
    <t>MULTIDISCIPLINARY PROJECT</t>
  </si>
  <si>
    <t>PHILOSOPHICAL ISSUES OF COMPUTER SCIENCE</t>
  </si>
  <si>
    <t>ROBOTICS AND DESIGN</t>
  </si>
  <si>
    <t>-</t>
  </si>
  <si>
    <t>30L</t>
  </si>
  <si>
    <t>THESIS</t>
  </si>
  <si>
    <t>FINAL EXAM</t>
  </si>
  <si>
    <t>FOUNDATIONS OF OPERATIONS RESEARCH</t>
  </si>
  <si>
    <t>ADVANCED COMPUTER ARCHITECTURES</t>
  </si>
  <si>
    <t>COMPUTER SECURITY</t>
  </si>
  <si>
    <t>COMPUTING INFRASTRUCTURES</t>
  </si>
  <si>
    <t>SOFTWARE ENGINEERING 2</t>
  </si>
  <si>
    <t>DATA BASES 2</t>
  </si>
  <si>
    <t>FORMAL LANGUAGES AND COMPILERS</t>
  </si>
  <si>
    <r>
      <t xml:space="preserve">TOTAL </t>
    </r>
    <r>
      <rPr>
        <b/>
        <sz val="11"/>
        <color theme="1"/>
        <rFont val="Calibri"/>
        <family val="2"/>
        <scheme val="minor"/>
      </rPr>
      <t>CFU</t>
    </r>
    <r>
      <rPr>
        <sz val="11"/>
        <color theme="1"/>
        <rFont val="Calibri"/>
        <family val="2"/>
        <scheme val="minor"/>
      </rPr>
      <t xml:space="preserve"> GAINED</t>
    </r>
  </si>
  <si>
    <r>
      <t xml:space="preserve">EXAM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EVALUATION</t>
    </r>
  </si>
  <si>
    <t>This tables will help you following the constraints required in Computer Science and Engineering Master Degree.</t>
  </si>
  <si>
    <r>
      <rPr>
        <b/>
        <sz val="20"/>
        <color theme="1"/>
        <rFont val="Calibri"/>
        <family val="2"/>
        <scheme val="minor"/>
      </rPr>
      <t>T2A COMPUTER SCIENCE AND ENGINEERING</t>
    </r>
    <r>
      <rPr>
        <sz val="20"/>
        <color theme="1"/>
        <rFont val="Calibri"/>
        <family val="2"/>
        <scheme val="minor"/>
      </rPr>
      <t xml:space="preserve"> STUDY PLAN HELPER</t>
    </r>
  </si>
  <si>
    <t xml:space="preserve">               DO NOT CHANGE ANYTHING HERE</t>
  </si>
  <si>
    <t>Fill the tables with the name of the course, number of CFUs and select the mark from the dropdown menu.</t>
  </si>
  <si>
    <t>NOTE: The tables have enough rows for 5 CFUs exams. If you follow a 10 CFU course, just leave a blank row.</t>
  </si>
  <si>
    <t>GRADE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</si>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</sst>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/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9" borderId="10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11" borderId="10" xfId="0" applyFill="1" applyBorder="1"/>
    <xf numFmtId="0" fontId="0" fillId="11" borderId="6" xfId="0" applyFill="1" applyBorder="1"/>
    <xf numFmtId="0" fontId="0" fillId="12" borderId="1" xfId="0" applyFill="1" applyBorder="1"/>
    <xf numFmtId="0" fontId="8" fillId="2" borderId="0" xfId="0" applyFont="1" applyFill="1"/>
    <xf numFmtId="0" fontId="10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0" fillId="0" borderId="0" xfId="0" applyBorder="1"/>
    <xf numFmtId="0" fontId="0" fillId="2" borderId="14" xfId="0" applyFill="1" applyBorder="1"/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10" borderId="0" xfId="0" applyFill="1"/>
    <xf numFmtId="0" fontId="1" fillId="13" borderId="0" xfId="0" applyFont="1" applyFill="1"/>
    <xf numFmtId="0" fontId="9" fillId="13" borderId="0" xfId="0" applyFont="1" applyFill="1"/>
    <xf numFmtId="0" fontId="0" fillId="2" borderId="15" xfId="0" applyFill="1" applyBorder="1"/>
    <xf numFmtId="0" fontId="0" fillId="2" borderId="0" xfId="0" applyNumberFormat="1" applyFill="1" applyBorder="1"/>
    <xf numFmtId="0" fontId="0" fillId="5" borderId="2" xfId="0" applyNumberFormat="1" applyFill="1" applyBorder="1"/>
  </cellXfs>
  <cellStyles count="1">
    <cellStyle name="Normale" xfId="0" builtinId="0"/>
  </cellStyles>
  <dxfs count="56">
    <dxf>
      <numFmt numFmtId="169" formatCode="#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numFmt numFmtId="0" formatCode="General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numFmt numFmtId="0" formatCode="General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numFmt numFmtId="169" formatCode="#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numFmt numFmtId="169" formatCode="#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numFmt numFmtId="0" formatCode="General"/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00"/>
      <color rgb="FF31C531"/>
      <color rgb="FF62D862"/>
      <color rgb="FF33CC33"/>
      <color rgb="FF66FF66"/>
      <color rgb="FF79DF41"/>
      <color rgb="FF00FF00"/>
      <color rgb="FF99FF66"/>
      <color rgb="FFCCFF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7F9-63DC-4DB8-983D-91CB999E2CEA}">
  <dimension ref="A1:K41"/>
  <sheetViews>
    <sheetView tabSelected="1" zoomScale="110" zoomScaleNormal="110" workbookViewId="0">
      <selection activeCell="K35" sqref="K35"/>
    </sheetView>
  </sheetViews>
  <sheetFormatPr defaultRowHeight="14.4" x14ac:dyDescent="0.3"/>
  <cols>
    <col min="3" max="3" width="42.88671875" customWidth="1"/>
    <col min="7" max="7" width="42.88671875" customWidth="1"/>
    <col min="11" max="12" width="9.21875" customWidth="1"/>
    <col min="13" max="13" width="9.21875" bestFit="1" customWidth="1"/>
  </cols>
  <sheetData>
    <row r="1" spans="1:11" x14ac:dyDescent="0.3">
      <c r="K1" s="41"/>
    </row>
    <row r="2" spans="1:11" x14ac:dyDescent="0.3">
      <c r="K2" s="41"/>
    </row>
    <row r="3" spans="1:11" x14ac:dyDescent="0.3">
      <c r="B3" s="6"/>
      <c r="C3" s="6"/>
      <c r="D3" s="6"/>
      <c r="E3" s="6"/>
      <c r="F3" s="6"/>
      <c r="G3" s="6"/>
      <c r="H3" s="6"/>
      <c r="I3" s="6"/>
      <c r="J3" s="6"/>
      <c r="K3" s="41"/>
    </row>
    <row r="4" spans="1:11" ht="25.8" x14ac:dyDescent="0.5">
      <c r="B4" s="6"/>
      <c r="C4" s="38" t="s">
        <v>34</v>
      </c>
      <c r="D4" s="6"/>
      <c r="E4" s="6"/>
      <c r="F4" s="6"/>
      <c r="G4" s="6"/>
      <c r="H4" s="6"/>
      <c r="I4" s="6"/>
      <c r="J4" s="6"/>
      <c r="K4" s="41"/>
    </row>
    <row r="5" spans="1:11" ht="15.6" customHeight="1" x14ac:dyDescent="0.5">
      <c r="B5" s="6"/>
      <c r="C5" s="38"/>
      <c r="D5" s="6"/>
      <c r="E5" s="6"/>
      <c r="F5" s="6"/>
      <c r="G5" s="6"/>
      <c r="H5" s="6"/>
      <c r="I5" s="6"/>
      <c r="J5" s="6"/>
      <c r="K5" s="41"/>
    </row>
    <row r="6" spans="1:11" ht="15.6" x14ac:dyDescent="0.3">
      <c r="A6" s="41"/>
      <c r="B6" s="6"/>
      <c r="C6" s="39" t="s">
        <v>33</v>
      </c>
      <c r="D6" s="6"/>
      <c r="E6" s="6"/>
      <c r="F6" s="6"/>
      <c r="G6" s="6"/>
      <c r="H6" s="6"/>
      <c r="I6" s="6"/>
      <c r="J6" s="6"/>
      <c r="K6" s="41"/>
    </row>
    <row r="7" spans="1:11" ht="15.6" x14ac:dyDescent="0.3">
      <c r="A7" s="41"/>
      <c r="B7" s="6"/>
      <c r="C7" s="40" t="s">
        <v>36</v>
      </c>
      <c r="D7" s="6"/>
      <c r="E7" s="6"/>
      <c r="F7" s="6"/>
      <c r="G7" s="6"/>
      <c r="H7" s="6"/>
      <c r="I7" s="6"/>
      <c r="J7" s="6"/>
      <c r="K7" s="41"/>
    </row>
    <row r="8" spans="1:11" ht="15.6" x14ac:dyDescent="0.3">
      <c r="B8" s="6"/>
      <c r="C8" s="40" t="s">
        <v>37</v>
      </c>
      <c r="D8" s="6"/>
      <c r="E8" s="6"/>
      <c r="F8" s="6"/>
      <c r="G8" s="6"/>
      <c r="H8" s="6"/>
      <c r="I8" s="6"/>
      <c r="J8" s="6"/>
      <c r="K8" s="41"/>
    </row>
    <row r="9" spans="1:11" x14ac:dyDescent="0.3">
      <c r="B9" s="42"/>
      <c r="C9" s="42"/>
      <c r="D9" s="42"/>
      <c r="E9" s="42"/>
      <c r="F9" s="42"/>
      <c r="G9" s="42"/>
      <c r="H9" s="42"/>
      <c r="I9" s="42"/>
      <c r="J9" s="42"/>
      <c r="K9" s="41"/>
    </row>
    <row r="10" spans="1:11" ht="15.6" x14ac:dyDescent="0.3">
      <c r="A10" s="41"/>
      <c r="B10" s="6"/>
      <c r="C10" s="40"/>
      <c r="D10" s="6"/>
      <c r="E10" s="6"/>
      <c r="F10" s="6"/>
      <c r="G10" s="6"/>
      <c r="H10" s="6"/>
      <c r="I10" s="6"/>
      <c r="J10" s="6"/>
      <c r="K10" s="41"/>
    </row>
    <row r="11" spans="1:11" ht="15" thickBot="1" x14ac:dyDescent="0.35">
      <c r="A11" s="41"/>
      <c r="B11" s="6"/>
      <c r="C11" s="6"/>
      <c r="D11" s="6"/>
      <c r="E11" s="6"/>
      <c r="F11" s="6"/>
      <c r="G11" s="6"/>
      <c r="H11" s="6"/>
      <c r="I11" s="6"/>
      <c r="J11" s="6"/>
      <c r="K11" s="41"/>
    </row>
    <row r="12" spans="1:11" ht="15" thickBot="1" x14ac:dyDescent="0.35">
      <c r="A12" s="41"/>
      <c r="B12" s="6"/>
      <c r="C12" s="5" t="s">
        <v>6</v>
      </c>
      <c r="D12" s="11" t="s">
        <v>2</v>
      </c>
      <c r="E12" s="14" t="s">
        <v>38</v>
      </c>
      <c r="F12" s="6"/>
      <c r="G12" s="19" t="s">
        <v>8</v>
      </c>
      <c r="H12" s="20" t="s">
        <v>2</v>
      </c>
      <c r="I12" s="21" t="s">
        <v>38</v>
      </c>
      <c r="J12" s="6"/>
      <c r="K12" s="41"/>
    </row>
    <row r="13" spans="1:11" x14ac:dyDescent="0.3">
      <c r="A13" s="41"/>
      <c r="B13" s="6"/>
      <c r="C13" s="4" t="s">
        <v>24</v>
      </c>
      <c r="D13" s="4">
        <v>5</v>
      </c>
      <c r="E13" s="43"/>
      <c r="F13" s="6"/>
      <c r="G13" s="16"/>
      <c r="H13" s="4"/>
      <c r="I13" s="27"/>
      <c r="J13" s="6"/>
      <c r="K13" s="41"/>
    </row>
    <row r="14" spans="1:11" ht="15" thickBot="1" x14ac:dyDescent="0.35">
      <c r="A14" s="41"/>
      <c r="B14" s="6"/>
      <c r="C14" s="7"/>
      <c r="D14" s="7"/>
      <c r="E14" s="28"/>
      <c r="F14" s="6"/>
      <c r="G14" s="8"/>
      <c r="H14" s="2"/>
      <c r="I14" s="30"/>
      <c r="J14" s="6"/>
      <c r="K14" s="41"/>
    </row>
    <row r="15" spans="1:11" ht="15" thickBot="1" x14ac:dyDescent="0.35">
      <c r="A15" s="41"/>
      <c r="B15" s="6"/>
      <c r="C15" s="2"/>
      <c r="D15" s="2"/>
      <c r="E15" s="44"/>
      <c r="F15" s="6"/>
      <c r="G15" s="6"/>
      <c r="H15" s="6" t="s">
        <v>1</v>
      </c>
      <c r="I15" s="6" t="s">
        <v>4</v>
      </c>
      <c r="J15" s="6"/>
      <c r="K15" s="41"/>
    </row>
    <row r="16" spans="1:11" x14ac:dyDescent="0.3">
      <c r="A16" s="41"/>
      <c r="B16" s="6"/>
      <c r="C16" s="6"/>
      <c r="D16" s="6" t="s">
        <v>1</v>
      </c>
      <c r="E16" s="6" t="s">
        <v>4</v>
      </c>
      <c r="F16" s="6"/>
      <c r="G16" s="6"/>
      <c r="H16" s="6">
        <f>SUM(H13:H14)</f>
        <v>0</v>
      </c>
      <c r="I16" s="6" cm="1">
        <f t="array" ref="I16">(IF(SUM(IF(I13:I14="30L",30,I13:I14))&gt;0,ROUND((SUMPRODUCT(H13:H14,IF(I13:I14="30L",30,I13:I14)))/(SUMIFS(H13:H14,I13:I14,"&gt;=18") + SUMIFS(H13:H14,I13:I14,"=30L")),2),0))</f>
        <v>0</v>
      </c>
      <c r="J16" s="6"/>
      <c r="K16" s="41"/>
    </row>
    <row r="17" spans="1:11" x14ac:dyDescent="0.3">
      <c r="A17" s="41"/>
      <c r="B17" s="6"/>
      <c r="C17" s="6"/>
      <c r="D17" s="6">
        <f>SUM(D13:D15)</f>
        <v>5</v>
      </c>
      <c r="E17" s="50" cm="1">
        <f t="array" ref="E17">(IF(SUM(IF(E13:E15="30L",30,E13:E15))&gt;0,ROUND((SUMPRODUCT(D13:D15,IF(E13:E15="30L",30,E13:E15)))/(SUMIFS(D13:D15,E13:E15,"&gt;=18") + SUMIFS(D13:D15,E13:E15,"=30L")),2),0))</f>
        <v>0</v>
      </c>
      <c r="F17" s="6"/>
      <c r="G17" s="6"/>
      <c r="H17" s="6"/>
      <c r="I17" s="6"/>
      <c r="J17" s="6"/>
      <c r="K17" s="41"/>
    </row>
    <row r="18" spans="1:11" ht="15" thickBot="1" x14ac:dyDescent="0.35">
      <c r="A18" s="41"/>
      <c r="B18" s="6"/>
      <c r="C18" s="6"/>
      <c r="D18" s="6"/>
      <c r="E18" s="6"/>
      <c r="F18" s="6"/>
      <c r="G18" s="6"/>
      <c r="H18" s="6"/>
      <c r="I18" s="6"/>
      <c r="J18" s="6"/>
      <c r="K18" s="41"/>
    </row>
    <row r="19" spans="1:11" ht="15" thickBot="1" x14ac:dyDescent="0.35">
      <c r="A19" s="41"/>
      <c r="B19" s="6"/>
      <c r="C19" s="6"/>
      <c r="D19" s="6"/>
      <c r="E19" s="6"/>
      <c r="F19" s="6"/>
      <c r="G19" s="22" t="s">
        <v>3</v>
      </c>
      <c r="H19" s="23" t="s">
        <v>2</v>
      </c>
      <c r="I19" s="21" t="s">
        <v>38</v>
      </c>
      <c r="J19" s="6"/>
    </row>
    <row r="20" spans="1:11" ht="15" thickBot="1" x14ac:dyDescent="0.35">
      <c r="A20" s="41"/>
      <c r="B20" s="6"/>
      <c r="C20" s="12" t="s">
        <v>5</v>
      </c>
      <c r="D20" s="13" t="s">
        <v>2</v>
      </c>
      <c r="E20" s="14" t="s">
        <v>38</v>
      </c>
      <c r="F20" s="6"/>
      <c r="G20" s="16"/>
      <c r="H20" s="4"/>
      <c r="I20" s="27"/>
      <c r="J20" s="6"/>
    </row>
    <row r="21" spans="1:11" x14ac:dyDescent="0.3">
      <c r="A21" s="41"/>
      <c r="B21" s="6"/>
      <c r="C21" s="4" t="s">
        <v>30</v>
      </c>
      <c r="D21" s="4">
        <v>5</v>
      </c>
      <c r="E21" s="43"/>
      <c r="F21" s="6"/>
      <c r="G21" s="7"/>
      <c r="H21" s="7"/>
      <c r="I21" s="28"/>
      <c r="J21" s="6"/>
      <c r="K21" s="41"/>
    </row>
    <row r="22" spans="1:11" x14ac:dyDescent="0.3">
      <c r="A22" s="41"/>
      <c r="B22" s="6"/>
      <c r="C22" s="7" t="s">
        <v>29</v>
      </c>
      <c r="D22" s="3">
        <v>5</v>
      </c>
      <c r="E22" s="28"/>
      <c r="F22" s="6"/>
      <c r="G22" s="7"/>
      <c r="H22" s="3"/>
      <c r="I22" s="28"/>
      <c r="J22" s="6"/>
      <c r="K22" s="41"/>
    </row>
    <row r="23" spans="1:11" x14ac:dyDescent="0.3">
      <c r="A23" s="41"/>
      <c r="B23" s="6"/>
      <c r="C23" s="7" t="s">
        <v>28</v>
      </c>
      <c r="D23" s="7">
        <v>5</v>
      </c>
      <c r="E23" s="28"/>
      <c r="F23" s="6"/>
      <c r="G23" s="7"/>
      <c r="H23" s="3"/>
      <c r="I23" s="29"/>
      <c r="J23" s="6"/>
      <c r="K23" s="41"/>
    </row>
    <row r="24" spans="1:11" ht="15" thickBot="1" x14ac:dyDescent="0.35">
      <c r="A24" s="41"/>
      <c r="B24" s="6"/>
      <c r="C24" s="7" t="s">
        <v>25</v>
      </c>
      <c r="D24" s="7">
        <v>5</v>
      </c>
      <c r="E24" s="28"/>
      <c r="F24" s="6"/>
      <c r="G24" s="10"/>
      <c r="H24" s="10"/>
      <c r="I24" s="31"/>
      <c r="J24" s="6"/>
      <c r="K24" s="41"/>
    </row>
    <row r="25" spans="1:11" x14ac:dyDescent="0.3">
      <c r="A25" s="41"/>
      <c r="B25" s="6"/>
      <c r="C25" s="49" t="s">
        <v>27</v>
      </c>
      <c r="D25" s="7">
        <v>5</v>
      </c>
      <c r="E25" s="28"/>
      <c r="F25" s="6"/>
      <c r="G25" s="6"/>
      <c r="H25" s="6" t="s">
        <v>1</v>
      </c>
      <c r="I25" s="6" t="s">
        <v>4</v>
      </c>
      <c r="J25" s="6"/>
      <c r="K25" s="41"/>
    </row>
    <row r="26" spans="1:11" x14ac:dyDescent="0.3">
      <c r="A26" s="41"/>
      <c r="B26" s="6"/>
      <c r="C26" s="15" t="s">
        <v>26</v>
      </c>
      <c r="D26" s="3">
        <v>5</v>
      </c>
      <c r="E26" s="29"/>
      <c r="F26" s="6"/>
      <c r="G26" s="6"/>
      <c r="H26" s="6">
        <f>SUM(H20:H24)</f>
        <v>0</v>
      </c>
      <c r="I26" s="6" cm="1">
        <f t="array" ref="I26">(IF(SUM(IF(I20:I24="30L",30,I20:I24))&gt;0,ROUND((SUMPRODUCT(H20:H24,IF(I20:I24="30L",30,I20:I24)))/(SUMIFS(H20:H24,I20:I24,"&gt;=18") + SUMIFS(H20:H24,I20:I24,"=30L")),2),0))</f>
        <v>0</v>
      </c>
      <c r="J26" s="6"/>
      <c r="K26" s="41"/>
    </row>
    <row r="27" spans="1:11" x14ac:dyDescent="0.3">
      <c r="A27" s="41"/>
      <c r="B27" s="6"/>
      <c r="C27" s="3"/>
      <c r="D27" s="3"/>
      <c r="E27" s="29"/>
      <c r="F27" s="6"/>
      <c r="G27" s="6"/>
      <c r="H27" s="6"/>
      <c r="I27" s="6"/>
      <c r="J27" s="6"/>
      <c r="K27" s="41"/>
    </row>
    <row r="28" spans="1:11" x14ac:dyDescent="0.3">
      <c r="A28" s="41"/>
      <c r="B28" s="6"/>
      <c r="C28" s="7"/>
      <c r="D28" s="3"/>
      <c r="E28" s="28"/>
      <c r="F28" s="6"/>
      <c r="G28" s="6"/>
      <c r="H28" s="6"/>
      <c r="I28" s="6"/>
      <c r="J28" s="6"/>
      <c r="K28" s="41"/>
    </row>
    <row r="29" spans="1:11" ht="15" thickBot="1" x14ac:dyDescent="0.35">
      <c r="A29" s="41"/>
      <c r="B29" s="6"/>
      <c r="C29" s="2"/>
      <c r="D29" s="10"/>
      <c r="E29" s="31"/>
      <c r="F29" s="6"/>
      <c r="G29" s="6"/>
      <c r="H29" s="6"/>
      <c r="I29" s="6"/>
      <c r="J29" s="6"/>
      <c r="K29" s="41"/>
    </row>
    <row r="30" spans="1:11" ht="15" thickBot="1" x14ac:dyDescent="0.35">
      <c r="A30" s="41"/>
      <c r="B30" s="6"/>
      <c r="C30" s="6"/>
      <c r="D30" s="6" t="s">
        <v>1</v>
      </c>
      <c r="E30" s="6" t="s">
        <v>4</v>
      </c>
      <c r="F30" s="6"/>
      <c r="G30" s="32" t="s">
        <v>22</v>
      </c>
      <c r="H30" s="33" t="s">
        <v>2</v>
      </c>
      <c r="I30" s="21" t="s">
        <v>38</v>
      </c>
      <c r="J30" s="6"/>
      <c r="K30" s="41"/>
    </row>
    <row r="31" spans="1:11" ht="15" thickBot="1" x14ac:dyDescent="0.35">
      <c r="A31" s="41"/>
      <c r="B31" s="6"/>
      <c r="C31" s="6"/>
      <c r="D31" s="6">
        <f>SUM(D21:D29)</f>
        <v>30</v>
      </c>
      <c r="E31" s="6" cm="1">
        <f t="array" ref="E31">(IF(SUM(IF(E21:E29="30L",30,E21:E29))&gt;0,ROUND((SUMPRODUCT(D21:D29,IF(E21:E29="30L",30,E21:E29)))/(SUMIFS(D21:D29,E21:E29,"&gt;=18") + SUMIFS(D21:D29,E21:E29,"=30L")),2),0))</f>
        <v>0</v>
      </c>
      <c r="F31" s="6"/>
      <c r="G31" s="8" t="s">
        <v>23</v>
      </c>
      <c r="H31" s="2">
        <v>20</v>
      </c>
      <c r="I31" s="9"/>
      <c r="J31" s="6"/>
      <c r="K31" s="41"/>
    </row>
    <row r="32" spans="1:11" x14ac:dyDescent="0.3">
      <c r="A32" s="41"/>
      <c r="B32" s="6"/>
      <c r="C32" s="6"/>
      <c r="D32" s="6"/>
      <c r="E32" s="6"/>
      <c r="F32" s="6"/>
      <c r="G32" s="6"/>
      <c r="H32" s="6" t="s">
        <v>1</v>
      </c>
      <c r="I32" s="6" t="s">
        <v>4</v>
      </c>
      <c r="J32" s="6"/>
      <c r="K32" s="41"/>
    </row>
    <row r="33" spans="1:11" ht="15" thickBot="1" x14ac:dyDescent="0.35">
      <c r="A33" s="41"/>
      <c r="B33" s="6"/>
      <c r="C33" s="6"/>
      <c r="D33" s="6"/>
      <c r="E33" s="6"/>
      <c r="F33" s="6"/>
      <c r="G33" s="6"/>
      <c r="H33" s="6">
        <f>H31</f>
        <v>20</v>
      </c>
      <c r="I33" s="6">
        <f>IF(I31="30L",30,I31)</f>
        <v>0</v>
      </c>
      <c r="J33" s="6"/>
      <c r="K33" s="41"/>
    </row>
    <row r="34" spans="1:11" ht="15" thickBot="1" x14ac:dyDescent="0.35">
      <c r="A34" s="41"/>
      <c r="B34" s="6"/>
      <c r="C34" s="17" t="s">
        <v>7</v>
      </c>
      <c r="D34" s="18" t="s">
        <v>0</v>
      </c>
      <c r="E34" s="14" t="s">
        <v>38</v>
      </c>
      <c r="F34" s="6"/>
      <c r="G34" s="6"/>
      <c r="H34" s="6"/>
      <c r="I34" s="6"/>
      <c r="J34" s="6"/>
      <c r="K34" s="41"/>
    </row>
    <row r="35" spans="1:11" ht="15" thickBot="1" x14ac:dyDescent="0.35">
      <c r="A35" s="41"/>
      <c r="B35" s="6"/>
      <c r="C35" s="16"/>
      <c r="D35" s="4"/>
      <c r="E35" s="43"/>
      <c r="F35" s="6"/>
      <c r="G35" s="6"/>
      <c r="H35" s="6"/>
      <c r="I35" s="6"/>
      <c r="J35" s="6"/>
      <c r="K35" s="41"/>
    </row>
    <row r="36" spans="1:11" ht="15" thickBot="1" x14ac:dyDescent="0.35">
      <c r="A36" s="41"/>
      <c r="B36" s="6"/>
      <c r="C36" s="8"/>
      <c r="D36" s="2"/>
      <c r="E36" s="44"/>
      <c r="F36" s="6"/>
      <c r="G36" s="34" t="s">
        <v>31</v>
      </c>
      <c r="H36" s="36">
        <f>SUMIFS(D13:D15,E13:E15,"&gt;0")+SUMIFS(D21:D29,E21:E29,"&gt;0")+SUMIFS(D35:D36,E35:E36,"&gt;0")+SUMIFS(H13:H14,I13:I14,"&gt;0")+SUMIFS(H20:H24,I20:I24,"&gt;0")+SUMIFS(H31,I31,"&gt;0") + SUMIFS(D13:D15,E13:E15,"=30L")+SUMIFS(D21:D29,E21:E29,"=30L")+SUMIFS(D35:D36,E35:E36,"=30L")+SUMIFS(H13:H14,I13:I14,"=30L")+SUMIFS(H20:H24,I20:I24,"=30L")+SUMIFS(H31,I31,"=30L")</f>
        <v>0</v>
      </c>
      <c r="I36" s="6"/>
      <c r="J36" s="6"/>
      <c r="K36" s="41"/>
    </row>
    <row r="37" spans="1:11" ht="15" thickBot="1" x14ac:dyDescent="0.35">
      <c r="A37" s="41"/>
      <c r="B37" s="6"/>
      <c r="C37" s="6"/>
      <c r="D37" s="6" t="s">
        <v>1</v>
      </c>
      <c r="E37" s="6" t="s">
        <v>4</v>
      </c>
      <c r="F37" s="6"/>
      <c r="G37" s="35" t="s">
        <v>32</v>
      </c>
      <c r="H37" s="51" cm="1">
        <f t="array" ref="H37">IF(SUM(IF(E13:E15="30L",30,E13:E15),IF(E21:E29="30L",30,E21:E29),IF(E35:E36="30L",30,E35:E36),IF(I13:I14="30L",30,I13:I14),IF(I20:I24="30L",30,I20:I24),IF(I33="30L",30,I33)) &gt;0,ROUND(((SUMPRODUCT(D13:D15,IF(E13:E15="30L",30,E13:E15)) + SUMPRODUCT(D21:D29,IF(E21:E29="30L",30,E21:E29)) + SUMPRODUCT(D35:D36,IF(E35:E36="30L",30,E35:E36)) + SUMPRODUCT(H13:H14,IF(I13:I14="30L",30,I13:I14)) + SUMPRODUCT(H20:H24,IF(I20:I24="30L",30,I20:I24)) + SUMPRODUCT(H33,I33)) /H36),2),0)</f>
        <v>0</v>
      </c>
      <c r="I37" s="6"/>
      <c r="J37" s="6"/>
      <c r="K37" s="41"/>
    </row>
    <row r="38" spans="1:11" x14ac:dyDescent="0.3">
      <c r="A38" s="41"/>
      <c r="B38" s="6"/>
      <c r="C38" s="6"/>
      <c r="D38" s="6">
        <f>SUM(D35:D36)</f>
        <v>0</v>
      </c>
      <c r="E38" s="6" cm="1">
        <f t="array" ref="E38">(IF(SUM(IF(E35:E36="30L",30,E35:E36))&gt;0,ROUND((SUMPRODUCT(D35:D36,IF(E35:E36="30L",30,E35:E36)))/(SUMIFS(D35:D36,E35:E36,"&gt;=18") + SUMIFS(D35:D36,E35:E36,"=30L")),2),0))</f>
        <v>0</v>
      </c>
      <c r="F38" s="6"/>
      <c r="G38" s="6"/>
      <c r="H38" s="6"/>
      <c r="I38" s="6"/>
      <c r="J38" s="6"/>
      <c r="K38" s="41"/>
    </row>
    <row r="39" spans="1:11" x14ac:dyDescent="0.3">
      <c r="A39" s="41"/>
      <c r="B39" s="6"/>
      <c r="C39" s="6"/>
      <c r="D39" s="6"/>
      <c r="E39" s="6"/>
      <c r="F39" s="6"/>
      <c r="G39" s="6"/>
      <c r="H39" s="6"/>
      <c r="I39" s="6"/>
      <c r="J39" s="6"/>
      <c r="K39" s="41"/>
    </row>
    <row r="40" spans="1:11" x14ac:dyDescent="0.3">
      <c r="A40" s="41"/>
      <c r="B40" s="6"/>
      <c r="C40" s="6"/>
      <c r="D40" s="6"/>
      <c r="E40" s="6"/>
      <c r="F40" s="6"/>
      <c r="G40" s="6"/>
      <c r="H40" s="6"/>
      <c r="I40" s="6"/>
      <c r="J40" s="6"/>
      <c r="K40" s="41"/>
    </row>
    <row r="41" spans="1:11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</row>
  </sheetData>
  <conditionalFormatting sqref="H37">
    <cfRule type="cellIs" dxfId="10" priority="3" operator="between">
      <formula>28.001</formula>
      <formula>31</formula>
    </cfRule>
    <cfRule type="cellIs" dxfId="9" priority="4" operator="between">
      <formula>26.001</formula>
      <formula>28</formula>
    </cfRule>
    <cfRule type="cellIs" dxfId="8" priority="5" operator="between">
      <formula>24.001</formula>
      <formula>26</formula>
    </cfRule>
    <cfRule type="cellIs" dxfId="7" priority="6" operator="between">
      <formula>20.001</formula>
      <formula>24</formula>
    </cfRule>
    <cfRule type="cellIs" dxfId="6" priority="7" operator="between">
      <formula>0</formula>
      <formula>20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29A7A-D5E9-4927-8F6A-7139AA801ED0}">
          <x14:formula1>
            <xm:f>CONSTRAINTS!$C$11:$C$16</xm:f>
          </x14:formula1>
          <xm:sqref>G13:G14</xm:sqref>
        </x14:dataValidation>
        <x14:dataValidation type="list" allowBlank="1" showInputMessage="1" showErrorMessage="1" xr:uid="{345A91E3-B558-47D0-A014-1871F288B5D3}">
          <x14:formula1>
            <xm:f>CONSTRAINTS!$J$5:$J$18</xm:f>
          </x14:formula1>
          <xm:sqref>E13:E15 E21:E29 E35:E36 I20:I24 I31 I13:I14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D098-CD8F-4461-8DCA-4E7669FF15F1}">
  <dimension ref="B2:K19"/>
  <sheetViews>
    <sheetView workbookViewId="0">
      <selection activeCell="V14" sqref="V14"/>
    </sheetView>
  </sheetViews>
  <sheetFormatPr defaultRowHeight="14.4" x14ac:dyDescent="0.3"/>
  <cols>
    <col min="8" max="8" width="3.33203125" customWidth="1"/>
  </cols>
  <sheetData>
    <row r="2" spans="2:11" ht="21" x14ac:dyDescent="0.4">
      <c r="B2" s="47"/>
      <c r="C2" s="48" t="s">
        <v>35</v>
      </c>
      <c r="D2" s="47"/>
      <c r="E2" s="47"/>
      <c r="F2" s="47"/>
      <c r="G2" s="47"/>
      <c r="H2" s="47"/>
      <c r="I2" s="47"/>
      <c r="J2" s="47"/>
      <c r="K2" s="47"/>
    </row>
    <row r="3" spans="2:11" x14ac:dyDescent="0.3">
      <c r="B3" s="1"/>
      <c r="C3" s="1"/>
      <c r="D3" s="1"/>
      <c r="E3" s="1"/>
      <c r="F3" s="1"/>
      <c r="G3" s="1"/>
      <c r="H3" s="46"/>
      <c r="I3" s="1"/>
      <c r="J3" s="45" t="s">
        <v>39</v>
      </c>
      <c r="K3" s="1"/>
    </row>
    <row r="4" spans="2:11" x14ac:dyDescent="0.3">
      <c r="B4" s="1"/>
      <c r="C4" s="1"/>
      <c r="D4" s="1"/>
      <c r="E4" s="1"/>
      <c r="F4" s="1"/>
      <c r="G4" s="1"/>
      <c r="H4" s="46"/>
      <c r="I4" s="1"/>
      <c r="J4" s="1"/>
      <c r="K4" s="1"/>
    </row>
    <row r="5" spans="2:11" ht="15.6" x14ac:dyDescent="0.3">
      <c r="B5" s="1"/>
      <c r="C5" s="37" t="s">
        <v>9</v>
      </c>
      <c r="D5" s="1"/>
      <c r="E5" s="1"/>
      <c r="F5" s="1"/>
      <c r="G5" s="1"/>
      <c r="H5" s="46"/>
      <c r="I5" s="1"/>
      <c r="J5" s="26" t="s">
        <v>21</v>
      </c>
      <c r="K5" s="1"/>
    </row>
    <row r="6" spans="2:11" x14ac:dyDescent="0.3">
      <c r="B6" s="1"/>
      <c r="C6" s="1"/>
      <c r="D6" s="1"/>
      <c r="E6" s="1"/>
      <c r="F6" s="1"/>
      <c r="G6" s="1"/>
      <c r="H6" s="46"/>
      <c r="I6" s="1"/>
      <c r="J6" s="26">
        <v>30</v>
      </c>
      <c r="K6" s="1"/>
    </row>
    <row r="7" spans="2:11" x14ac:dyDescent="0.3">
      <c r="B7" s="1"/>
      <c r="C7" s="24" t="s">
        <v>12</v>
      </c>
      <c r="D7" s="1"/>
      <c r="E7" s="1"/>
      <c r="F7" s="1"/>
      <c r="G7" s="1"/>
      <c r="H7" s="46"/>
      <c r="I7" s="1"/>
      <c r="J7" s="26">
        <v>29</v>
      </c>
      <c r="K7" s="1"/>
    </row>
    <row r="8" spans="2:11" x14ac:dyDescent="0.3">
      <c r="B8" s="1"/>
      <c r="C8" s="1" t="s">
        <v>11</v>
      </c>
      <c r="D8" s="1"/>
      <c r="E8" s="1"/>
      <c r="F8" s="1"/>
      <c r="G8" s="1"/>
      <c r="H8" s="46"/>
      <c r="I8" s="1"/>
      <c r="J8" s="26">
        <v>28</v>
      </c>
      <c r="K8" s="1"/>
    </row>
    <row r="9" spans="2:11" x14ac:dyDescent="0.3">
      <c r="B9" s="1"/>
      <c r="C9" s="1" t="s">
        <v>10</v>
      </c>
      <c r="D9" s="1"/>
      <c r="E9" s="1"/>
      <c r="F9" s="1"/>
      <c r="G9" s="1"/>
      <c r="H9" s="46"/>
      <c r="I9" s="1"/>
      <c r="J9" s="26">
        <v>27</v>
      </c>
      <c r="K9" s="1"/>
    </row>
    <row r="10" spans="2:11" x14ac:dyDescent="0.3">
      <c r="B10" s="1"/>
      <c r="C10" s="1" t="s">
        <v>13</v>
      </c>
      <c r="D10" s="1"/>
      <c r="E10" s="1"/>
      <c r="F10" s="1"/>
      <c r="G10" s="1"/>
      <c r="H10" s="46"/>
      <c r="I10" s="1"/>
      <c r="J10" s="26">
        <v>26</v>
      </c>
      <c r="K10" s="1"/>
    </row>
    <row r="11" spans="2:11" x14ac:dyDescent="0.3">
      <c r="B11" s="26" t="s">
        <v>20</v>
      </c>
      <c r="C11" s="25" t="s">
        <v>14</v>
      </c>
      <c r="D11" s="1"/>
      <c r="E11" s="1"/>
      <c r="F11" s="1"/>
      <c r="G11" s="1"/>
      <c r="H11" s="46"/>
      <c r="I11" s="1"/>
      <c r="J11" s="26">
        <v>25</v>
      </c>
      <c r="K11" s="1"/>
    </row>
    <row r="12" spans="2:11" x14ac:dyDescent="0.3">
      <c r="B12" s="26" t="s">
        <v>20</v>
      </c>
      <c r="C12" s="25" t="s">
        <v>15</v>
      </c>
      <c r="D12" s="1"/>
      <c r="E12" s="1"/>
      <c r="F12" s="1"/>
      <c r="G12" s="1"/>
      <c r="H12" s="46"/>
      <c r="I12" s="1"/>
      <c r="J12" s="26">
        <v>24</v>
      </c>
      <c r="K12" s="1"/>
    </row>
    <row r="13" spans="2:11" x14ac:dyDescent="0.3">
      <c r="B13" s="26" t="s">
        <v>20</v>
      </c>
      <c r="C13" s="25" t="s">
        <v>16</v>
      </c>
      <c r="D13" s="1"/>
      <c r="E13" s="1"/>
      <c r="F13" s="1"/>
      <c r="G13" s="1"/>
      <c r="H13" s="46"/>
      <c r="I13" s="1"/>
      <c r="J13" s="26">
        <v>23</v>
      </c>
      <c r="K13" s="1"/>
    </row>
    <row r="14" spans="2:11" x14ac:dyDescent="0.3">
      <c r="B14" s="26" t="s">
        <v>20</v>
      </c>
      <c r="C14" s="25" t="s">
        <v>17</v>
      </c>
      <c r="D14" s="1"/>
      <c r="E14" s="1"/>
      <c r="F14" s="1"/>
      <c r="G14" s="1"/>
      <c r="H14" s="46"/>
      <c r="I14" s="1"/>
      <c r="J14" s="26">
        <v>22</v>
      </c>
      <c r="K14" s="1"/>
    </row>
    <row r="15" spans="2:11" x14ac:dyDescent="0.3">
      <c r="B15" s="26" t="s">
        <v>20</v>
      </c>
      <c r="C15" s="25" t="s">
        <v>18</v>
      </c>
      <c r="D15" s="1"/>
      <c r="E15" s="1"/>
      <c r="F15" s="1"/>
      <c r="G15" s="1"/>
      <c r="H15" s="46"/>
      <c r="I15" s="1"/>
      <c r="J15" s="26">
        <v>21</v>
      </c>
      <c r="K15" s="1"/>
    </row>
    <row r="16" spans="2:11" x14ac:dyDescent="0.3">
      <c r="B16" s="26" t="s">
        <v>20</v>
      </c>
      <c r="C16" s="25" t="s">
        <v>19</v>
      </c>
      <c r="D16" s="1"/>
      <c r="E16" s="1"/>
      <c r="F16" s="1"/>
      <c r="G16" s="1"/>
      <c r="H16" s="46"/>
      <c r="I16" s="1"/>
      <c r="J16" s="26">
        <v>20</v>
      </c>
      <c r="K16" s="1"/>
    </row>
    <row r="17" spans="2:11" x14ac:dyDescent="0.3">
      <c r="B17" s="1"/>
      <c r="C17" s="1"/>
      <c r="D17" s="1"/>
      <c r="E17" s="1"/>
      <c r="F17" s="1"/>
      <c r="G17" s="1"/>
      <c r="H17" s="46"/>
      <c r="I17" s="1"/>
      <c r="J17" s="26">
        <v>19</v>
      </c>
      <c r="K17" s="1"/>
    </row>
    <row r="18" spans="2:11" x14ac:dyDescent="0.3">
      <c r="B18" s="1"/>
      <c r="C18" s="1"/>
      <c r="D18" s="1"/>
      <c r="E18" s="1"/>
      <c r="F18" s="1"/>
      <c r="G18" s="1"/>
      <c r="H18" s="46"/>
      <c r="I18" s="1"/>
      <c r="J18" s="26">
        <v>18</v>
      </c>
      <c r="K18" s="1"/>
    </row>
    <row r="19" spans="2:11" x14ac:dyDescent="0.3">
      <c r="B19" s="1"/>
      <c r="C19" s="1"/>
      <c r="D19" s="1"/>
      <c r="E19" s="1"/>
      <c r="F19" s="1"/>
      <c r="G19" s="1"/>
      <c r="H19" s="46"/>
      <c r="I19" s="1"/>
      <c r="J19" s="1"/>
      <c r="K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320F3D81C74086B1F4B4B683B2EB" ma:contentTypeVersion="11" ma:contentTypeDescription="Creare un nuovo documento." ma:contentTypeScope="" ma:versionID="8fd0ea1492d6320a7d8cc11e9d2c674c">
  <xsd:schema xmlns:xsd="http://www.w3.org/2001/XMLSchema" xmlns:xs="http://www.w3.org/2001/XMLSchema" xmlns:p="http://schemas.microsoft.com/office/2006/metadata/properties" xmlns:ns3="0a9c86c7-f25b-4f4c-bdfc-77ddd7459bd9" xmlns:ns4="3e013123-3de5-4114-91ba-74e7cbd18921" targetNamespace="http://schemas.microsoft.com/office/2006/metadata/properties" ma:root="true" ma:fieldsID="cdb808c611e3aff9d50c1125a2188131" ns3:_="" ns4:_="">
    <xsd:import namespace="0a9c86c7-f25b-4f4c-bdfc-77ddd7459bd9"/>
    <xsd:import namespace="3e013123-3de5-4114-91ba-74e7cbd18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86c7-f25b-4f4c-bdfc-77ddd7459b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13123-3de5-4114-91ba-74e7cbd18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A76529-4D3E-4C0E-948A-272B9EC52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86c7-f25b-4f4c-bdfc-77ddd7459bd9"/>
    <ds:schemaRef ds:uri="3e013123-3de5-4114-91ba-74e7cbd18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BF90A-C2F3-44A3-951A-377C189032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7648E-760A-4BAD-898D-E13D6356F26D}">
  <ds:schemaRefs>
    <ds:schemaRef ds:uri="http://www.w3.org/XML/1998/namespace"/>
    <ds:schemaRef ds:uri="3e013123-3de5-4114-91ba-74e7cbd18921"/>
    <ds:schemaRef ds:uri="http://schemas.openxmlformats.org/package/2006/metadata/core-properties"/>
    <ds:schemaRef ds:uri="http://purl.org/dc/terms/"/>
    <ds:schemaRef ds:uri="http://purl.org/dc/dcmitype/"/>
    <ds:schemaRef ds:uri="0a9c86c7-f25b-4f4c-bdfc-77ddd7459bd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STUDY PLAN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2020-09-15T10:18:50Z</dcterms:created>
  <dcterms:modified xsi:type="dcterms:W3CDTF">2020-09-16T12:06:01Z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0x010100A477320F3D81C74086B1F4B4B683B2EB</vt:lpwstr>
  </property>
</Properties>
</file>