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file 3" sheetId="1" state="visible" r:id="rId2"/>
    <sheet name="Profile 4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0"/>
            <rFont val="Arial"/>
            <family val="2"/>
          </rPr>
          <t xml:space="preserve">Excluding reading the actual inputs.
Contains only iteration optimizations</t>
        </r>
      </text>
    </comment>
  </commentList>
</comments>
</file>

<file path=xl/sharedStrings.xml><?xml version="1.0" encoding="utf-8"?>
<sst xmlns="http://schemas.openxmlformats.org/spreadsheetml/2006/main" count="461" uniqueCount="103">
  <si>
    <t xml:space="preserve">Execution times:</t>
  </si>
  <si>
    <t xml:space="preserve">Analog reader</t>
  </si>
  <si>
    <t xml:space="preserve">read()</t>
  </si>
  <si>
    <t xml:space="preserve">new</t>
  </si>
  <si>
    <t xml:space="preserve">old</t>
  </si>
  <si>
    <t xml:space="preserve">value</t>
  </si>
  <si>
    <t xml:space="preserve">clip_min</t>
  </si>
  <si>
    <t xml:space="preserve">clip_max predefined, unusually high line time!</t>
  </si>
  <si>
    <t xml:space="preserve">read</t>
  </si>
  <si>
    <t xml:space="preserve">readRaw is bypassed. (one call less deep)</t>
  </si>
  <si>
    <t xml:space="preserve">calc</t>
  </si>
  <si>
    <t xml:space="preserve">though "min and max_clip" are not predefined, the calculation speed is un affected</t>
  </si>
  <si>
    <t xml:space="preserve">if</t>
  </si>
  <si>
    <t xml:space="preserve">self.value is not used. The internal "value" is returned directly</t>
  </si>
  <si>
    <t xml:space="preserve">return</t>
  </si>
  <si>
    <t xml:space="preserve">rescale()</t>
  </si>
  <si>
    <t xml:space="preserve">-</t>
  </si>
  <si>
    <t xml:space="preserve">Variables used one time, no sense pre-computing</t>
  </si>
  <si>
    <t xml:space="preserve">readUpdate()</t>
  </si>
  <si>
    <t xml:space="preserve">(top level)</t>
  </si>
  <si>
    <t xml:space="preserve">call</t>
  </si>
  <si>
    <t xml:space="preserve">self.update() is faster</t>
  </si>
  <si>
    <t xml:space="preserve">update()</t>
  </si>
  <si>
    <t xml:space="preserve">rescale coould be integrated here to eliminate one unnecessary call</t>
  </si>
  <si>
    <t xml:space="preserve">code not changed. This is an annomaly</t>
  </si>
  <si>
    <t xml:space="preserve">Encoder Reader</t>
  </si>
  <si>
    <t xml:space="preserve">calculating variable and variable is slower than variable and int</t>
  </si>
  <si>
    <t xml:space="preserve">elif</t>
  </si>
  <si>
    <t xml:space="preserve">if/else is faster than if/elif/else</t>
  </si>
  <si>
    <t xml:space="preserve">try/if</t>
  </si>
  <si>
    <t xml:space="preserve">anomaly! Code logic is changed to a more streamline, but a significant bump in exec time is observed</t>
  </si>
  <si>
    <t xml:space="preserve">increment()</t>
  </si>
  <si>
    <t xml:space="preserve">pre if</t>
  </si>
  <si>
    <t xml:space="preserve">nolonger accepts None counter</t>
  </si>
  <si>
    <t xml:space="preserve">init</t>
  </si>
  <si>
    <t xml:space="preserve">rescale()  Anomaly propagated</t>
  </si>
  <si>
    <t xml:space="preserve">self.counter bypassed</t>
  </si>
  <si>
    <t xml:space="preserve">Button Input</t>
  </si>
  <si>
    <t xml:space="preserve">Absolutely no code changes</t>
  </si>
  <si>
    <t xml:space="preserve">&gt;&gt; no need to set GPIO state again!</t>
  </si>
  <si>
    <t xml:space="preserve">&gt;&gt; These lines could be moved to self.</t>
  </si>
  <si>
    <t xml:space="preserve">eventConfig</t>
  </si>
  <si>
    <t xml:space="preserve">events()</t>
  </si>
  <si>
    <t xml:space="preserve">loadEvents()</t>
  </si>
  <si>
    <t xml:space="preserve">list comprehension was 10x slower!?</t>
  </si>
  <si>
    <t xml:space="preserve">Missing input Config - loadConfig() - collectInputs()</t>
  </si>
  <si>
    <t xml:space="preserve">InputPoller</t>
  </si>
  <si>
    <t xml:space="preserve">Run</t>
  </si>
  <si>
    <t xml:space="preserve">logging</t>
  </si>
  <si>
    <t xml:space="preserve">logging startup is inconsistent and outside of our control</t>
  </si>
  <si>
    <t xml:space="preserve">q = 0 can not take 80 µs!!!</t>
  </si>
  <si>
    <t xml:space="preserve">precomputing ranges</t>
  </si>
  <si>
    <t xml:space="preserve">converting to local variables</t>
  </si>
  <si>
    <t xml:space="preserve">list comprehension seems uneffective with small iteration counts</t>
  </si>
  <si>
    <t xml:space="preserve">for</t>
  </si>
  <si>
    <t xml:space="preserve">try</t>
  </si>
  <si>
    <t xml:space="preserve">while</t>
  </si>
  <si>
    <t xml:space="preserve">time</t>
  </si>
  <si>
    <t xml:space="preserve">for seems faster every time</t>
  </si>
  <si>
    <t xml:space="preserve">READUPDATE()</t>
  </si>
  <si>
    <t xml:space="preserve">queue.put()</t>
  </si>
  <si>
    <t xml:space="preserve">random variation</t>
  </si>
  <si>
    <t xml:space="preserve">except</t>
  </si>
  <si>
    <t xml:space="preserve">INCREMENT()</t>
  </si>
  <si>
    <t xml:space="preserve">pass</t>
  </si>
  <si>
    <t xml:space="preserve">READ()</t>
  </si>
  <si>
    <t xml:space="preserve">event()</t>
  </si>
  <si>
    <t xml:space="preserve">udpSender</t>
  </si>
  <si>
    <t xml:space="preserve">run()</t>
  </si>
  <si>
    <t xml:space="preserve">init operation is no longer un-necessarelly repeated</t>
  </si>
  <si>
    <t xml:space="preserve">EventMaker</t>
  </si>
  <si>
    <t xml:space="preserve">settings are no longer reloaded every cycle</t>
  </si>
  <si>
    <t xml:space="preserve">posix</t>
  </si>
  <si>
    <t xml:space="preserve">event init un-necessary</t>
  </si>
  <si>
    <t xml:space="preserve">payload init un-necessary</t>
  </si>
  <si>
    <t xml:space="preserve">event name</t>
  </si>
  <si>
    <t xml:space="preserve">fields</t>
  </si>
  <si>
    <t xml:space="preserve">payload</t>
  </si>
  <si>
    <t xml:space="preserve">event</t>
  </si>
  <si>
    <t xml:space="preserve">payloader()</t>
  </si>
  <si>
    <t xml:space="preserve">skip iniating dict</t>
  </si>
  <si>
    <t xml:space="preserve">value name</t>
  </si>
  <si>
    <t xml:space="preserve">input settings, make local (not used in this case) Only beneficial if event is not a number &gt;&gt; put inside if. Some usefulness is lost, but benefits most events</t>
  </si>
  <si>
    <t xml:space="preserve">clip_min predefined, unusually high line time!</t>
  </si>
  <si>
    <t xml:space="preserve">RESCALE IS COMPLETELY BYPASSED</t>
  </si>
  <si>
    <t xml:space="preserve">GPIO.setmode is unnecessary</t>
  </si>
  <si>
    <t xml:space="preserve">rescale() integrated here to eliminate one unnecessary call</t>
  </si>
  <si>
    <t xml:space="preserve">anomaly! No changes in code</t>
  </si>
  <si>
    <t xml:space="preserve">&gt;&gt; This line moved to self.</t>
  </si>
  <si>
    <t xml:space="preserve">loadEvents() slowed by disk I/O</t>
  </si>
  <si>
    <t xml:space="preserve">list comprehension seems not very effective with small iteration counts</t>
  </si>
  <si>
    <t xml:space="preserve">Baceline</t>
  </si>
  <si>
    <t xml:space="preserve">Profile 3</t>
  </si>
  <si>
    <t xml:space="preserve">Profile 4</t>
  </si>
  <si>
    <t xml:space="preserve">Reading AnalogInput</t>
  </si>
  <si>
    <t xml:space="preserve">Reading EncoderInput</t>
  </si>
  <si>
    <t xml:space="preserve">Readoing ButtonInput</t>
  </si>
  <si>
    <t xml:space="preserve">Polling InputPoller</t>
  </si>
  <si>
    <t xml:space="preserve">Creating an event in EventMaker</t>
  </si>
  <si>
    <t xml:space="preserve">Sending an event with udpSender</t>
  </si>
  <si>
    <t xml:space="preserve">AnalogInput</t>
  </si>
  <si>
    <t xml:space="preserve">EncoderInput</t>
  </si>
  <si>
    <t xml:space="preserve">ButtonInput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</si>
</sst>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13"/>
      <name val="Arial"/>
      <family val="2"/>
    </font>
    <font>
      <b val="true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262626"/>
        <bgColor rgb="FF3333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Excecution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Baceline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Sheet3!$B$3:$B$8</c:f>
              <c:strCache>
                <c:ptCount val="6"/>
                <c:pt idx="0">
                  <c:v>Reading AnalogInput</c:v>
                </c:pt>
                <c:pt idx="1">
                  <c:v>Reading EncoderInput</c:v>
                </c:pt>
                <c:pt idx="2">
                  <c:v>Readoing ButtonInput</c:v>
                </c:pt>
                <c:pt idx="3">
                  <c:v>Polling InputPoller</c:v>
                </c:pt>
                <c:pt idx="4">
                  <c:v>Creating an event in EventMaker</c:v>
                </c:pt>
                <c:pt idx="5">
                  <c:v>Sending an event with udpSender</c:v>
                </c:pt>
              </c:strCache>
            </c:strRef>
          </c:cat>
          <c:val>
            <c:numRef>
              <c:f>Sheet3!$C$3:$C$8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Profile 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Sheet3!$B$3:$B$8</c:f>
              <c:strCache>
                <c:ptCount val="6"/>
                <c:pt idx="0">
                  <c:v>Reading AnalogInput</c:v>
                </c:pt>
                <c:pt idx="1">
                  <c:v>Reading EncoderInput</c:v>
                </c:pt>
                <c:pt idx="2">
                  <c:v>Readoing ButtonInput</c:v>
                </c:pt>
                <c:pt idx="3">
                  <c:v>Polling InputPoller</c:v>
                </c:pt>
                <c:pt idx="4">
                  <c:v>Creating an event in EventMaker</c:v>
                </c:pt>
                <c:pt idx="5">
                  <c:v>Sending an event with udpSender</c:v>
                </c:pt>
              </c:strCache>
            </c:strRef>
          </c:cat>
          <c:val>
            <c:numRef>
              <c:f>Sheet3!$D$3:$D$8</c:f>
              <c:numCache>
                <c:formatCode>General</c:formatCode>
                <c:ptCount val="6"/>
                <c:pt idx="0">
                  <c:v>97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85</c:v>
                </c:pt>
                <c:pt idx="5">
                  <c:v>66</c:v>
                </c:pt>
              </c:numCache>
            </c:numRef>
          </c:val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Profile 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Sheet3!$B$3:$B$8</c:f>
              <c:strCache>
                <c:ptCount val="6"/>
                <c:pt idx="0">
                  <c:v>Reading AnalogInput</c:v>
                </c:pt>
                <c:pt idx="1">
                  <c:v>Reading EncoderInput</c:v>
                </c:pt>
                <c:pt idx="2">
                  <c:v>Readoing ButtonInput</c:v>
                </c:pt>
                <c:pt idx="3">
                  <c:v>Polling InputPoller</c:v>
                </c:pt>
                <c:pt idx="4">
                  <c:v>Creating an event in EventMaker</c:v>
                </c:pt>
                <c:pt idx="5">
                  <c:v>Sending an event with udpSender</c:v>
                </c:pt>
              </c:strCache>
            </c:strRef>
          </c:cat>
          <c:val>
            <c:numRef>
              <c:f>Sheet3!$E$3:$E$8</c:f>
              <c:numCache>
                <c:formatCode>General</c:formatCode>
                <c:ptCount val="6"/>
                <c:pt idx="0">
                  <c:v>88</c:v>
                </c:pt>
                <c:pt idx="1">
                  <c:v>102</c:v>
                </c:pt>
                <c:pt idx="2">
                  <c:v>83</c:v>
                </c:pt>
                <c:pt idx="3">
                  <c:v>82</c:v>
                </c:pt>
                <c:pt idx="4">
                  <c:v>86</c:v>
                </c:pt>
                <c:pt idx="5">
                  <c:v>66</c:v>
                </c:pt>
              </c:numCache>
            </c:numRef>
          </c:val>
        </c:ser>
        <c:gapWidth val="100"/>
        <c:overlap val="0"/>
        <c:axId val="97112820"/>
        <c:axId val="38241674"/>
      </c:barChart>
      <c:catAx>
        <c:axId val="971128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41674"/>
        <c:crosses val="autoZero"/>
        <c:auto val="1"/>
        <c:lblAlgn val="ctr"/>
        <c:lblOffset val="100"/>
      </c:catAx>
      <c:valAx>
        <c:axId val="382416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1282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Excecution time improvements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Baceline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Sheet3!$B$11:$B$16</c:f>
              <c:strCache>
                <c:ptCount val="6"/>
                <c:pt idx="0">
                  <c:v>AnalogInput</c:v>
                </c:pt>
                <c:pt idx="1">
                  <c:v>EncoderInput</c:v>
                </c:pt>
                <c:pt idx="2">
                  <c:v>ButtonInput</c:v>
                </c:pt>
                <c:pt idx="3">
                  <c:v>InputPoller</c:v>
                </c:pt>
                <c:pt idx="4">
                  <c:v>EventMaker</c:v>
                </c:pt>
                <c:pt idx="5">
                  <c:v>udpSender</c:v>
                </c:pt>
              </c:strCache>
            </c:strRef>
          </c:cat>
          <c:val>
            <c:numRef>
              <c:f>Sheet3!$C$11:$C$16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Sheet3!$D$10</c:f>
              <c:strCache>
                <c:ptCount val="1"/>
                <c:pt idx="0">
                  <c:v>Profile 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Sheet3!$B$11:$B$16</c:f>
              <c:strCache>
                <c:ptCount val="6"/>
                <c:pt idx="0">
                  <c:v>AnalogInput</c:v>
                </c:pt>
                <c:pt idx="1">
                  <c:v>EncoderInput</c:v>
                </c:pt>
                <c:pt idx="2">
                  <c:v>ButtonInput</c:v>
                </c:pt>
                <c:pt idx="3">
                  <c:v>InputPoller</c:v>
                </c:pt>
                <c:pt idx="4">
                  <c:v>EventMaker</c:v>
                </c:pt>
                <c:pt idx="5">
                  <c:v>udpSender</c:v>
                </c:pt>
              </c:strCache>
            </c:strRef>
          </c:cat>
          <c:val>
            <c:numRef>
              <c:f>Sheet3!$D$11:$D$16</c:f>
              <c:numCache>
                <c:formatCode>General</c:formatCode>
                <c:ptCount val="6"/>
                <c:pt idx="0">
                  <c:v>114</c:v>
                </c:pt>
                <c:pt idx="1">
                  <c:v>30</c:v>
                </c:pt>
                <c:pt idx="2">
                  <c:v>0</c:v>
                </c:pt>
                <c:pt idx="3">
                  <c:v>88</c:v>
                </c:pt>
                <c:pt idx="4">
                  <c:v>166</c:v>
                </c:pt>
                <c:pt idx="5">
                  <c:v>300</c:v>
                </c:pt>
              </c:numCache>
            </c:numRef>
          </c:val>
        </c:ser>
        <c:ser>
          <c:idx val="2"/>
          <c:order val="2"/>
          <c:tx>
            <c:strRef>
              <c:f>Sheet3!$E$10</c:f>
              <c:strCache>
                <c:ptCount val="1"/>
                <c:pt idx="0">
                  <c:v>Profile 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Sheet3!$B$11:$B$16</c:f>
              <c:strCache>
                <c:ptCount val="6"/>
                <c:pt idx="0">
                  <c:v>AnalogInput</c:v>
                </c:pt>
                <c:pt idx="1">
                  <c:v>EncoderInput</c:v>
                </c:pt>
                <c:pt idx="2">
                  <c:v>ButtonInput</c:v>
                </c:pt>
                <c:pt idx="3">
                  <c:v>InputPoller</c:v>
                </c:pt>
                <c:pt idx="4">
                  <c:v>EventMaker</c:v>
                </c:pt>
                <c:pt idx="5">
                  <c:v>udpSender</c:v>
                </c:pt>
              </c:strCache>
            </c:strRef>
          </c:cat>
          <c:val>
            <c:numRef>
              <c:f>Sheet3!$E$11:$E$16</c:f>
              <c:numCache>
                <c:formatCode>General</c:formatCode>
                <c:ptCount val="6"/>
                <c:pt idx="0">
                  <c:v>376</c:v>
                </c:pt>
                <c:pt idx="1">
                  <c:v>-20</c:v>
                </c:pt>
                <c:pt idx="2">
                  <c:v>31</c:v>
                </c:pt>
                <c:pt idx="3">
                  <c:v>113</c:v>
                </c:pt>
                <c:pt idx="4">
                  <c:v>155</c:v>
                </c:pt>
                <c:pt idx="5">
                  <c:v>300</c:v>
                </c:pt>
              </c:numCache>
            </c:numRef>
          </c:val>
        </c:ser>
        <c:gapWidth val="100"/>
        <c:overlap val="0"/>
        <c:axId val="92380197"/>
        <c:axId val="52529273"/>
      </c:barChart>
      <c:catAx>
        <c:axId val="923801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29273"/>
        <c:crosses val="autoZero"/>
        <c:auto val="1"/>
        <c:lblAlgn val="ctr"/>
        <c:lblOffset val="100"/>
      </c:catAx>
      <c:valAx>
        <c:axId val="525292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[µs]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801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139680</xdr:colOff>
      <xdr:row>0</xdr:row>
      <xdr:rowOff>141120</xdr:rowOff>
    </xdr:from>
    <xdr:to>
      <xdr:col>19</xdr:col>
      <xdr:colOff>736560</xdr:colOff>
      <xdr:row>35</xdr:row>
      <xdr:rowOff>81720</xdr:rowOff>
    </xdr:to>
    <xdr:graphicFrame>
      <xdr:nvGraphicFramePr>
        <xdr:cNvPr id="0" name="Excecution time from baceline (%)"/>
        <xdr:cNvGraphicFramePr/>
      </xdr:nvGraphicFramePr>
      <xdr:xfrm>
        <a:off x="7048440" y="141120"/>
        <a:ext cx="10350360" cy="58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99000</xdr:colOff>
      <xdr:row>35</xdr:row>
      <xdr:rowOff>129240</xdr:rowOff>
    </xdr:from>
    <xdr:to>
      <xdr:col>19</xdr:col>
      <xdr:colOff>741600</xdr:colOff>
      <xdr:row>71</xdr:row>
      <xdr:rowOff>124560</xdr:rowOff>
    </xdr:to>
    <xdr:graphicFrame>
      <xdr:nvGraphicFramePr>
        <xdr:cNvPr id="1" name=""/>
        <xdr:cNvGraphicFramePr/>
      </xdr:nvGraphicFramePr>
      <xdr:xfrm>
        <a:off x="7007760" y="6021720"/>
        <a:ext cx="10396080" cy="584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5"/>
  <sheetViews>
    <sheetView showFormulas="false" showGridLines="true" showRowColHeaders="true" showZeros="true" rightToLeft="false" tabSelected="false" showOutlineSymbols="true" defaultGridColor="true" view="normal" topLeftCell="A217" colorId="64" zoomScale="110" zoomScaleNormal="110" zoomScalePageLayoutView="100" workbookViewId="0">
      <selection pane="topLeft" activeCell="I168" activeCellId="0" sqref="I168"/>
    </sheetView>
  </sheetViews>
  <sheetFormatPr defaultRowHeight="14.4" zeroHeight="false" outlineLevelRow="0" outlineLevelCol="0"/>
  <cols>
    <col collapsed="false" customWidth="true" hidden="false" outlineLevel="0" max="3" min="1" style="1" width="8.89"/>
    <col collapsed="false" customWidth="true" hidden="false" outlineLevel="0" max="4" min="4" style="2" width="8.89"/>
    <col collapsed="false" customWidth="true" hidden="false" outlineLevel="0" max="1025" min="5" style="1" width="8.89"/>
  </cols>
  <sheetData>
    <row r="1" customFormat="false" ht="15.6" hidden="false" customHeight="false" outlineLevel="0" collapsed="false">
      <c r="A1" s="3" t="s">
        <v>0</v>
      </c>
      <c r="B1" s="4"/>
      <c r="C1" s="4"/>
    </row>
    <row r="2" customFormat="false" ht="14.4" hidden="false" customHeight="false" outlineLevel="0" collapsed="false">
      <c r="A2" s="4" t="s">
        <v>1</v>
      </c>
      <c r="B2" s="4"/>
      <c r="C2" s="4" t="s">
        <v>2</v>
      </c>
    </row>
    <row r="3" customFormat="false" ht="14.4" hidden="false" customHeight="false" outlineLevel="0" collapsed="false">
      <c r="B3" s="1" t="s">
        <v>3</v>
      </c>
      <c r="C3" s="1" t="s">
        <v>4</v>
      </c>
    </row>
    <row r="4" customFormat="false" ht="14.4" hidden="false" customHeight="false" outlineLevel="0" collapsed="false">
      <c r="A4" s="1" t="s">
        <v>5</v>
      </c>
      <c r="B4" s="1" t="n">
        <v>68.1</v>
      </c>
      <c r="C4" s="1" t="n">
        <v>45.2</v>
      </c>
      <c r="D4" s="2" t="n">
        <f aca="false">B4-C4</f>
        <v>22.9</v>
      </c>
      <c r="F4" s="1" t="s">
        <v>6</v>
      </c>
    </row>
    <row r="5" customFormat="false" ht="14.4" hidden="false" customHeight="false" outlineLevel="0" collapsed="false">
      <c r="A5" s="1" t="s">
        <v>5</v>
      </c>
      <c r="B5" s="1" t="n">
        <v>0</v>
      </c>
      <c r="C5" s="1" t="n">
        <v>69.7</v>
      </c>
      <c r="D5" s="2" t="n">
        <f aca="false">B5-C5</f>
        <v>-69.7</v>
      </c>
      <c r="F5" s="1" t="s">
        <v>7</v>
      </c>
    </row>
    <row r="6" customFormat="false" ht="14.4" hidden="false" customHeight="false" outlineLevel="0" collapsed="false">
      <c r="D6" s="2" t="n">
        <f aca="false">B6-C6</f>
        <v>0</v>
      </c>
    </row>
    <row r="7" customFormat="false" ht="14.4" hidden="false" customHeight="false" outlineLevel="0" collapsed="false">
      <c r="A7" s="1" t="s">
        <v>8</v>
      </c>
      <c r="B7" s="1" t="n">
        <v>1962.9</v>
      </c>
      <c r="C7" s="1" t="n">
        <v>1993</v>
      </c>
      <c r="D7" s="2" t="n">
        <f aca="false">B7-C7</f>
        <v>-30.0999999999999</v>
      </c>
      <c r="F7" s="1" t="s">
        <v>9</v>
      </c>
    </row>
    <row r="8" customFormat="false" ht="14.4" hidden="false" customHeight="false" outlineLevel="0" collapsed="false">
      <c r="A8" s="1" t="s">
        <v>10</v>
      </c>
      <c r="B8" s="1" t="n">
        <v>33.8</v>
      </c>
      <c r="C8" s="1" t="n">
        <v>35.7</v>
      </c>
      <c r="D8" s="2" t="n">
        <f aca="false">B8-C8</f>
        <v>-1.90000000000001</v>
      </c>
      <c r="F8" s="1" t="s">
        <v>11</v>
      </c>
    </row>
    <row r="9" customFormat="false" ht="14.4" hidden="false" customHeight="false" outlineLevel="0" collapsed="false">
      <c r="D9" s="2" t="n">
        <f aca="false">B9-C9</f>
        <v>0</v>
      </c>
    </row>
    <row r="10" customFormat="false" ht="14.4" hidden="false" customHeight="false" outlineLevel="0" collapsed="false">
      <c r="A10" s="1" t="s">
        <v>12</v>
      </c>
      <c r="B10" s="1" t="n">
        <v>26.8</v>
      </c>
      <c r="C10" s="1" t="n">
        <v>28.3</v>
      </c>
      <c r="D10" s="2" t="n">
        <f aca="false">B10-C10</f>
        <v>-1.5</v>
      </c>
    </row>
    <row r="11" customFormat="false" ht="14.4" hidden="false" customHeight="false" outlineLevel="0" collapsed="false">
      <c r="B11" s="1" t="n">
        <v>19.7</v>
      </c>
      <c r="C11" s="1" t="n">
        <v>21.2</v>
      </c>
      <c r="D11" s="2" t="n">
        <f aca="false">B11-C11</f>
        <v>-1.5</v>
      </c>
    </row>
    <row r="12" customFormat="false" ht="14.4" hidden="false" customHeight="false" outlineLevel="0" collapsed="false">
      <c r="A12" s="1" t="s">
        <v>12</v>
      </c>
      <c r="B12" s="1" t="n">
        <v>22.5</v>
      </c>
      <c r="C12" s="1" t="n">
        <v>23.6</v>
      </c>
      <c r="D12" s="2" t="n">
        <f aca="false">B12-C12</f>
        <v>-1.1</v>
      </c>
    </row>
    <row r="13" customFormat="false" ht="14.4" hidden="false" customHeight="false" outlineLevel="0" collapsed="false">
      <c r="B13" s="1" t="n">
        <v>18.8</v>
      </c>
      <c r="C13" s="1" t="n">
        <v>20.1</v>
      </c>
      <c r="D13" s="2" t="n">
        <f aca="false">B13-C13</f>
        <v>-1.3</v>
      </c>
    </row>
    <row r="14" customFormat="false" ht="14.4" hidden="false" customHeight="false" outlineLevel="0" collapsed="false">
      <c r="D14" s="2" t="n">
        <f aca="false">B14-C14</f>
        <v>0</v>
      </c>
    </row>
    <row r="15" customFormat="false" ht="14.4" hidden="false" customHeight="false" outlineLevel="0" collapsed="false">
      <c r="A15" s="1" t="s">
        <v>5</v>
      </c>
      <c r="B15" s="1" t="n">
        <v>0</v>
      </c>
      <c r="C15" s="1" t="n">
        <v>25.5</v>
      </c>
      <c r="D15" s="2" t="n">
        <f aca="false">B15-C15</f>
        <v>-25.5</v>
      </c>
      <c r="F15" s="1" t="s">
        <v>13</v>
      </c>
    </row>
    <row r="16" customFormat="false" ht="14.4" hidden="false" customHeight="false" outlineLevel="0" collapsed="false">
      <c r="A16" s="1" t="s">
        <v>14</v>
      </c>
      <c r="B16" s="1" t="n">
        <v>17.9</v>
      </c>
      <c r="C16" s="1" t="n">
        <v>26.4</v>
      </c>
      <c r="D16" s="2" t="n">
        <f aca="false">B16-C16</f>
        <v>-8.5</v>
      </c>
    </row>
    <row r="17" customFormat="false" ht="14.4" hidden="false" customHeight="false" outlineLevel="0" collapsed="false">
      <c r="B17" s="5" t="n">
        <f aca="false">SUM(B4:B16)</f>
        <v>2170.5</v>
      </c>
      <c r="C17" s="5" t="n">
        <f aca="false">SUM(C4:C16)</f>
        <v>2288.7</v>
      </c>
      <c r="D17" s="5" t="n">
        <f aca="false">SUM(D4:D16)</f>
        <v>-118.2</v>
      </c>
      <c r="E17" s="6" t="n">
        <f aca="false">D17/C17</f>
        <v>-0.0516450386682396</v>
      </c>
    </row>
    <row r="20" customFormat="false" ht="14.4" hidden="false" customHeight="false" outlineLevel="0" collapsed="false">
      <c r="A20" s="4" t="s">
        <v>1</v>
      </c>
      <c r="B20" s="4"/>
      <c r="C20" s="4" t="s">
        <v>15</v>
      </c>
      <c r="D20" s="7"/>
    </row>
    <row r="21" customFormat="false" ht="14.4" hidden="false" customHeight="false" outlineLevel="0" collapsed="false">
      <c r="B21" s="1" t="s">
        <v>3</v>
      </c>
      <c r="C21" s="1" t="s">
        <v>4</v>
      </c>
    </row>
    <row r="22" customFormat="false" ht="14.4" hidden="false" customHeight="false" outlineLevel="0" collapsed="false">
      <c r="A22" s="1" t="s">
        <v>5</v>
      </c>
      <c r="C22" s="1" t="n">
        <v>24.3</v>
      </c>
      <c r="D22" s="2" t="n">
        <f aca="false">B22-C22</f>
        <v>-24.3</v>
      </c>
      <c r="F22" s="1" t="s">
        <v>16</v>
      </c>
    </row>
    <row r="23" customFormat="false" ht="14.4" hidden="false" customHeight="false" outlineLevel="0" collapsed="false">
      <c r="A23" s="1" t="s">
        <v>5</v>
      </c>
      <c r="C23" s="1" t="n">
        <v>22.1</v>
      </c>
      <c r="D23" s="2" t="n">
        <f aca="false">B23-C23</f>
        <v>-22.1</v>
      </c>
      <c r="F23" s="1" t="s">
        <v>16</v>
      </c>
    </row>
    <row r="24" customFormat="false" ht="14.4" hidden="false" customHeight="false" outlineLevel="0" collapsed="false">
      <c r="A24" s="1" t="s">
        <v>5</v>
      </c>
      <c r="C24" s="1" t="n">
        <v>19.8</v>
      </c>
      <c r="D24" s="2" t="n">
        <f aca="false">B24-C24</f>
        <v>-19.8</v>
      </c>
      <c r="F24" s="1" t="s">
        <v>16</v>
      </c>
    </row>
    <row r="25" customFormat="false" ht="14.4" hidden="false" customHeight="false" outlineLevel="0" collapsed="false">
      <c r="A25" s="1" t="s">
        <v>5</v>
      </c>
      <c r="B25" s="1" t="n">
        <v>41.8</v>
      </c>
      <c r="C25" s="1" t="n">
        <v>45.3</v>
      </c>
      <c r="D25" s="2" t="n">
        <f aca="false">B25-C25</f>
        <v>-3.5</v>
      </c>
      <c r="F25" s="1" t="s">
        <v>17</v>
      </c>
    </row>
    <row r="26" customFormat="false" ht="14.4" hidden="false" customHeight="false" outlineLevel="0" collapsed="false">
      <c r="A26" s="1" t="s">
        <v>14</v>
      </c>
      <c r="B26" s="1" t="n">
        <v>59.9</v>
      </c>
      <c r="C26" s="1" t="n">
        <v>46.4</v>
      </c>
      <c r="D26" s="2" t="n">
        <f aca="false">B26-C26</f>
        <v>13.5</v>
      </c>
    </row>
    <row r="27" customFormat="false" ht="14.4" hidden="false" customHeight="false" outlineLevel="0" collapsed="false">
      <c r="B27" s="5" t="n">
        <f aca="false">SUM(B22:B26)</f>
        <v>101.7</v>
      </c>
      <c r="C27" s="5" t="n">
        <f aca="false">SUM(C22:C26)</f>
        <v>157.9</v>
      </c>
      <c r="D27" s="5" t="n">
        <f aca="false">SUM(D22:D26)</f>
        <v>-56.2</v>
      </c>
      <c r="E27" s="6" t="n">
        <f aca="false">D27/C27</f>
        <v>-0.355921469284357</v>
      </c>
    </row>
    <row r="30" customFormat="false" ht="14.4" hidden="false" customHeight="false" outlineLevel="0" collapsed="false">
      <c r="A30" s="4" t="s">
        <v>1</v>
      </c>
      <c r="B30" s="4"/>
      <c r="C30" s="4" t="s">
        <v>18</v>
      </c>
      <c r="D30" s="7"/>
      <c r="E30" s="4"/>
      <c r="F30" s="1" t="s">
        <v>19</v>
      </c>
    </row>
    <row r="31" customFormat="false" ht="14.4" hidden="false" customHeight="false" outlineLevel="0" collapsed="false">
      <c r="B31" s="1" t="s">
        <v>3</v>
      </c>
      <c r="C31" s="1" t="s">
        <v>4</v>
      </c>
    </row>
    <row r="32" customFormat="false" ht="14.4" hidden="false" customHeight="false" outlineLevel="0" collapsed="false">
      <c r="A32" s="1" t="s">
        <v>12</v>
      </c>
      <c r="B32" s="1" t="n">
        <v>38.2</v>
      </c>
      <c r="C32" s="1" t="n">
        <v>34.9</v>
      </c>
      <c r="D32" s="2" t="n">
        <f aca="false">B32-C32</f>
        <v>3.3</v>
      </c>
    </row>
    <row r="33" customFormat="false" ht="14.4" hidden="false" customHeight="false" outlineLevel="0" collapsed="false">
      <c r="D33" s="2" t="n">
        <f aca="false">B33-C33</f>
        <v>0</v>
      </c>
    </row>
    <row r="34" customFormat="false" ht="14.4" hidden="false" customHeight="false" outlineLevel="0" collapsed="false">
      <c r="B34" s="1" t="n">
        <v>51.7</v>
      </c>
      <c r="C34" s="1" t="n">
        <v>51.6</v>
      </c>
      <c r="D34" s="2" t="n">
        <f aca="false">B34-C34</f>
        <v>0.100000000000001</v>
      </c>
    </row>
    <row r="35" customFormat="false" ht="14.4" hidden="false" customHeight="false" outlineLevel="0" collapsed="false">
      <c r="B35" s="1" t="n">
        <v>48.1</v>
      </c>
      <c r="C35" s="1" t="n">
        <v>52.4</v>
      </c>
      <c r="D35" s="2" t="n">
        <f aca="false">B35-C35</f>
        <v>-4.3</v>
      </c>
    </row>
    <row r="36" customFormat="false" ht="14.4" hidden="false" customHeight="false" outlineLevel="0" collapsed="false">
      <c r="A36" s="1" t="s">
        <v>12</v>
      </c>
      <c r="B36" s="1" t="n">
        <v>19.6</v>
      </c>
      <c r="C36" s="1" t="n">
        <v>19.4</v>
      </c>
      <c r="D36" s="2" t="n">
        <f aca="false">B36-C36</f>
        <v>0.200000000000003</v>
      </c>
    </row>
    <row r="37" customFormat="false" ht="14.4" hidden="false" customHeight="false" outlineLevel="0" collapsed="false">
      <c r="A37" s="1" t="s">
        <v>20</v>
      </c>
      <c r="B37" s="1" t="n">
        <v>2970.7</v>
      </c>
      <c r="C37" s="1" t="n">
        <v>3082</v>
      </c>
      <c r="D37" s="2" t="n">
        <f aca="false">B37-C37</f>
        <v>-111.3</v>
      </c>
      <c r="F37" s="1" t="s">
        <v>21</v>
      </c>
    </row>
    <row r="38" customFormat="false" ht="14.4" hidden="false" customHeight="false" outlineLevel="0" collapsed="false">
      <c r="D38" s="2" t="n">
        <f aca="false">B38-C38</f>
        <v>0</v>
      </c>
    </row>
    <row r="39" customFormat="false" ht="14.4" hidden="false" customHeight="false" outlineLevel="0" collapsed="false">
      <c r="A39" s="1" t="s">
        <v>14</v>
      </c>
      <c r="B39" s="1" t="n">
        <v>29.9</v>
      </c>
      <c r="C39" s="1" t="n">
        <v>32.2</v>
      </c>
      <c r="D39" s="2" t="n">
        <f aca="false">B39-C39</f>
        <v>-2.3</v>
      </c>
    </row>
    <row r="40" customFormat="false" ht="14.4" hidden="false" customHeight="false" outlineLevel="0" collapsed="false">
      <c r="B40" s="5" t="n">
        <f aca="false">SUM(B32:B39)</f>
        <v>3158.2</v>
      </c>
      <c r="C40" s="5" t="n">
        <f aca="false">SUM(C32:C39)</f>
        <v>3272.5</v>
      </c>
      <c r="D40" s="5" t="n">
        <f aca="false">SUM(D32:D39)</f>
        <v>-114.3</v>
      </c>
      <c r="E40" s="6" t="n">
        <f aca="false">D40/C40</f>
        <v>-0.0349274255156609</v>
      </c>
    </row>
    <row r="43" customFormat="false" ht="14.4" hidden="false" customHeight="false" outlineLevel="0" collapsed="false">
      <c r="A43" s="4" t="s">
        <v>1</v>
      </c>
      <c r="B43" s="4"/>
      <c r="C43" s="4" t="s">
        <v>22</v>
      </c>
      <c r="D43" s="7"/>
    </row>
    <row r="44" customFormat="false" ht="14.4" hidden="false" customHeight="false" outlineLevel="0" collapsed="false">
      <c r="B44" s="1" t="s">
        <v>3</v>
      </c>
      <c r="C44" s="1" t="s">
        <v>4</v>
      </c>
    </row>
    <row r="45" customFormat="false" ht="14.4" hidden="false" customHeight="false" outlineLevel="0" collapsed="false">
      <c r="A45" s="1" t="s">
        <v>5</v>
      </c>
      <c r="B45" s="1" t="n">
        <v>21.7</v>
      </c>
      <c r="C45" s="1" t="n">
        <v>21.4</v>
      </c>
      <c r="D45" s="2" t="n">
        <f aca="false">B45-C45</f>
        <v>0.300000000000001</v>
      </c>
    </row>
    <row r="46" customFormat="false" ht="14.4" hidden="false" customHeight="false" outlineLevel="0" collapsed="false">
      <c r="B46" s="1" t="n">
        <v>2410.4</v>
      </c>
      <c r="C46" s="1" t="n">
        <v>2557.6</v>
      </c>
      <c r="D46" s="2" t="n">
        <f aca="false">B46-C46</f>
        <v>-147.2</v>
      </c>
      <c r="F46" s="1" t="s">
        <v>2</v>
      </c>
    </row>
    <row r="47" customFormat="false" ht="14.4" hidden="false" customHeight="false" outlineLevel="0" collapsed="false">
      <c r="B47" s="1" t="n">
        <v>38.1</v>
      </c>
      <c r="C47" s="1" t="n">
        <v>46.3</v>
      </c>
      <c r="D47" s="2" t="n">
        <f aca="false">B47-C47</f>
        <v>-8.2</v>
      </c>
    </row>
    <row r="48" customFormat="false" ht="14.4" hidden="false" customHeight="false" outlineLevel="0" collapsed="false">
      <c r="A48" s="1" t="s">
        <v>12</v>
      </c>
      <c r="B48" s="1" t="n">
        <v>31.3</v>
      </c>
      <c r="C48" s="1" t="n">
        <v>28.4</v>
      </c>
      <c r="D48" s="2" t="n">
        <f aca="false">B48-C48</f>
        <v>2.9</v>
      </c>
    </row>
    <row r="49" customFormat="false" ht="14.4" hidden="false" customHeight="false" outlineLevel="0" collapsed="false">
      <c r="B49" s="1" t="n">
        <v>18.2</v>
      </c>
      <c r="C49" s="1" t="n">
        <v>18.6</v>
      </c>
      <c r="D49" s="2" t="n">
        <f aca="false">B49-C49</f>
        <v>-0.400000000000002</v>
      </c>
    </row>
    <row r="50" customFormat="false" ht="14.4" hidden="false" customHeight="false" outlineLevel="0" collapsed="false">
      <c r="B50" s="1" t="n">
        <v>24.4</v>
      </c>
      <c r="C50" s="1" t="n">
        <v>24.9</v>
      </c>
      <c r="D50" s="2" t="n">
        <f aca="false">B50-C50</f>
        <v>-0.5</v>
      </c>
    </row>
    <row r="51" customFormat="false" ht="14.4" hidden="false" customHeight="false" outlineLevel="0" collapsed="false">
      <c r="B51" s="1" t="n">
        <v>360.1</v>
      </c>
      <c r="C51" s="1" t="n">
        <v>373.2</v>
      </c>
      <c r="D51" s="2" t="n">
        <f aca="false">B51-C51</f>
        <v>-13.1</v>
      </c>
      <c r="F51" s="1" t="s">
        <v>15</v>
      </c>
      <c r="G51" s="1" t="s">
        <v>23</v>
      </c>
    </row>
    <row r="52" customFormat="false" ht="14.4" hidden="false" customHeight="false" outlineLevel="0" collapsed="false">
      <c r="A52" s="1" t="s">
        <v>14</v>
      </c>
      <c r="B52" s="1" t="n">
        <v>71.8</v>
      </c>
      <c r="C52" s="1" t="n">
        <v>28.7</v>
      </c>
      <c r="D52" s="2" t="n">
        <f aca="false">B52-C52</f>
        <v>43.1</v>
      </c>
      <c r="F52" s="1" t="s">
        <v>24</v>
      </c>
    </row>
    <row r="53" customFormat="false" ht="14.4" hidden="false" customHeight="false" outlineLevel="0" collapsed="false">
      <c r="D53" s="2" t="n">
        <f aca="false">B53-C53</f>
        <v>0</v>
      </c>
    </row>
    <row r="54" customFormat="false" ht="14.4" hidden="false" customHeight="false" outlineLevel="0" collapsed="false">
      <c r="A54" s="1" t="s">
        <v>14</v>
      </c>
      <c r="B54" s="1" t="n">
        <v>23.8</v>
      </c>
      <c r="C54" s="1" t="n">
        <v>24.8</v>
      </c>
      <c r="D54" s="2" t="n">
        <f aca="false">B54-C54</f>
        <v>-1</v>
      </c>
    </row>
    <row r="55" customFormat="false" ht="14.4" hidden="false" customHeight="false" outlineLevel="0" collapsed="false">
      <c r="B55" s="5" t="n">
        <f aca="false">SUM(B45:B54)</f>
        <v>2999.8</v>
      </c>
      <c r="C55" s="5" t="n">
        <f aca="false">SUM(C45:C54)</f>
        <v>3123.9</v>
      </c>
      <c r="D55" s="5" t="n">
        <f aca="false">SUM(D45:D54)</f>
        <v>-124.1</v>
      </c>
      <c r="E55" s="6" t="n">
        <f aca="false">D55/C55</f>
        <v>-0.0397259835462082</v>
      </c>
    </row>
    <row r="58" customFormat="false" ht="14.4" hidden="false" customHeight="false" outlineLevel="0" collapsed="false">
      <c r="A58" s="4" t="s">
        <v>25</v>
      </c>
      <c r="B58" s="4"/>
      <c r="C58" s="4" t="s">
        <v>2</v>
      </c>
      <c r="D58" s="7"/>
    </row>
    <row r="59" customFormat="false" ht="14.4" hidden="false" customHeight="false" outlineLevel="0" collapsed="false">
      <c r="B59" s="1" t="s">
        <v>3</v>
      </c>
      <c r="C59" s="1" t="s">
        <v>4</v>
      </c>
    </row>
    <row r="60" customFormat="false" ht="14.4" hidden="false" customHeight="false" outlineLevel="0" collapsed="false">
      <c r="B60" s="1" t="n">
        <v>51</v>
      </c>
      <c r="C60" s="1" t="n">
        <v>55</v>
      </c>
      <c r="D60" s="2" t="n">
        <f aca="false">B60-C60</f>
        <v>-4</v>
      </c>
    </row>
    <row r="61" customFormat="false" ht="14.4" hidden="false" customHeight="false" outlineLevel="0" collapsed="false">
      <c r="B61" s="1" t="n">
        <v>39.4</v>
      </c>
      <c r="C61" s="1" t="n">
        <v>45.1</v>
      </c>
      <c r="D61" s="2" t="n">
        <f aca="false">B61-C61</f>
        <v>-5.7</v>
      </c>
    </row>
    <row r="62" customFormat="false" ht="14.4" hidden="false" customHeight="false" outlineLevel="0" collapsed="false">
      <c r="A62" s="1" t="s">
        <v>12</v>
      </c>
      <c r="B62" s="1" t="n">
        <v>30.1</v>
      </c>
      <c r="C62" s="1" t="n">
        <v>30.3</v>
      </c>
      <c r="D62" s="2" t="n">
        <f aca="false">B62-C62</f>
        <v>-0.199999999999999</v>
      </c>
    </row>
    <row r="63" customFormat="false" ht="14.4" hidden="false" customHeight="false" outlineLevel="0" collapsed="false">
      <c r="A63" s="1" t="s">
        <v>12</v>
      </c>
      <c r="B63" s="1" t="n">
        <v>18.6</v>
      </c>
      <c r="C63" s="1" t="n">
        <v>27.5</v>
      </c>
      <c r="D63" s="2" t="n">
        <f aca="false">B63-C63</f>
        <v>-8.9</v>
      </c>
    </row>
    <row r="64" customFormat="false" ht="14.4" hidden="false" customHeight="false" outlineLevel="0" collapsed="false">
      <c r="B64" s="1" t="n">
        <v>49.4</v>
      </c>
      <c r="C64" s="1" t="n">
        <v>21.3</v>
      </c>
      <c r="D64" s="2" t="n">
        <f aca="false">B64-C64</f>
        <v>28.1</v>
      </c>
      <c r="F64" s="1" t="s">
        <v>26</v>
      </c>
    </row>
    <row r="65" customFormat="false" ht="14.4" hidden="false" customHeight="false" outlineLevel="0" collapsed="false">
      <c r="A65" s="1" t="s">
        <v>27</v>
      </c>
      <c r="C65" s="1" t="n">
        <v>18.7</v>
      </c>
      <c r="D65" s="2" t="n">
        <f aca="false">B65-C65</f>
        <v>-18.7</v>
      </c>
      <c r="F65" s="1" t="s">
        <v>28</v>
      </c>
    </row>
    <row r="66" customFormat="false" ht="14.4" hidden="false" customHeight="false" outlineLevel="0" collapsed="false">
      <c r="B66" s="1" t="n">
        <v>26.9</v>
      </c>
      <c r="C66" s="1" t="n">
        <v>20.8</v>
      </c>
      <c r="D66" s="2" t="n">
        <f aca="false">B66-C66</f>
        <v>6.1</v>
      </c>
      <c r="F66" s="1" t="s">
        <v>26</v>
      </c>
    </row>
    <row r="67" customFormat="false" ht="14.4" hidden="false" customHeight="false" outlineLevel="0" collapsed="false">
      <c r="D67" s="2" t="n">
        <f aca="false">B67-C67</f>
        <v>0</v>
      </c>
    </row>
    <row r="68" customFormat="false" ht="14.4" hidden="false" customHeight="false" outlineLevel="0" collapsed="false">
      <c r="A68" s="1" t="s">
        <v>5</v>
      </c>
      <c r="B68" s="1" t="n">
        <v>27.1</v>
      </c>
      <c r="C68" s="1" t="n">
        <v>27.9</v>
      </c>
      <c r="D68" s="2" t="n">
        <f aca="false">B68-C68</f>
        <v>-0.799999999999997</v>
      </c>
    </row>
    <row r="69" customFormat="false" ht="14.4" hidden="false" customHeight="false" outlineLevel="0" collapsed="false">
      <c r="A69" s="1" t="s">
        <v>14</v>
      </c>
      <c r="B69" s="1" t="n">
        <v>17.7</v>
      </c>
      <c r="C69" s="1" t="n">
        <v>18</v>
      </c>
      <c r="D69" s="2" t="n">
        <f aca="false">B69-C69</f>
        <v>-0.300000000000001</v>
      </c>
    </row>
    <row r="70" customFormat="false" ht="14.4" hidden="false" customHeight="false" outlineLevel="0" collapsed="false">
      <c r="B70" s="5" t="n">
        <f aca="false">SUM(B60:B69)</f>
        <v>260.2</v>
      </c>
      <c r="C70" s="5" t="n">
        <f aca="false">SUM(C60:C69)</f>
        <v>264.6</v>
      </c>
      <c r="D70" s="5" t="n">
        <f aca="false">SUM(D60:D69)</f>
        <v>-4.4</v>
      </c>
      <c r="E70" s="6" t="n">
        <f aca="false">D70/C70</f>
        <v>-0.0166288737717309</v>
      </c>
    </row>
    <row r="73" customFormat="false" ht="14.4" hidden="false" customHeight="false" outlineLevel="0" collapsed="false">
      <c r="A73" s="4" t="s">
        <v>25</v>
      </c>
      <c r="B73" s="4"/>
      <c r="C73" s="4" t="s">
        <v>15</v>
      </c>
      <c r="D73" s="7"/>
    </row>
    <row r="74" customFormat="false" ht="14.4" hidden="false" customHeight="false" outlineLevel="0" collapsed="false">
      <c r="B74" s="1" t="s">
        <v>3</v>
      </c>
      <c r="C74" s="1" t="s">
        <v>4</v>
      </c>
    </row>
    <row r="75" customFormat="false" ht="14.4" hidden="false" customHeight="false" outlineLevel="0" collapsed="false">
      <c r="A75" s="1" t="s">
        <v>10</v>
      </c>
      <c r="B75" s="1" t="n">
        <v>31.6</v>
      </c>
      <c r="C75" s="1" t="n">
        <v>35.2</v>
      </c>
      <c r="D75" s="2" t="n">
        <f aca="false">B75-C75</f>
        <v>-3.6</v>
      </c>
    </row>
    <row r="76" customFormat="false" ht="14.4" hidden="false" customHeight="false" outlineLevel="0" collapsed="false">
      <c r="B76" s="1" t="n">
        <v>24.8</v>
      </c>
      <c r="D76" s="2" t="n">
        <f aca="false">B76-C76</f>
        <v>24.8</v>
      </c>
    </row>
    <row r="77" customFormat="false" ht="14.4" hidden="false" customHeight="false" outlineLevel="0" collapsed="false">
      <c r="B77" s="1" t="n">
        <v>18.6</v>
      </c>
      <c r="D77" s="2" t="n">
        <f aca="false">B77-C77</f>
        <v>18.6</v>
      </c>
    </row>
    <row r="78" customFormat="false" ht="14.4" hidden="false" customHeight="false" outlineLevel="0" collapsed="false">
      <c r="D78" s="2" t="n">
        <f aca="false">B78-C78</f>
        <v>0</v>
      </c>
    </row>
    <row r="79" customFormat="false" ht="14.4" hidden="false" customHeight="false" outlineLevel="0" collapsed="false">
      <c r="A79" s="1" t="s">
        <v>29</v>
      </c>
      <c r="B79" s="1" t="n">
        <v>15.1</v>
      </c>
      <c r="C79" s="1" t="n">
        <v>31.4</v>
      </c>
      <c r="D79" s="2" t="n">
        <f aca="false">B79-C79</f>
        <v>-16.3</v>
      </c>
    </row>
    <row r="80" customFormat="false" ht="14.4" hidden="false" customHeight="false" outlineLevel="0" collapsed="false">
      <c r="A80" s="1" t="s">
        <v>12</v>
      </c>
      <c r="B80" s="1" t="n">
        <v>17.7</v>
      </c>
      <c r="C80" s="1" t="n">
        <v>20.9</v>
      </c>
      <c r="D80" s="2" t="n">
        <f aca="false">B80-C80</f>
        <v>-3.2</v>
      </c>
    </row>
    <row r="81" customFormat="false" ht="14.4" hidden="false" customHeight="false" outlineLevel="0" collapsed="false">
      <c r="A81" s="1" t="s">
        <v>27</v>
      </c>
      <c r="B81" s="1" t="n">
        <v>49.9</v>
      </c>
      <c r="C81" s="1" t="n">
        <v>19.4</v>
      </c>
      <c r="D81" s="2" t="n">
        <f aca="false">B81-C81</f>
        <v>30.5</v>
      </c>
      <c r="F81" s="1" t="s">
        <v>30</v>
      </c>
    </row>
    <row r="82" customFormat="false" ht="14.4" hidden="false" customHeight="false" outlineLevel="0" collapsed="false">
      <c r="A82" s="1" t="s">
        <v>5</v>
      </c>
      <c r="B82" s="1" t="n">
        <v>17</v>
      </c>
      <c r="C82" s="1" t="n">
        <v>16.4</v>
      </c>
      <c r="D82" s="2" t="n">
        <f aca="false">B82-C82</f>
        <v>0.600000000000001</v>
      </c>
    </row>
    <row r="83" customFormat="false" ht="14.4" hidden="false" customHeight="false" outlineLevel="0" collapsed="false">
      <c r="D83" s="2" t="n">
        <f aca="false">B83-C83</f>
        <v>0</v>
      </c>
    </row>
    <row r="84" customFormat="false" ht="14.4" hidden="false" customHeight="false" outlineLevel="0" collapsed="false">
      <c r="B84" s="1" t="n">
        <v>14.8</v>
      </c>
      <c r="C84" s="1" t="n">
        <v>14.6</v>
      </c>
      <c r="D84" s="2" t="n">
        <f aca="false">B84-C84</f>
        <v>0.200000000000001</v>
      </c>
    </row>
    <row r="85" customFormat="false" ht="14.4" hidden="false" customHeight="false" outlineLevel="0" collapsed="false">
      <c r="B85" s="5" t="n">
        <f aca="false">SUM(B75:B84)</f>
        <v>189.5</v>
      </c>
      <c r="C85" s="5" t="n">
        <f aca="false">SUM(C75:C84)</f>
        <v>137.9</v>
      </c>
      <c r="D85" s="5" t="n">
        <f aca="false">SUM(D75:D84)</f>
        <v>51.6</v>
      </c>
      <c r="E85" s="6" t="n">
        <f aca="false">D85/C85</f>
        <v>0.374184191443075</v>
      </c>
    </row>
    <row r="88" customFormat="false" ht="14.4" hidden="false" customHeight="false" outlineLevel="0" collapsed="false">
      <c r="A88" s="4" t="s">
        <v>25</v>
      </c>
      <c r="B88" s="4"/>
      <c r="C88" s="4" t="s">
        <v>31</v>
      </c>
      <c r="D88" s="7"/>
    </row>
    <row r="89" customFormat="false" ht="14.4" hidden="false" customHeight="false" outlineLevel="0" collapsed="false">
      <c r="B89" s="1" t="s">
        <v>3</v>
      </c>
      <c r="C89" s="1" t="s">
        <v>4</v>
      </c>
    </row>
    <row r="90" customFormat="false" ht="14.4" hidden="false" customHeight="false" outlineLevel="0" collapsed="false">
      <c r="A90" s="1" t="s">
        <v>32</v>
      </c>
      <c r="C90" s="1" t="n">
        <v>31.5</v>
      </c>
      <c r="D90" s="2" t="n">
        <f aca="false">B90-C90</f>
        <v>-31.5</v>
      </c>
      <c r="F90" s="1" t="s">
        <v>33</v>
      </c>
    </row>
    <row r="91" customFormat="false" ht="14.4" hidden="false" customHeight="false" outlineLevel="0" collapsed="false">
      <c r="A91" s="1" t="s">
        <v>34</v>
      </c>
      <c r="B91" s="1" t="n">
        <v>23.3</v>
      </c>
      <c r="C91" s="1" t="n">
        <v>19.4</v>
      </c>
      <c r="D91" s="2" t="n">
        <f aca="false">B91-C91</f>
        <v>3.9</v>
      </c>
    </row>
    <row r="92" customFormat="false" ht="14.4" hidden="false" customHeight="false" outlineLevel="0" collapsed="false">
      <c r="A92" s="1" t="s">
        <v>20</v>
      </c>
      <c r="B92" s="1" t="n">
        <v>391.9</v>
      </c>
      <c r="C92" s="1" t="n">
        <v>418.1</v>
      </c>
      <c r="D92" s="2" t="n">
        <f aca="false">B92-C92</f>
        <v>-26.2</v>
      </c>
      <c r="F92" s="1" t="s">
        <v>2</v>
      </c>
    </row>
    <row r="93" customFormat="false" ht="14.4" hidden="false" customHeight="false" outlineLevel="0" collapsed="false">
      <c r="A93" s="1" t="s">
        <v>12</v>
      </c>
      <c r="B93" s="1" t="n">
        <v>33.2</v>
      </c>
      <c r="C93" s="1" t="n">
        <v>35.7</v>
      </c>
      <c r="D93" s="2" t="n">
        <f aca="false">B93-C93</f>
        <v>-2.5</v>
      </c>
    </row>
    <row r="94" customFormat="false" ht="14.4" hidden="false" customHeight="false" outlineLevel="0" collapsed="false">
      <c r="B94" s="1" t="n">
        <v>23.2</v>
      </c>
      <c r="C94" s="1" t="n">
        <v>18</v>
      </c>
      <c r="D94" s="2" t="n">
        <f aca="false">B94-C94</f>
        <v>5.2</v>
      </c>
    </row>
    <row r="95" customFormat="false" ht="14.4" hidden="false" customHeight="false" outlineLevel="0" collapsed="false">
      <c r="B95" s="1" t="n">
        <v>441.9</v>
      </c>
      <c r="C95" s="1" t="n">
        <v>355.6</v>
      </c>
      <c r="D95" s="2" t="n">
        <f aca="false">B95-C95</f>
        <v>86.3</v>
      </c>
      <c r="F95" s="1" t="s">
        <v>35</v>
      </c>
    </row>
    <row r="96" customFormat="false" ht="14.4" hidden="false" customHeight="false" outlineLevel="0" collapsed="false">
      <c r="D96" s="2" t="n">
        <f aca="false">B96-C96</f>
        <v>0</v>
      </c>
    </row>
    <row r="97" customFormat="false" ht="14.4" hidden="false" customHeight="false" outlineLevel="0" collapsed="false">
      <c r="C97" s="1" t="n">
        <v>38.4</v>
      </c>
      <c r="D97" s="2" t="n">
        <f aca="false">B97-C97</f>
        <v>-38.4</v>
      </c>
      <c r="F97" s="1" t="s">
        <v>36</v>
      </c>
    </row>
    <row r="98" customFormat="false" ht="14.4" hidden="false" customHeight="false" outlineLevel="0" collapsed="false">
      <c r="B98" s="1" t="n">
        <v>29.9</v>
      </c>
      <c r="C98" s="1" t="n">
        <v>55.4</v>
      </c>
      <c r="D98" s="2" t="n">
        <f aca="false">B98-C98</f>
        <v>-25.5</v>
      </c>
    </row>
    <row r="99" customFormat="false" ht="14.4" hidden="false" customHeight="false" outlineLevel="0" collapsed="false">
      <c r="A99" s="1" t="s">
        <v>14</v>
      </c>
      <c r="B99" s="1" t="n">
        <v>30.8</v>
      </c>
      <c r="C99" s="1" t="n">
        <v>32.3</v>
      </c>
      <c r="D99" s="2" t="n">
        <f aca="false">B99-C99</f>
        <v>-1.5</v>
      </c>
    </row>
    <row r="100" customFormat="false" ht="14.4" hidden="false" customHeight="false" outlineLevel="0" collapsed="false">
      <c r="B100" s="5" t="n">
        <f aca="false">SUM(B90:B99)</f>
        <v>974.2</v>
      </c>
      <c r="C100" s="5" t="n">
        <f aca="false">SUM(C90:C99)</f>
        <v>1004.4</v>
      </c>
      <c r="D100" s="5" t="n">
        <f aca="false">SUM(D90:D99)</f>
        <v>-30.2000000000001</v>
      </c>
      <c r="E100" s="6" t="n">
        <f aca="false">D100/C100</f>
        <v>-0.030067702110713</v>
      </c>
    </row>
    <row r="103" customFormat="false" ht="14.4" hidden="false" customHeight="false" outlineLevel="0" collapsed="false">
      <c r="A103" s="4" t="s">
        <v>37</v>
      </c>
      <c r="B103" s="4"/>
      <c r="C103" s="4" t="s">
        <v>2</v>
      </c>
      <c r="D103" s="7"/>
    </row>
    <row r="104" customFormat="false" ht="14.4" hidden="false" customHeight="false" outlineLevel="0" collapsed="false">
      <c r="B104" s="1" t="s">
        <v>3</v>
      </c>
      <c r="C104" s="1" t="s">
        <v>4</v>
      </c>
    </row>
    <row r="105" customFormat="false" ht="14.4" hidden="false" customHeight="false" outlineLevel="0" collapsed="false">
      <c r="B105" s="1" t="n">
        <v>46.8</v>
      </c>
      <c r="C105" s="1" t="n">
        <v>32.3</v>
      </c>
      <c r="D105" s="2" t="n">
        <f aca="false">B105-C105</f>
        <v>14.5</v>
      </c>
      <c r="F105" s="1" t="s">
        <v>38</v>
      </c>
    </row>
    <row r="106" customFormat="false" ht="14.4" hidden="false" customHeight="false" outlineLevel="0" collapsed="false">
      <c r="B106" s="1" t="n">
        <v>99</v>
      </c>
      <c r="C106" s="1" t="n">
        <v>58.4</v>
      </c>
      <c r="D106" s="2" t="n">
        <f aca="false">B106-C106</f>
        <v>40.6</v>
      </c>
      <c r="F106" s="1" t="s">
        <v>39</v>
      </c>
    </row>
    <row r="107" customFormat="false" ht="14.4" hidden="false" customHeight="false" outlineLevel="0" collapsed="false">
      <c r="B107" s="1" t="n">
        <v>44.2</v>
      </c>
      <c r="C107" s="1" t="n">
        <v>29</v>
      </c>
      <c r="D107" s="2" t="n">
        <f aca="false">B107-C107</f>
        <v>15.2</v>
      </c>
      <c r="F107" s="1" t="s">
        <v>40</v>
      </c>
    </row>
    <row r="108" customFormat="false" ht="14.4" hidden="false" customHeight="false" outlineLevel="0" collapsed="false">
      <c r="D108" s="2" t="n">
        <f aca="false">B108-C108</f>
        <v>0</v>
      </c>
    </row>
    <row r="109" customFormat="false" ht="14.4" hidden="false" customHeight="false" outlineLevel="0" collapsed="false">
      <c r="B109" s="1" t="n">
        <v>42.9</v>
      </c>
      <c r="C109" s="1" t="n">
        <v>30.1</v>
      </c>
      <c r="D109" s="2" t="n">
        <f aca="false">B109-C109</f>
        <v>12.8</v>
      </c>
    </row>
    <row r="110" customFormat="false" ht="14.4" hidden="false" customHeight="false" outlineLevel="0" collapsed="false">
      <c r="D110" s="2" t="n">
        <f aca="false">B110-C110</f>
        <v>0</v>
      </c>
    </row>
    <row r="111" customFormat="false" ht="14.4" hidden="false" customHeight="false" outlineLevel="0" collapsed="false">
      <c r="B111" s="1" t="n">
        <v>44.3</v>
      </c>
      <c r="C111" s="1" t="n">
        <v>32.3</v>
      </c>
      <c r="D111" s="2" t="n">
        <f aca="false">B111-C111</f>
        <v>12</v>
      </c>
    </row>
    <row r="112" customFormat="false" ht="14.4" hidden="false" customHeight="false" outlineLevel="0" collapsed="false">
      <c r="B112" s="5" t="n">
        <f aca="false">SUM(B105:B111)</f>
        <v>277.2</v>
      </c>
      <c r="C112" s="5" t="n">
        <f aca="false">SUM(C105:C111)</f>
        <v>182.1</v>
      </c>
      <c r="D112" s="5" t="n">
        <f aca="false">SUM(D105:D111)</f>
        <v>95.1</v>
      </c>
      <c r="E112" s="6" t="n">
        <f aca="false">D112/C112</f>
        <v>0.522240527182866</v>
      </c>
    </row>
    <row r="115" customFormat="false" ht="14.4" hidden="false" customHeight="false" outlineLevel="0" collapsed="false">
      <c r="A115" s="4" t="s">
        <v>41</v>
      </c>
      <c r="B115" s="4"/>
      <c r="C115" s="4" t="s">
        <v>42</v>
      </c>
      <c r="D115" s="7"/>
    </row>
    <row r="116" customFormat="false" ht="14.4" hidden="false" customHeight="false" outlineLevel="0" collapsed="false">
      <c r="B116" s="1" t="s">
        <v>3</v>
      </c>
      <c r="C116" s="1" t="s">
        <v>4</v>
      </c>
    </row>
    <row r="117" customFormat="false" ht="14.4" hidden="false" customHeight="false" outlineLevel="0" collapsed="false">
      <c r="A117" s="1" t="s">
        <v>20</v>
      </c>
      <c r="B117" s="1" t="n">
        <v>22993</v>
      </c>
      <c r="C117" s="1" t="n">
        <v>21924</v>
      </c>
      <c r="D117" s="2" t="n">
        <f aca="false">B117-C117</f>
        <v>1069</v>
      </c>
      <c r="F117" s="1" t="s">
        <v>43</v>
      </c>
    </row>
    <row r="118" customFormat="false" ht="14.4" hidden="false" customHeight="false" outlineLevel="0" collapsed="false">
      <c r="B118" s="1" t="n">
        <v>1052</v>
      </c>
      <c r="C118" s="1" t="n">
        <v>33</v>
      </c>
      <c r="D118" s="2" t="n">
        <f aca="false">B118-C118</f>
        <v>1019</v>
      </c>
      <c r="F118" s="1" t="s">
        <v>44</v>
      </c>
    </row>
    <row r="119" customFormat="false" ht="14.4" hidden="false" customHeight="false" outlineLevel="0" collapsed="false">
      <c r="C119" s="1" t="n">
        <v>16.9</v>
      </c>
      <c r="D119" s="2" t="n">
        <f aca="false">B119-C119</f>
        <v>-16.9</v>
      </c>
    </row>
    <row r="120" customFormat="false" ht="14.4" hidden="false" customHeight="false" outlineLevel="0" collapsed="false">
      <c r="C120" s="1" t="n">
        <v>18.8</v>
      </c>
      <c r="D120" s="2" t="n">
        <f aca="false">B120-C120</f>
        <v>-18.8</v>
      </c>
    </row>
    <row r="121" customFormat="false" ht="14.4" hidden="false" customHeight="false" outlineLevel="0" collapsed="false">
      <c r="C121" s="1" t="n">
        <v>17.8</v>
      </c>
      <c r="D121" s="2" t="n">
        <f aca="false">B121-C121</f>
        <v>-17.8</v>
      </c>
    </row>
    <row r="122" customFormat="false" ht="14.4" hidden="false" customHeight="false" outlineLevel="0" collapsed="false">
      <c r="C122" s="1" t="n">
        <v>21.2</v>
      </c>
      <c r="D122" s="2" t="n">
        <f aca="false">B122-C122</f>
        <v>-21.2</v>
      </c>
    </row>
    <row r="123" customFormat="false" ht="14.4" hidden="false" customHeight="false" outlineLevel="0" collapsed="false">
      <c r="D123" s="2" t="n">
        <f aca="false">B123-C123</f>
        <v>0</v>
      </c>
    </row>
    <row r="124" customFormat="false" ht="14.4" hidden="false" customHeight="false" outlineLevel="0" collapsed="false">
      <c r="A124" s="1" t="s">
        <v>14</v>
      </c>
      <c r="B124" s="1" t="n">
        <v>25</v>
      </c>
      <c r="C124" s="1" t="n">
        <v>16</v>
      </c>
      <c r="D124" s="2" t="n">
        <f aca="false">B124-C124</f>
        <v>9</v>
      </c>
    </row>
    <row r="125" customFormat="false" ht="14.4" hidden="false" customHeight="false" outlineLevel="0" collapsed="false">
      <c r="B125" s="5" t="n">
        <f aca="false">SUM(B117:B124)</f>
        <v>24070</v>
      </c>
      <c r="C125" s="5" t="n">
        <f aca="false">SUM(C117:C124)</f>
        <v>22047.7</v>
      </c>
      <c r="D125" s="5" t="n">
        <f aca="false">SUM(D117:D124)</f>
        <v>2022.3</v>
      </c>
      <c r="E125" s="6" t="n">
        <f aca="false">D125/C125</f>
        <v>0.0917238532817482</v>
      </c>
    </row>
    <row r="127" customFormat="false" ht="14.4" hidden="false" customHeight="false" outlineLevel="0" collapsed="false">
      <c r="F127" s="1" t="s">
        <v>45</v>
      </c>
    </row>
    <row r="128" customFormat="false" ht="14.4" hidden="false" customHeight="false" outlineLevel="0" collapsed="false">
      <c r="A128" s="4" t="s">
        <v>46</v>
      </c>
      <c r="B128" s="4"/>
      <c r="C128" s="4" t="s">
        <v>47</v>
      </c>
      <c r="D128" s="7"/>
    </row>
    <row r="129" customFormat="false" ht="14.4" hidden="false" customHeight="false" outlineLevel="0" collapsed="false">
      <c r="B129" s="1" t="s">
        <v>3</v>
      </c>
      <c r="C129" s="1" t="s">
        <v>4</v>
      </c>
    </row>
    <row r="130" customFormat="false" ht="14.4" hidden="false" customHeight="false" outlineLevel="0" collapsed="false">
      <c r="A130" s="1" t="s">
        <v>48</v>
      </c>
      <c r="B130" s="1" t="n">
        <v>6565</v>
      </c>
      <c r="C130" s="1" t="n">
        <v>6183</v>
      </c>
      <c r="D130" s="2" t="n">
        <f aca="false">B130-C130</f>
        <v>382</v>
      </c>
      <c r="F130" s="1" t="s">
        <v>49</v>
      </c>
    </row>
    <row r="131" customFormat="false" ht="14.4" hidden="false" customHeight="false" outlineLevel="0" collapsed="false">
      <c r="B131" s="1" t="n">
        <v>15495</v>
      </c>
      <c r="C131" s="1" t="n">
        <v>22148</v>
      </c>
      <c r="D131" s="2" t="n">
        <f aca="false">B131-C131</f>
        <v>-6653</v>
      </c>
      <c r="F131" s="1" t="s">
        <v>16</v>
      </c>
    </row>
    <row r="132" customFormat="false" ht="14.4" hidden="false" customHeight="false" outlineLevel="0" collapsed="false">
      <c r="B132" s="1" t="n">
        <v>80</v>
      </c>
      <c r="C132" s="1" t="n">
        <v>34</v>
      </c>
      <c r="D132" s="2" t="n">
        <f aca="false">B132-C132</f>
        <v>46</v>
      </c>
      <c r="F132" s="1" t="s">
        <v>50</v>
      </c>
    </row>
    <row r="133" customFormat="false" ht="14.4" hidden="false" customHeight="false" outlineLevel="0" collapsed="false">
      <c r="D133" s="2" t="n">
        <f aca="false">B133-C133</f>
        <v>0</v>
      </c>
    </row>
    <row r="134" customFormat="false" ht="14.4" hidden="false" customHeight="false" outlineLevel="0" collapsed="false">
      <c r="B134" s="1" t="n">
        <v>120</v>
      </c>
      <c r="D134" s="2" t="n">
        <f aca="false">B134-C134</f>
        <v>120</v>
      </c>
      <c r="F134" s="1" t="s">
        <v>51</v>
      </c>
    </row>
    <row r="135" customFormat="false" ht="14.4" hidden="false" customHeight="false" outlineLevel="0" collapsed="false">
      <c r="B135" s="1" t="n">
        <v>60</v>
      </c>
      <c r="D135" s="2" t="n">
        <f aca="false">B135-C135</f>
        <v>60</v>
      </c>
      <c r="F135" s="1" t="s">
        <v>16</v>
      </c>
    </row>
    <row r="136" customFormat="false" ht="14.4" hidden="false" customHeight="false" outlineLevel="0" collapsed="false">
      <c r="B136" s="1" t="n">
        <v>82</v>
      </c>
      <c r="D136" s="2" t="n">
        <f aca="false">B136-C136</f>
        <v>82</v>
      </c>
      <c r="F136" s="1" t="s">
        <v>16</v>
      </c>
    </row>
    <row r="137" customFormat="false" ht="14.4" hidden="false" customHeight="false" outlineLevel="0" collapsed="false">
      <c r="B137" s="1" t="n">
        <v>52</v>
      </c>
      <c r="D137" s="2" t="n">
        <f aca="false">B137-C137</f>
        <v>52</v>
      </c>
      <c r="F137" s="1" t="s">
        <v>16</v>
      </c>
    </row>
    <row r="138" customFormat="false" ht="14.4" hidden="false" customHeight="false" outlineLevel="0" collapsed="false">
      <c r="D138" s="2" t="n">
        <f aca="false">B138-C138</f>
        <v>0</v>
      </c>
    </row>
    <row r="139" customFormat="false" ht="14.4" hidden="false" customHeight="false" outlineLevel="0" collapsed="false">
      <c r="A139" s="1" t="s">
        <v>34</v>
      </c>
      <c r="B139" s="1" t="n">
        <v>37</v>
      </c>
      <c r="D139" s="2" t="n">
        <f aca="false">B139-C139</f>
        <v>37</v>
      </c>
      <c r="F139" s="1" t="s">
        <v>52</v>
      </c>
    </row>
    <row r="140" customFormat="false" ht="14.4" hidden="false" customHeight="false" outlineLevel="0" collapsed="false">
      <c r="A140" s="1" t="s">
        <v>34</v>
      </c>
      <c r="B140" s="1" t="n">
        <v>33</v>
      </c>
      <c r="D140" s="2" t="n">
        <f aca="false">B140-C140</f>
        <v>33</v>
      </c>
      <c r="F140" s="1" t="s">
        <v>16</v>
      </c>
    </row>
    <row r="141" customFormat="false" ht="14.4" hidden="false" customHeight="false" outlineLevel="0" collapsed="false">
      <c r="A141" s="1" t="s">
        <v>34</v>
      </c>
      <c r="B141" s="1" t="n">
        <v>31</v>
      </c>
      <c r="D141" s="2" t="n">
        <f aca="false">B141-C141</f>
        <v>31</v>
      </c>
      <c r="F141" s="1" t="s">
        <v>16</v>
      </c>
    </row>
    <row r="142" customFormat="false" ht="14.4" hidden="false" customHeight="false" outlineLevel="0" collapsed="false">
      <c r="A142" s="1" t="s">
        <v>34</v>
      </c>
      <c r="B142" s="1" t="n">
        <v>30</v>
      </c>
      <c r="D142" s="2" t="n">
        <f aca="false">B142-C142</f>
        <v>30</v>
      </c>
      <c r="F142" s="1" t="s">
        <v>16</v>
      </c>
    </row>
    <row r="143" customFormat="false" ht="14.4" hidden="false" customHeight="false" outlineLevel="0" collapsed="false">
      <c r="A143" s="1" t="s">
        <v>34</v>
      </c>
      <c r="B143" s="1" t="n">
        <v>31</v>
      </c>
      <c r="D143" s="2" t="n">
        <f aca="false">B143-C143</f>
        <v>31</v>
      </c>
      <c r="F143" s="1" t="s">
        <v>16</v>
      </c>
    </row>
    <row r="144" customFormat="false" ht="14.4" hidden="false" customHeight="false" outlineLevel="0" collapsed="false">
      <c r="A144" s="1" t="s">
        <v>34</v>
      </c>
      <c r="B144" s="1" t="n">
        <v>30</v>
      </c>
      <c r="D144" s="2" t="n">
        <f aca="false">B144-C144</f>
        <v>30</v>
      </c>
      <c r="F144" s="1" t="s">
        <v>16</v>
      </c>
    </row>
    <row r="145" customFormat="false" ht="14.4" hidden="false" customHeight="false" outlineLevel="0" collapsed="false">
      <c r="D145" s="2" t="n">
        <f aca="false">B145-C145</f>
        <v>0</v>
      </c>
    </row>
    <row r="146" customFormat="false" ht="14.4" hidden="false" customHeight="false" outlineLevel="0" collapsed="false">
      <c r="A146" s="1" t="s">
        <v>34</v>
      </c>
      <c r="B146" s="1" t="n">
        <v>113</v>
      </c>
      <c r="C146" s="1" t="n">
        <v>26</v>
      </c>
      <c r="D146" s="2" t="n">
        <f aca="false">B146-C146</f>
        <v>87</v>
      </c>
      <c r="G146" s="1" t="s">
        <v>34</v>
      </c>
      <c r="H146" s="1" t="n">
        <v>113</v>
      </c>
      <c r="I146" s="1" t="n">
        <v>26</v>
      </c>
      <c r="J146" s="2" t="n">
        <f aca="false">H146-I146</f>
        <v>87</v>
      </c>
      <c r="L146" s="1" t="s">
        <v>53</v>
      </c>
    </row>
    <row r="147" customFormat="false" ht="14.4" hidden="false" customHeight="false" outlineLevel="0" collapsed="false">
      <c r="A147" s="1" t="s">
        <v>54</v>
      </c>
      <c r="C147" s="1" t="n">
        <v>52</v>
      </c>
      <c r="D147" s="2" t="n">
        <f aca="false">B147-C147</f>
        <v>-52</v>
      </c>
      <c r="G147" s="1" t="s">
        <v>54</v>
      </c>
      <c r="I147" s="1" t="n">
        <v>52</v>
      </c>
      <c r="J147" s="2" t="n">
        <f aca="false">H147-I147</f>
        <v>-52</v>
      </c>
    </row>
    <row r="148" customFormat="false" ht="14.4" hidden="false" customHeight="false" outlineLevel="0" collapsed="false">
      <c r="C148" s="1" t="n">
        <v>48</v>
      </c>
      <c r="D148" s="2" t="n">
        <f aca="false">B148-C148</f>
        <v>-48</v>
      </c>
      <c r="I148" s="1" t="n">
        <v>48</v>
      </c>
      <c r="J148" s="2" t="n">
        <f aca="false">H148-I148</f>
        <v>-48</v>
      </c>
    </row>
    <row r="149" customFormat="false" ht="14.4" hidden="false" customHeight="false" outlineLevel="0" collapsed="false">
      <c r="D149" s="2" t="n">
        <f aca="false">B149-C149</f>
        <v>0</v>
      </c>
      <c r="J149" s="2" t="n">
        <f aca="false">H149-I149</f>
        <v>0</v>
      </c>
    </row>
    <row r="150" customFormat="false" ht="14.4" hidden="false" customHeight="false" outlineLevel="0" collapsed="false">
      <c r="A150" s="1" t="s">
        <v>34</v>
      </c>
      <c r="B150" s="1" t="n">
        <v>136</v>
      </c>
      <c r="C150" s="1" t="n">
        <v>28</v>
      </c>
      <c r="D150" s="2" t="n">
        <f aca="false">B150-C150</f>
        <v>108</v>
      </c>
      <c r="G150" s="1" t="s">
        <v>34</v>
      </c>
      <c r="H150" s="1" t="n">
        <v>136</v>
      </c>
      <c r="I150" s="1" t="n">
        <v>28</v>
      </c>
      <c r="J150" s="2" t="n">
        <f aca="false">H150-I150</f>
        <v>108</v>
      </c>
    </row>
    <row r="151" customFormat="false" ht="14.4" hidden="false" customHeight="false" outlineLevel="0" collapsed="false">
      <c r="A151" s="1" t="s">
        <v>54</v>
      </c>
      <c r="C151" s="1" t="n">
        <v>39.3</v>
      </c>
      <c r="D151" s="2" t="n">
        <f aca="false">B151-C151</f>
        <v>-39.3</v>
      </c>
      <c r="G151" s="1" t="s">
        <v>54</v>
      </c>
      <c r="I151" s="1" t="n">
        <v>39.3</v>
      </c>
      <c r="J151" s="2" t="n">
        <f aca="false">H151-I151</f>
        <v>-39.3</v>
      </c>
    </row>
    <row r="152" customFormat="false" ht="14.4" hidden="false" customHeight="false" outlineLevel="0" collapsed="false">
      <c r="C152" s="1" t="n">
        <v>36.5</v>
      </c>
      <c r="D152" s="2" t="n">
        <f aca="false">B152-C152</f>
        <v>-36.5</v>
      </c>
      <c r="I152" s="1" t="n">
        <v>36.5</v>
      </c>
      <c r="J152" s="2" t="n">
        <f aca="false">H152-I152</f>
        <v>-36.5</v>
      </c>
    </row>
    <row r="153" customFormat="false" ht="14.4" hidden="false" customHeight="false" outlineLevel="0" collapsed="false">
      <c r="D153" s="2" t="n">
        <f aca="false">B153-C153</f>
        <v>0</v>
      </c>
      <c r="H153" s="5" t="n">
        <f aca="false">SUM(H146:H152)</f>
        <v>249</v>
      </c>
      <c r="I153" s="5" t="n">
        <f aca="false">SUM(I146:I152)</f>
        <v>229.8</v>
      </c>
      <c r="J153" s="5" t="n">
        <f aca="false">SUM(J146:J152)</f>
        <v>19.2</v>
      </c>
      <c r="K153" s="6" t="n">
        <f aca="false">J153/I153</f>
        <v>0.0835509138381201</v>
      </c>
    </row>
    <row r="154" customFormat="false" ht="14.4" hidden="false" customHeight="false" outlineLevel="0" collapsed="false">
      <c r="A154" s="1" t="s">
        <v>55</v>
      </c>
      <c r="B154" s="1" t="n">
        <v>30</v>
      </c>
      <c r="C154" s="1" t="n">
        <v>23</v>
      </c>
      <c r="D154" s="2" t="n">
        <f aca="false">B154-C154</f>
        <v>7</v>
      </c>
    </row>
    <row r="155" customFormat="false" ht="14.4" hidden="false" customHeight="false" outlineLevel="0" collapsed="false">
      <c r="A155" s="1" t="s">
        <v>56</v>
      </c>
      <c r="B155" s="1" t="n">
        <v>29</v>
      </c>
      <c r="C155" s="1" t="n">
        <v>23</v>
      </c>
      <c r="D155" s="2" t="n">
        <f aca="false">B155-C155</f>
        <v>6</v>
      </c>
    </row>
    <row r="156" customFormat="false" ht="14.4" hidden="false" customHeight="false" outlineLevel="0" collapsed="false">
      <c r="D156" s="2" t="n">
        <f aca="false">B156-C156</f>
        <v>0</v>
      </c>
    </row>
    <row r="157" customFormat="false" ht="14.4" hidden="false" customHeight="false" outlineLevel="0" collapsed="false">
      <c r="B157" s="1" t="n">
        <v>120.1</v>
      </c>
      <c r="C157" s="1" t="n">
        <v>48.8</v>
      </c>
      <c r="D157" s="2" t="n">
        <f aca="false">B157-C157</f>
        <v>71.3</v>
      </c>
      <c r="F157" s="1" t="s">
        <v>57</v>
      </c>
      <c r="J157" s="2"/>
    </row>
    <row r="158" customFormat="false" ht="14.4" hidden="false" customHeight="false" outlineLevel="0" collapsed="false">
      <c r="D158" s="2" t="n">
        <f aca="false">B158-C158</f>
        <v>0</v>
      </c>
      <c r="J158" s="2"/>
    </row>
    <row r="159" customFormat="false" ht="13.8" hidden="false" customHeight="false" outlineLevel="0" collapsed="false">
      <c r="A159" s="1" t="s">
        <v>54</v>
      </c>
      <c r="B159" s="1" t="n">
        <v>45.8</v>
      </c>
      <c r="C159" s="1" t="n">
        <v>56.8</v>
      </c>
      <c r="D159" s="2" t="n">
        <f aca="false">B159-C159</f>
        <v>-11</v>
      </c>
      <c r="G159" s="1" t="s">
        <v>54</v>
      </c>
      <c r="H159" s="1" t="n">
        <v>45.8</v>
      </c>
      <c r="I159" s="1" t="n">
        <v>56.8</v>
      </c>
      <c r="J159" s="2" t="n">
        <f aca="false">H159-I159</f>
        <v>-11</v>
      </c>
      <c r="L159" s="1" t="s">
        <v>58</v>
      </c>
    </row>
    <row r="160" customFormat="false" ht="13.8" hidden="false" customHeight="false" outlineLevel="0" collapsed="false">
      <c r="B160" s="1" t="n">
        <v>1249</v>
      </c>
      <c r="C160" s="1" t="n">
        <v>1199.5</v>
      </c>
      <c r="D160" s="2" t="n">
        <f aca="false">B160-C160</f>
        <v>49.5</v>
      </c>
      <c r="F160" s="1" t="s">
        <v>18</v>
      </c>
      <c r="J160" s="2" t="n">
        <f aca="false">H160-I160</f>
        <v>0</v>
      </c>
      <c r="L160" s="1" t="s">
        <v>59</v>
      </c>
    </row>
    <row r="161" customFormat="false" ht="13.8" hidden="false" customHeight="false" outlineLevel="0" collapsed="false">
      <c r="A161" s="1" t="s">
        <v>12</v>
      </c>
      <c r="B161" s="1" t="n">
        <v>51.8</v>
      </c>
      <c r="C161" s="1" t="n">
        <v>42.5</v>
      </c>
      <c r="D161" s="2" t="n">
        <f aca="false">B161-C161</f>
        <v>9.3</v>
      </c>
      <c r="G161" s="1" t="s">
        <v>12</v>
      </c>
      <c r="H161" s="1" t="n">
        <v>51.8</v>
      </c>
      <c r="I161" s="1" t="n">
        <v>42.5</v>
      </c>
      <c r="J161" s="2" t="n">
        <f aca="false">H161-I161</f>
        <v>9.3</v>
      </c>
    </row>
    <row r="162" customFormat="false" ht="13.8" hidden="false" customHeight="false" outlineLevel="0" collapsed="false">
      <c r="A162" s="1" t="s">
        <v>55</v>
      </c>
      <c r="B162" s="1" t="n">
        <v>32.2</v>
      </c>
      <c r="C162" s="1" t="n">
        <v>26.4</v>
      </c>
      <c r="D162" s="2" t="n">
        <f aca="false">B162-C162</f>
        <v>5.8</v>
      </c>
      <c r="G162" s="1" t="s">
        <v>55</v>
      </c>
      <c r="H162" s="1" t="n">
        <v>32.2</v>
      </c>
      <c r="I162" s="1" t="n">
        <v>26.4</v>
      </c>
      <c r="J162" s="2" t="n">
        <f aca="false">H162-I162</f>
        <v>5.8</v>
      </c>
    </row>
    <row r="163" customFormat="false" ht="13.8" hidden="false" customHeight="false" outlineLevel="0" collapsed="false">
      <c r="B163" s="1" t="n">
        <v>597.8</v>
      </c>
      <c r="C163" s="1" t="n">
        <v>461.7</v>
      </c>
      <c r="D163" s="2" t="n">
        <f aca="false">B163-C163</f>
        <v>136.1</v>
      </c>
      <c r="F163" s="1" t="s">
        <v>60</v>
      </c>
      <c r="J163" s="2" t="n">
        <f aca="false">H163-I163</f>
        <v>0</v>
      </c>
      <c r="L163" s="1" t="s">
        <v>61</v>
      </c>
    </row>
    <row r="164" customFormat="false" ht="13.8" hidden="false" customHeight="false" outlineLevel="0" collapsed="false">
      <c r="A164" s="1" t="s">
        <v>62</v>
      </c>
      <c r="B164" s="1" t="n">
        <v>73.9</v>
      </c>
      <c r="C164" s="1" t="n">
        <v>42.1</v>
      </c>
      <c r="D164" s="2" t="n">
        <f aca="false">B164-C164</f>
        <v>31.8</v>
      </c>
      <c r="G164" s="1" t="s">
        <v>62</v>
      </c>
      <c r="J164" s="2" t="n">
        <f aca="false">H164-I164</f>
        <v>0</v>
      </c>
    </row>
    <row r="165" customFormat="false" ht="13.8" hidden="false" customHeight="false" outlineLevel="0" collapsed="false">
      <c r="B165" s="1" t="n">
        <v>90.9</v>
      </c>
      <c r="C165" s="1" t="n">
        <v>49.5</v>
      </c>
      <c r="D165" s="2" t="n">
        <f aca="false">B165-C165</f>
        <v>41.4</v>
      </c>
      <c r="J165" s="2" t="n">
        <f aca="false">H165-I165</f>
        <v>0</v>
      </c>
    </row>
    <row r="166" customFormat="false" ht="13.8" hidden="false" customHeight="false" outlineLevel="0" collapsed="false">
      <c r="D166" s="2" t="n">
        <f aca="false">B166-C166</f>
        <v>0</v>
      </c>
      <c r="J166" s="2" t="n">
        <f aca="false">H166-I166</f>
        <v>0</v>
      </c>
    </row>
    <row r="167" customFormat="false" ht="13.8" hidden="false" customHeight="false" outlineLevel="0" collapsed="false">
      <c r="A167" s="1" t="s">
        <v>54</v>
      </c>
      <c r="B167" s="1" t="n">
        <v>40.8</v>
      </c>
      <c r="C167" s="1" t="n">
        <v>57.1</v>
      </c>
      <c r="D167" s="2" t="n">
        <f aca="false">B167-C167</f>
        <v>-16.3</v>
      </c>
      <c r="G167" s="1" t="s">
        <v>54</v>
      </c>
      <c r="H167" s="1" t="n">
        <v>40.8</v>
      </c>
      <c r="I167" s="1" t="n">
        <v>57.1</v>
      </c>
      <c r="J167" s="2" t="n">
        <f aca="false">H167-I167</f>
        <v>-16.3</v>
      </c>
      <c r="L167" s="1" t="s">
        <v>58</v>
      </c>
    </row>
    <row r="168" customFormat="false" ht="13.8" hidden="false" customHeight="false" outlineLevel="0" collapsed="false">
      <c r="B168" s="1" t="n">
        <v>753.9</v>
      </c>
      <c r="C168" s="1" t="n">
        <v>823.8</v>
      </c>
      <c r="D168" s="2" t="n">
        <f aca="false">B168-C168</f>
        <v>-69.9</v>
      </c>
      <c r="F168" s="1" t="s">
        <v>31</v>
      </c>
      <c r="J168" s="2" t="n">
        <f aca="false">H168-I168</f>
        <v>0</v>
      </c>
      <c r="L168" s="1" t="s">
        <v>63</v>
      </c>
    </row>
    <row r="169" customFormat="false" ht="13.8" hidden="false" customHeight="false" outlineLevel="0" collapsed="false">
      <c r="A169" s="1" t="s">
        <v>12</v>
      </c>
      <c r="B169" s="1" t="n">
        <v>44.5</v>
      </c>
      <c r="C169" s="1" t="n">
        <v>38.4</v>
      </c>
      <c r="D169" s="2" t="n">
        <f aca="false">B169-C169</f>
        <v>6.1</v>
      </c>
      <c r="G169" s="1" t="s">
        <v>12</v>
      </c>
      <c r="H169" s="1" t="n">
        <v>44.5</v>
      </c>
      <c r="I169" s="1" t="n">
        <v>38.4</v>
      </c>
      <c r="J169" s="2" t="n">
        <f aca="false">H169-I169</f>
        <v>6.1</v>
      </c>
    </row>
    <row r="170" customFormat="false" ht="13.8" hidden="false" customHeight="false" outlineLevel="0" collapsed="false">
      <c r="A170" s="1" t="s">
        <v>55</v>
      </c>
      <c r="B170" s="1" t="n">
        <v>30.6</v>
      </c>
      <c r="C170" s="1" t="n">
        <v>47.9</v>
      </c>
      <c r="D170" s="2" t="n">
        <f aca="false">B170-C170</f>
        <v>-17.3</v>
      </c>
      <c r="G170" s="1" t="s">
        <v>55</v>
      </c>
      <c r="H170" s="1" t="n">
        <v>30.6</v>
      </c>
      <c r="I170" s="1" t="n">
        <v>47.9</v>
      </c>
      <c r="J170" s="2" t="n">
        <f aca="false">H170-I170</f>
        <v>-17.3</v>
      </c>
    </row>
    <row r="171" customFormat="false" ht="13.8" hidden="false" customHeight="false" outlineLevel="0" collapsed="false">
      <c r="B171" s="1" t="n">
        <v>434.2</v>
      </c>
      <c r="C171" s="1" t="n">
        <v>583.2</v>
      </c>
      <c r="D171" s="2" t="n">
        <f aca="false">B171-C171</f>
        <v>-149</v>
      </c>
      <c r="F171" s="1" t="s">
        <v>60</v>
      </c>
      <c r="J171" s="2" t="n">
        <f aca="false">H171-I171</f>
        <v>0</v>
      </c>
      <c r="L171" s="1" t="s">
        <v>61</v>
      </c>
    </row>
    <row r="172" customFormat="false" ht="13.8" hidden="false" customHeight="false" outlineLevel="0" collapsed="false">
      <c r="A172" s="1" t="s">
        <v>62</v>
      </c>
      <c r="B172" s="1" t="n">
        <v>52.9</v>
      </c>
      <c r="C172" s="1" t="n">
        <v>61.3</v>
      </c>
      <c r="D172" s="2" t="n">
        <f aca="false">B172-C172</f>
        <v>-8.4</v>
      </c>
      <c r="G172" s="1" t="s">
        <v>62</v>
      </c>
      <c r="H172" s="1" t="n">
        <v>52.9</v>
      </c>
      <c r="I172" s="1" t="n">
        <v>61.3</v>
      </c>
      <c r="J172" s="2" t="n">
        <f aca="false">H172-I172</f>
        <v>-8.4</v>
      </c>
    </row>
    <row r="173" customFormat="false" ht="13.8" hidden="false" customHeight="false" outlineLevel="0" collapsed="false">
      <c r="A173" s="1" t="s">
        <v>64</v>
      </c>
      <c r="B173" s="1" t="n">
        <v>80.4</v>
      </c>
      <c r="C173" s="1" t="n">
        <v>42.9</v>
      </c>
      <c r="D173" s="2" t="n">
        <f aca="false">B173-C173</f>
        <v>37.5</v>
      </c>
      <c r="F173" s="1" t="s">
        <v>64</v>
      </c>
      <c r="J173" s="2" t="n">
        <f aca="false">H173-I173</f>
        <v>0</v>
      </c>
    </row>
    <row r="174" customFormat="false" ht="13.8" hidden="false" customHeight="false" outlineLevel="0" collapsed="false">
      <c r="B174" s="1" t="n">
        <v>709.9</v>
      </c>
      <c r="C174" s="1" t="n">
        <v>554.5</v>
      </c>
      <c r="D174" s="2" t="n">
        <f aca="false">B174-C174</f>
        <v>155.4</v>
      </c>
      <c r="F174" s="1" t="s">
        <v>60</v>
      </c>
      <c r="J174" s="2" t="n">
        <f aca="false">H174-I174</f>
        <v>0</v>
      </c>
      <c r="L174" s="1" t="s">
        <v>61</v>
      </c>
    </row>
    <row r="175" customFormat="false" ht="13.8" hidden="false" customHeight="false" outlineLevel="0" collapsed="false">
      <c r="D175" s="2" t="n">
        <f aca="false">B175-C175</f>
        <v>0</v>
      </c>
      <c r="J175" s="2" t="n">
        <f aca="false">H175-I175</f>
        <v>0</v>
      </c>
    </row>
    <row r="176" customFormat="false" ht="13.8" hidden="false" customHeight="false" outlineLevel="0" collapsed="false">
      <c r="A176" s="1" t="s">
        <v>54</v>
      </c>
      <c r="B176" s="1" t="n">
        <v>45.7</v>
      </c>
      <c r="C176" s="1" t="n">
        <v>83.6</v>
      </c>
      <c r="D176" s="2" t="n">
        <f aca="false">B176-C176</f>
        <v>-37.9</v>
      </c>
      <c r="G176" s="1" t="s">
        <v>54</v>
      </c>
      <c r="H176" s="1" t="n">
        <v>45.7</v>
      </c>
      <c r="I176" s="1" t="n">
        <v>83.6</v>
      </c>
      <c r="J176" s="2" t="n">
        <f aca="false">H176-I176</f>
        <v>-37.9</v>
      </c>
      <c r="L176" s="1" t="s">
        <v>58</v>
      </c>
    </row>
    <row r="177" customFormat="false" ht="13.8" hidden="false" customHeight="false" outlineLevel="0" collapsed="false">
      <c r="B177" s="1" t="n">
        <v>589.3</v>
      </c>
      <c r="C177" s="1" t="n">
        <v>486</v>
      </c>
      <c r="D177" s="2" t="n">
        <f aca="false">B177-C177</f>
        <v>103.3</v>
      </c>
      <c r="F177" s="1" t="s">
        <v>2</v>
      </c>
      <c r="J177" s="2" t="n">
        <f aca="false">H177-I177</f>
        <v>0</v>
      </c>
      <c r="L177" s="1" t="s">
        <v>65</v>
      </c>
    </row>
    <row r="178" customFormat="false" ht="13.8" hidden="false" customHeight="false" outlineLevel="0" collapsed="false">
      <c r="A178" s="1" t="s">
        <v>12</v>
      </c>
      <c r="B178" s="1" t="n">
        <v>92.7</v>
      </c>
      <c r="C178" s="1" t="n">
        <v>59.2</v>
      </c>
      <c r="D178" s="2" t="n">
        <f aca="false">B178-C178</f>
        <v>33.5</v>
      </c>
      <c r="G178" s="1" t="s">
        <v>12</v>
      </c>
      <c r="H178" s="1" t="n">
        <v>92.7</v>
      </c>
      <c r="I178" s="1" t="n">
        <v>59.2</v>
      </c>
      <c r="J178" s="2" t="n">
        <f aca="false">H178-I178</f>
        <v>33.5</v>
      </c>
    </row>
    <row r="179" customFormat="false" ht="13.8" hidden="false" customHeight="false" outlineLevel="0" collapsed="false">
      <c r="D179" s="2" t="n">
        <f aca="false">B179-C179</f>
        <v>0</v>
      </c>
      <c r="J179" s="2" t="n">
        <f aca="false">H179-I179</f>
        <v>0</v>
      </c>
    </row>
    <row r="180" customFormat="false" ht="13.8" hidden="false" customHeight="false" outlineLevel="0" collapsed="false">
      <c r="A180" s="1" t="s">
        <v>54</v>
      </c>
      <c r="B180" s="1" t="n">
        <v>42.8</v>
      </c>
      <c r="C180" s="1" t="n">
        <v>94.4</v>
      </c>
      <c r="D180" s="2" t="n">
        <f aca="false">B180-C180</f>
        <v>-51.6</v>
      </c>
      <c r="G180" s="1" t="s">
        <v>54</v>
      </c>
      <c r="H180" s="1" t="n">
        <v>42.8</v>
      </c>
      <c r="I180" s="1" t="n">
        <v>94.4</v>
      </c>
      <c r="J180" s="2" t="n">
        <f aca="false">H180-I180</f>
        <v>-51.6</v>
      </c>
      <c r="L180" s="1" t="s">
        <v>58</v>
      </c>
    </row>
    <row r="181" customFormat="false" ht="14.4" hidden="false" customHeight="false" outlineLevel="0" collapsed="false">
      <c r="D181" s="2" t="n">
        <f aca="false">B181-C181</f>
        <v>0</v>
      </c>
      <c r="J181" s="2" t="n">
        <f aca="false">H181-I181</f>
        <v>0</v>
      </c>
    </row>
    <row r="182" customFormat="false" ht="14.4" hidden="false" customHeight="false" outlineLevel="0" collapsed="false">
      <c r="B182" s="1" t="n">
        <v>56.9</v>
      </c>
      <c r="C182" s="1" t="n">
        <v>130.2</v>
      </c>
      <c r="D182" s="2" t="n">
        <f aca="false">B182-C182</f>
        <v>-73.3</v>
      </c>
      <c r="H182" s="5" t="n">
        <f aca="false">SUM(H157:H181)</f>
        <v>479.8</v>
      </c>
      <c r="I182" s="5" t="n">
        <f aca="false">SUM(I157:I181)</f>
        <v>567.6</v>
      </c>
      <c r="J182" s="5" t="n">
        <f aca="false">SUM(J157:J181)</f>
        <v>-87.8</v>
      </c>
      <c r="K182" s="6" t="n">
        <f aca="false">J182/I182</f>
        <v>-0.154686398872445</v>
      </c>
    </row>
    <row r="183" customFormat="false" ht="14.4" hidden="false" customHeight="false" outlineLevel="0" collapsed="false">
      <c r="B183" s="1" t="n">
        <v>54.3</v>
      </c>
      <c r="C183" s="1" t="n">
        <v>93.1</v>
      </c>
      <c r="D183" s="2" t="n">
        <f aca="false">B183-C183</f>
        <v>-38.8</v>
      </c>
      <c r="J183" s="2"/>
    </row>
    <row r="184" customFormat="false" ht="14.4" hidden="false" customHeight="false" outlineLevel="0" collapsed="false">
      <c r="B184" s="1" t="n">
        <v>58.7</v>
      </c>
      <c r="C184" s="1" t="n">
        <v>109</v>
      </c>
      <c r="D184" s="2" t="n">
        <f aca="false">B184-C184</f>
        <v>-50.3</v>
      </c>
      <c r="J184" s="2"/>
    </row>
    <row r="185" customFormat="false" ht="14.4" hidden="false" customHeight="false" outlineLevel="0" collapsed="false">
      <c r="B185" s="1" t="n">
        <v>30.1</v>
      </c>
      <c r="C185" s="1" t="n">
        <v>25</v>
      </c>
      <c r="D185" s="2" t="n">
        <f aca="false">B185-C185</f>
        <v>5.1</v>
      </c>
      <c r="J185" s="2"/>
    </row>
    <row r="186" customFormat="false" ht="14.4" hidden="false" customHeight="false" outlineLevel="0" collapsed="false">
      <c r="B186" s="1" t="n">
        <v>4829.8</v>
      </c>
      <c r="C186" s="1" t="n">
        <v>5153.5</v>
      </c>
      <c r="D186" s="2" t="n">
        <f aca="false">B186-C186</f>
        <v>-323.7</v>
      </c>
      <c r="J186" s="2"/>
    </row>
    <row r="187" customFormat="false" ht="14.4" hidden="false" customHeight="false" outlineLevel="0" collapsed="false">
      <c r="B187" s="1" t="n">
        <v>94.8</v>
      </c>
      <c r="C187" s="1" t="n">
        <v>55.8</v>
      </c>
      <c r="D187" s="2" t="n">
        <f aca="false">B187-C187</f>
        <v>39</v>
      </c>
      <c r="J187" s="2"/>
    </row>
    <row r="188" customFormat="false" ht="14.4" hidden="false" customHeight="false" outlineLevel="0" collapsed="false">
      <c r="D188" s="2" t="n">
        <f aca="false">B188-C188</f>
        <v>0</v>
      </c>
      <c r="J188" s="2"/>
    </row>
    <row r="189" customFormat="false" ht="14.4" hidden="false" customHeight="false" outlineLevel="0" collapsed="false">
      <c r="A189" s="1" t="s">
        <v>12</v>
      </c>
      <c r="B189" s="1" t="n">
        <v>92.9</v>
      </c>
      <c r="C189" s="1" t="n">
        <v>44</v>
      </c>
      <c r="D189" s="2" t="n">
        <f aca="false">B189-C189</f>
        <v>48.9</v>
      </c>
      <c r="J189" s="2"/>
    </row>
    <row r="190" customFormat="false" ht="14.4" hidden="false" customHeight="false" outlineLevel="0" collapsed="false">
      <c r="B190" s="5" t="n">
        <f aca="false">SUM(B130:B189)</f>
        <v>33350.7</v>
      </c>
      <c r="C190" s="5" t="n">
        <f aca="false">SUM(C130:C189)</f>
        <v>39111</v>
      </c>
      <c r="D190" s="5" t="n">
        <f aca="false">SUM(D130:D189)</f>
        <v>-5760.3</v>
      </c>
      <c r="E190" s="6" t="n">
        <f aca="false">D190/C190</f>
        <v>-0.147280816138682</v>
      </c>
    </row>
    <row r="193" customFormat="false" ht="14.4" hidden="false" customHeight="false" outlineLevel="0" collapsed="false">
      <c r="A193" s="4" t="s">
        <v>41</v>
      </c>
      <c r="B193" s="4"/>
      <c r="C193" s="4" t="s">
        <v>66</v>
      </c>
      <c r="D193" s="7"/>
    </row>
    <row r="194" customFormat="false" ht="14.4" hidden="false" customHeight="false" outlineLevel="0" collapsed="false">
      <c r="B194" s="1" t="s">
        <v>3</v>
      </c>
      <c r="C194" s="1" t="s">
        <v>4</v>
      </c>
    </row>
    <row r="195" customFormat="false" ht="14.4" hidden="false" customHeight="false" outlineLevel="0" collapsed="false">
      <c r="B195" s="1" t="n">
        <v>24.7</v>
      </c>
      <c r="C195" s="1" t="n">
        <v>25.6</v>
      </c>
      <c r="D195" s="2" t="n">
        <f aca="false">B195-C195</f>
        <v>-0.900000000000002</v>
      </c>
    </row>
    <row r="196" customFormat="false" ht="14.4" hidden="false" customHeight="false" outlineLevel="0" collapsed="false">
      <c r="B196" s="5" t="n">
        <f aca="false">SUM(B195)</f>
        <v>24.7</v>
      </c>
      <c r="C196" s="5" t="n">
        <f aca="false">SUM(C195)</f>
        <v>25.6</v>
      </c>
      <c r="D196" s="5" t="n">
        <f aca="false">SUM(D195)</f>
        <v>-0.900000000000002</v>
      </c>
      <c r="E196" s="6" t="n">
        <f aca="false">D196/C196</f>
        <v>-0.0351562500000001</v>
      </c>
    </row>
    <row r="199" customFormat="false" ht="14.4" hidden="false" customHeight="false" outlineLevel="0" collapsed="false">
      <c r="A199" s="4" t="s">
        <v>67</v>
      </c>
      <c r="B199" s="4"/>
      <c r="C199" s="4" t="s">
        <v>68</v>
      </c>
      <c r="D199" s="7"/>
    </row>
    <row r="200" customFormat="false" ht="14.4" hidden="false" customHeight="false" outlineLevel="0" collapsed="false">
      <c r="B200" s="1" t="s">
        <v>3</v>
      </c>
      <c r="C200" s="1" t="s">
        <v>4</v>
      </c>
    </row>
    <row r="201" customFormat="false" ht="14.4" hidden="false" customHeight="false" outlineLevel="0" collapsed="false">
      <c r="B201" s="1" t="n">
        <v>62.6</v>
      </c>
      <c r="C201" s="1" t="n">
        <v>66.9</v>
      </c>
      <c r="D201" s="2" t="n">
        <f aca="false">B201-C201</f>
        <v>-4.3</v>
      </c>
    </row>
    <row r="202" customFormat="false" ht="14.4" hidden="false" customHeight="false" outlineLevel="0" collapsed="false">
      <c r="C202" s="1" t="n">
        <v>212.7</v>
      </c>
      <c r="D202" s="2" t="n">
        <f aca="false">B202-C202</f>
        <v>-212.7</v>
      </c>
      <c r="F202" s="1" t="s">
        <v>69</v>
      </c>
    </row>
    <row r="203" customFormat="false" ht="14.4" hidden="false" customHeight="false" outlineLevel="0" collapsed="false">
      <c r="C203" s="1" t="n">
        <v>67</v>
      </c>
      <c r="D203" s="2" t="n">
        <f aca="false">B203-C203</f>
        <v>-67</v>
      </c>
      <c r="F203" s="1" t="s">
        <v>16</v>
      </c>
    </row>
    <row r="204" customFormat="false" ht="14.4" hidden="false" customHeight="false" outlineLevel="0" collapsed="false">
      <c r="B204" s="1" t="n">
        <v>513.4</v>
      </c>
      <c r="C204" s="1" t="n">
        <v>530.1</v>
      </c>
      <c r="D204" s="2" t="n">
        <f aca="false">B204-C204</f>
        <v>-16.7</v>
      </c>
    </row>
    <row r="205" customFormat="false" ht="14.4" hidden="false" customHeight="false" outlineLevel="0" collapsed="false">
      <c r="B205" s="5" t="n">
        <f aca="false">SUM(B201:B204)</f>
        <v>576</v>
      </c>
      <c r="C205" s="5" t="n">
        <f aca="false">SUM(C201:C204)</f>
        <v>876.7</v>
      </c>
      <c r="D205" s="5" t="n">
        <f aca="false">SUM(D201:D204)</f>
        <v>-300.7</v>
      </c>
      <c r="E205" s="6" t="n">
        <f aca="false">D205/C205</f>
        <v>-0.342990760807574</v>
      </c>
    </row>
    <row r="208" customFormat="false" ht="14.4" hidden="false" customHeight="false" outlineLevel="0" collapsed="false">
      <c r="A208" s="4" t="s">
        <v>70</v>
      </c>
      <c r="B208" s="4"/>
      <c r="C208" s="4" t="s">
        <v>66</v>
      </c>
      <c r="D208" s="7"/>
    </row>
    <row r="209" customFormat="false" ht="14.4" hidden="false" customHeight="false" outlineLevel="0" collapsed="false">
      <c r="B209" s="1" t="s">
        <v>3</v>
      </c>
      <c r="C209" s="1" t="s">
        <v>4</v>
      </c>
    </row>
    <row r="210" customFormat="false" ht="14.4" hidden="false" customHeight="false" outlineLevel="0" collapsed="false">
      <c r="C210" s="1" t="n">
        <v>66.4</v>
      </c>
      <c r="D210" s="2" t="n">
        <f aca="false">B210-C210</f>
        <v>-66.4</v>
      </c>
      <c r="F210" s="1" t="s">
        <v>71</v>
      </c>
    </row>
    <row r="211" customFormat="false" ht="14.4" hidden="false" customHeight="false" outlineLevel="0" collapsed="false">
      <c r="B211" s="1" t="n">
        <v>60.8</v>
      </c>
      <c r="C211" s="1" t="n">
        <v>56.7</v>
      </c>
      <c r="D211" s="2" t="n">
        <f aca="false">B211-C211</f>
        <v>4.09999999999999</v>
      </c>
      <c r="F211" s="1" t="s">
        <v>72</v>
      </c>
    </row>
    <row r="212" customFormat="false" ht="14.4" hidden="false" customHeight="false" outlineLevel="0" collapsed="false">
      <c r="C212" s="1" t="n">
        <v>30.1</v>
      </c>
      <c r="D212" s="2" t="n">
        <f aca="false">B212-C212</f>
        <v>-30.1</v>
      </c>
      <c r="F212" s="1" t="s">
        <v>73</v>
      </c>
    </row>
    <row r="213" customFormat="false" ht="14.4" hidden="false" customHeight="false" outlineLevel="0" collapsed="false">
      <c r="C213" s="1" t="n">
        <v>23.8</v>
      </c>
      <c r="D213" s="2" t="n">
        <f aca="false">B213-C213</f>
        <v>-23.8</v>
      </c>
      <c r="F213" s="1" t="s">
        <v>74</v>
      </c>
    </row>
    <row r="214" customFormat="false" ht="14.4" hidden="false" customHeight="false" outlineLevel="0" collapsed="false">
      <c r="B214" s="1" t="n">
        <v>74.4</v>
      </c>
      <c r="C214" s="1" t="n">
        <v>65.2</v>
      </c>
      <c r="D214" s="2" t="n">
        <f aca="false">B214-C214</f>
        <v>9.2</v>
      </c>
      <c r="F214" s="1" t="s">
        <v>75</v>
      </c>
    </row>
    <row r="215" customFormat="false" ht="14.4" hidden="false" customHeight="false" outlineLevel="0" collapsed="false">
      <c r="D215" s="2" t="n">
        <f aca="false">B215-C215</f>
        <v>0</v>
      </c>
    </row>
    <row r="216" customFormat="false" ht="14.4" hidden="false" customHeight="false" outlineLevel="0" collapsed="false">
      <c r="B216" s="1" t="n">
        <v>175.7</v>
      </c>
      <c r="C216" s="1" t="n">
        <v>182.8</v>
      </c>
      <c r="D216" s="2" t="n">
        <f aca="false">B216-C216</f>
        <v>-7.10000000000002</v>
      </c>
      <c r="F216" s="1" t="s">
        <v>76</v>
      </c>
    </row>
    <row r="217" customFormat="false" ht="14.4" hidden="false" customHeight="false" outlineLevel="0" collapsed="false">
      <c r="B217" s="1" t="n">
        <v>390.6</v>
      </c>
      <c r="C217" s="1" t="n">
        <v>437</v>
      </c>
      <c r="D217" s="2" t="n">
        <f aca="false">B217-C217</f>
        <v>-46.4</v>
      </c>
      <c r="F217" s="1" t="s">
        <v>77</v>
      </c>
    </row>
    <row r="218" customFormat="false" ht="14.4" hidden="false" customHeight="false" outlineLevel="0" collapsed="false">
      <c r="A218" s="1" t="s">
        <v>12</v>
      </c>
      <c r="B218" s="1" t="n">
        <v>35.3</v>
      </c>
      <c r="C218" s="1" t="n">
        <v>36.7</v>
      </c>
      <c r="D218" s="2" t="n">
        <f aca="false">B218-C218</f>
        <v>-1.40000000000001</v>
      </c>
    </row>
    <row r="219" customFormat="false" ht="14.4" hidden="false" customHeight="false" outlineLevel="0" collapsed="false">
      <c r="D219" s="2" t="n">
        <f aca="false">B219-C219</f>
        <v>0</v>
      </c>
    </row>
    <row r="220" customFormat="false" ht="14.4" hidden="false" customHeight="false" outlineLevel="0" collapsed="false">
      <c r="B220" s="1" t="n">
        <v>45.4</v>
      </c>
      <c r="C220" s="1" t="n">
        <v>51.6</v>
      </c>
      <c r="D220" s="2" t="n">
        <f aca="false">B220-C220</f>
        <v>-6.2</v>
      </c>
      <c r="F220" s="1" t="s">
        <v>78</v>
      </c>
    </row>
    <row r="221" customFormat="false" ht="14.4" hidden="false" customHeight="false" outlineLevel="0" collapsed="false">
      <c r="B221" s="1" t="n">
        <v>20.4</v>
      </c>
      <c r="C221" s="1" t="n">
        <v>24.8</v>
      </c>
      <c r="D221" s="2" t="n">
        <f aca="false">B221-C221</f>
        <v>-4.4</v>
      </c>
      <c r="F221" s="1" t="s">
        <v>16</v>
      </c>
    </row>
    <row r="222" customFormat="false" ht="14.4" hidden="false" customHeight="false" outlineLevel="0" collapsed="false">
      <c r="B222" s="1" t="n">
        <v>25.4</v>
      </c>
      <c r="C222" s="1" t="n">
        <v>28</v>
      </c>
      <c r="D222" s="2" t="n">
        <f aca="false">B222-C222</f>
        <v>-2.6</v>
      </c>
      <c r="F222" s="1" t="s">
        <v>16</v>
      </c>
    </row>
    <row r="223" customFormat="false" ht="14.4" hidden="false" customHeight="false" outlineLevel="0" collapsed="false">
      <c r="B223" s="1" t="n">
        <v>19.8</v>
      </c>
      <c r="C223" s="1" t="n">
        <v>21.8</v>
      </c>
      <c r="D223" s="2" t="n">
        <f aca="false">B223-C223</f>
        <v>-2</v>
      </c>
      <c r="F223" s="1" t="s">
        <v>16</v>
      </c>
    </row>
    <row r="224" customFormat="false" ht="14.4" hidden="false" customHeight="false" outlineLevel="0" collapsed="false">
      <c r="B224" s="1" t="n">
        <v>22</v>
      </c>
      <c r="C224" s="1" t="n">
        <v>25.7</v>
      </c>
      <c r="D224" s="2" t="n">
        <f aca="false">B224-C224</f>
        <v>-3.7</v>
      </c>
      <c r="F224" s="1" t="s">
        <v>16</v>
      </c>
    </row>
    <row r="225" customFormat="false" ht="14.4" hidden="false" customHeight="false" outlineLevel="0" collapsed="false">
      <c r="B225" s="1" t="n">
        <v>49.1</v>
      </c>
      <c r="C225" s="1" t="n">
        <v>35.1</v>
      </c>
      <c r="D225" s="2" t="n">
        <f aca="false">B225-C225</f>
        <v>14</v>
      </c>
      <c r="F225" s="1" t="s">
        <v>16</v>
      </c>
    </row>
    <row r="226" customFormat="false" ht="14.4" hidden="false" customHeight="false" outlineLevel="0" collapsed="false">
      <c r="D226" s="2" t="n">
        <f aca="false">B226-C226</f>
        <v>0</v>
      </c>
    </row>
    <row r="227" customFormat="false" ht="14.4" hidden="false" customHeight="false" outlineLevel="0" collapsed="false">
      <c r="A227" s="1" t="s">
        <v>14</v>
      </c>
      <c r="B227" s="1" t="n">
        <v>21.8</v>
      </c>
      <c r="C227" s="1" t="n">
        <v>21.5</v>
      </c>
      <c r="D227" s="2" t="n">
        <f aca="false">B227-C227</f>
        <v>0.300000000000001</v>
      </c>
    </row>
    <row r="228" customFormat="false" ht="14.4" hidden="false" customHeight="false" outlineLevel="0" collapsed="false">
      <c r="B228" s="5" t="n">
        <f aca="false">SUM(B210:B227)</f>
        <v>940.7</v>
      </c>
      <c r="C228" s="5" t="n">
        <f aca="false">SUM(C210:C227)</f>
        <v>1107.2</v>
      </c>
      <c r="D228" s="5" t="n">
        <f aca="false">SUM(D210:D227)</f>
        <v>-166.5</v>
      </c>
      <c r="E228" s="6" t="n">
        <f aca="false">D228/C228</f>
        <v>-0.150379335260116</v>
      </c>
    </row>
    <row r="231" customFormat="false" ht="14.4" hidden="false" customHeight="false" outlineLevel="0" collapsed="false">
      <c r="A231" s="4" t="s">
        <v>70</v>
      </c>
      <c r="B231" s="4"/>
      <c r="C231" s="4" t="s">
        <v>79</v>
      </c>
      <c r="D231" s="7"/>
    </row>
    <row r="232" customFormat="false" ht="14.4" hidden="false" customHeight="false" outlineLevel="0" collapsed="false">
      <c r="B232" s="1" t="s">
        <v>3</v>
      </c>
      <c r="C232" s="1" t="s">
        <v>4</v>
      </c>
    </row>
    <row r="233" customFormat="false" ht="14.4" hidden="false" customHeight="false" outlineLevel="0" collapsed="false">
      <c r="A233" s="1" t="s">
        <v>34</v>
      </c>
      <c r="C233" s="1" t="n">
        <v>24.2</v>
      </c>
      <c r="D233" s="2" t="n">
        <f aca="false">B233-C233</f>
        <v>-24.2</v>
      </c>
      <c r="F233" s="1" t="s">
        <v>80</v>
      </c>
    </row>
    <row r="234" customFormat="false" ht="14.4" hidden="false" customHeight="false" outlineLevel="0" collapsed="false">
      <c r="A234" s="1" t="s">
        <v>55</v>
      </c>
      <c r="B234" s="1" t="n">
        <v>20</v>
      </c>
      <c r="C234" s="1" t="n">
        <v>18.4</v>
      </c>
      <c r="D234" s="2" t="n">
        <f aca="false">B234-C234</f>
        <v>1.6</v>
      </c>
    </row>
    <row r="235" customFormat="false" ht="14.4" hidden="false" customHeight="false" outlineLevel="0" collapsed="false">
      <c r="A235" s="1" t="s">
        <v>12</v>
      </c>
      <c r="B235" s="1" t="n">
        <v>23.1</v>
      </c>
      <c r="C235" s="1" t="n">
        <v>28.5</v>
      </c>
      <c r="D235" s="2" t="n">
        <f aca="false">B235-C235</f>
        <v>-5.4</v>
      </c>
    </row>
    <row r="236" customFormat="false" ht="14.4" hidden="false" customHeight="false" outlineLevel="0" collapsed="false">
      <c r="B236" s="1" t="n">
        <v>19.9</v>
      </c>
      <c r="C236" s="1" t="n">
        <v>23.3</v>
      </c>
      <c r="D236" s="2" t="n">
        <f aca="false">B236-C236</f>
        <v>-3.4</v>
      </c>
      <c r="F236" s="1" t="s">
        <v>81</v>
      </c>
    </row>
    <row r="237" customFormat="false" ht="14.4" hidden="false" customHeight="false" outlineLevel="0" collapsed="false">
      <c r="B237" s="1" t="n">
        <v>19.4</v>
      </c>
      <c r="D237" s="2" t="n">
        <f aca="false">B237-C237</f>
        <v>19.4</v>
      </c>
      <c r="F237" s="1" t="s">
        <v>82</v>
      </c>
    </row>
    <row r="238" customFormat="false" ht="14.4" hidden="false" customHeight="false" outlineLevel="0" collapsed="false">
      <c r="A238" s="1" t="s">
        <v>12</v>
      </c>
      <c r="B238" s="1" t="n">
        <v>18.8</v>
      </c>
      <c r="C238" s="1" t="n">
        <v>24.6</v>
      </c>
      <c r="D238" s="2" t="n">
        <f aca="false">B238-C238</f>
        <v>-5.8</v>
      </c>
    </row>
    <row r="239" customFormat="false" ht="14.4" hidden="false" customHeight="false" outlineLevel="0" collapsed="false">
      <c r="D239" s="2" t="n">
        <f aca="false">B239-C239</f>
        <v>0</v>
      </c>
    </row>
    <row r="240" customFormat="false" ht="14.4" hidden="false" customHeight="false" outlineLevel="0" collapsed="false">
      <c r="A240" s="1" t="s">
        <v>27</v>
      </c>
      <c r="B240" s="1" t="n">
        <v>17.3</v>
      </c>
      <c r="C240" s="1" t="n">
        <v>21.8</v>
      </c>
      <c r="D240" s="2" t="n">
        <f aca="false">B240-C240</f>
        <v>-4.5</v>
      </c>
    </row>
    <row r="241" customFormat="false" ht="14.4" hidden="false" customHeight="false" outlineLevel="0" collapsed="false">
      <c r="D241" s="2" t="n">
        <f aca="false">B241-C241</f>
        <v>0</v>
      </c>
    </row>
    <row r="242" customFormat="false" ht="14.4" hidden="false" customHeight="false" outlineLevel="0" collapsed="false">
      <c r="A242" s="1" t="s">
        <v>5</v>
      </c>
      <c r="B242" s="1" t="n">
        <v>26.5</v>
      </c>
      <c r="C242" s="1" t="n">
        <v>22.2</v>
      </c>
      <c r="D242" s="2" t="n">
        <f aca="false">B242-C242</f>
        <v>4.3</v>
      </c>
    </row>
    <row r="243" customFormat="false" ht="14.4" hidden="false" customHeight="false" outlineLevel="0" collapsed="false">
      <c r="D243" s="2" t="n">
        <f aca="false">B243-C243</f>
        <v>0</v>
      </c>
    </row>
    <row r="244" customFormat="false" ht="14.4" hidden="false" customHeight="false" outlineLevel="0" collapsed="false">
      <c r="A244" s="1" t="s">
        <v>14</v>
      </c>
      <c r="B244" s="1" t="n">
        <v>16.4</v>
      </c>
      <c r="C244" s="1" t="n">
        <v>17.8</v>
      </c>
      <c r="D244" s="2" t="n">
        <f aca="false">B244-C244</f>
        <v>-1.4</v>
      </c>
    </row>
    <row r="245" customFormat="false" ht="14.4" hidden="false" customHeight="false" outlineLevel="0" collapsed="false">
      <c r="B245" s="5" t="n">
        <f aca="false">SUM(B233:B244)</f>
        <v>161.4</v>
      </c>
      <c r="C245" s="5" t="n">
        <f aca="false">SUM(C233:C244)</f>
        <v>180.8</v>
      </c>
      <c r="D245" s="5" t="n">
        <f aca="false">SUM(D233:D244)</f>
        <v>-19.4</v>
      </c>
      <c r="E245" s="6" t="n">
        <f aca="false">D245/C245</f>
        <v>-0.107300884955752</v>
      </c>
    </row>
  </sheetData>
  <conditionalFormatting sqref="D4:D16 D18:D1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2:D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2:D39 D4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5:D54 D56:D5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60:D69 D71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7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75:D8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7">
    <cfRule type="colorScale" priority="13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27">
    <cfRule type="colorScale" priority="14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40">
    <cfRule type="colorScale" priority="15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55">
    <cfRule type="colorScale" priority="16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70">
    <cfRule type="colorScale" priority="17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85">
    <cfRule type="colorScale" priority="18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8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90:D9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00">
    <cfRule type="colorScale" priority="21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104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05:D111 D113:D114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2">
    <cfRule type="colorScale" priority="24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116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7:D124 D126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25">
    <cfRule type="colorScale" priority="27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127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9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30:D189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90">
    <cfRule type="colorScale" priority="31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J146:J152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53">
    <cfRule type="colorScale" priority="33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J157:J181 J183:J189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2">
    <cfRule type="colorScale" priority="35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194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95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96">
    <cfRule type="colorScale" priority="38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200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01:D204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05">
    <cfRule type="colorScale" priority="41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209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0:D227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28">
    <cfRule type="colorScale" priority="44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232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33:D244 D246:D251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45">
    <cfRule type="colorScale" priority="47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5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F5" activeCellId="0" sqref="F5"/>
    </sheetView>
  </sheetViews>
  <sheetFormatPr defaultRowHeight="13.8" zeroHeight="false" outlineLevelRow="0" outlineLevelCol="0"/>
  <cols>
    <col collapsed="false" customWidth="true" hidden="false" outlineLevel="0" max="3" min="1" style="1" width="8.89"/>
    <col collapsed="false" customWidth="true" hidden="false" outlineLevel="0" max="4" min="4" style="2" width="8.89"/>
    <col collapsed="false" customWidth="true" hidden="false" outlineLevel="0" max="1025" min="5" style="1" width="8.89"/>
  </cols>
  <sheetData>
    <row r="1" customFormat="false" ht="15" hidden="false" customHeight="false" outlineLevel="0" collapsed="false">
      <c r="A1" s="3" t="s">
        <v>0</v>
      </c>
      <c r="B1" s="4"/>
      <c r="C1" s="4"/>
    </row>
    <row r="2" customFormat="false" ht="13.8" hidden="false" customHeight="false" outlineLevel="0" collapsed="false">
      <c r="A2" s="4" t="s">
        <v>1</v>
      </c>
      <c r="B2" s="4"/>
      <c r="C2" s="4" t="s">
        <v>2</v>
      </c>
    </row>
    <row r="3" customFormat="false" ht="13.8" hidden="false" customHeight="false" outlineLevel="0" collapsed="false">
      <c r="B3" s="1" t="s">
        <v>3</v>
      </c>
      <c r="C3" s="1" t="s">
        <v>4</v>
      </c>
    </row>
    <row r="4" customFormat="false" ht="13.8" hidden="false" customHeight="false" outlineLevel="0" collapsed="false">
      <c r="A4" s="1" t="s">
        <v>5</v>
      </c>
      <c r="B4" s="1" t="n">
        <v>104.8</v>
      </c>
      <c r="C4" s="1" t="n">
        <v>45.2</v>
      </c>
      <c r="D4" s="2" t="n">
        <f aca="false">B4-C4</f>
        <v>59.6</v>
      </c>
      <c r="F4" s="1" t="s">
        <v>83</v>
      </c>
    </row>
    <row r="5" customFormat="false" ht="13.8" hidden="false" customHeight="false" outlineLevel="0" collapsed="false">
      <c r="A5" s="1" t="s">
        <v>5</v>
      </c>
      <c r="B5" s="1" t="n">
        <v>0</v>
      </c>
      <c r="C5" s="1" t="n">
        <v>69.7</v>
      </c>
      <c r="D5" s="2" t="n">
        <f aca="false">B5-C5</f>
        <v>-69.7</v>
      </c>
      <c r="F5" s="1" t="s">
        <v>7</v>
      </c>
    </row>
    <row r="6" customFormat="false" ht="13.8" hidden="false" customHeight="false" outlineLevel="0" collapsed="false">
      <c r="D6" s="2" t="n">
        <f aca="false">B6-C6</f>
        <v>0</v>
      </c>
    </row>
    <row r="7" customFormat="false" ht="13.8" hidden="false" customHeight="false" outlineLevel="0" collapsed="false">
      <c r="A7" s="1" t="s">
        <v>8</v>
      </c>
      <c r="B7" s="1" t="n">
        <v>1846</v>
      </c>
      <c r="C7" s="1" t="n">
        <v>1993</v>
      </c>
      <c r="D7" s="2" t="n">
        <f aca="false">B7-C7</f>
        <v>-147</v>
      </c>
      <c r="F7" s="1" t="s">
        <v>9</v>
      </c>
    </row>
    <row r="8" customFormat="false" ht="13.8" hidden="false" customHeight="false" outlineLevel="0" collapsed="false">
      <c r="A8" s="1" t="s">
        <v>10</v>
      </c>
      <c r="B8" s="1" t="n">
        <v>33.8</v>
      </c>
      <c r="C8" s="1" t="n">
        <v>35.7</v>
      </c>
      <c r="D8" s="2" t="n">
        <f aca="false">B8-C8</f>
        <v>-1.90000000000001</v>
      </c>
      <c r="F8" s="1" t="s">
        <v>11</v>
      </c>
    </row>
    <row r="9" customFormat="false" ht="13.8" hidden="false" customHeight="false" outlineLevel="0" collapsed="false">
      <c r="D9" s="2" t="n">
        <f aca="false">B9-C9</f>
        <v>0</v>
      </c>
    </row>
    <row r="10" customFormat="false" ht="13.8" hidden="false" customHeight="false" outlineLevel="0" collapsed="false">
      <c r="A10" s="1" t="s">
        <v>12</v>
      </c>
      <c r="B10" s="1" t="n">
        <v>26.8</v>
      </c>
      <c r="C10" s="1" t="n">
        <v>28.3</v>
      </c>
      <c r="D10" s="2" t="n">
        <f aca="false">B10-C10</f>
        <v>-1.5</v>
      </c>
    </row>
    <row r="11" customFormat="false" ht="13.8" hidden="false" customHeight="false" outlineLevel="0" collapsed="false">
      <c r="B11" s="1" t="n">
        <v>19.7</v>
      </c>
      <c r="C11" s="1" t="n">
        <v>21.2</v>
      </c>
      <c r="D11" s="2" t="n">
        <f aca="false">B11-C11</f>
        <v>-1.5</v>
      </c>
    </row>
    <row r="12" customFormat="false" ht="13.8" hidden="false" customHeight="false" outlineLevel="0" collapsed="false">
      <c r="A12" s="1" t="s">
        <v>12</v>
      </c>
      <c r="B12" s="1" t="n">
        <v>22.5</v>
      </c>
      <c r="C12" s="1" t="n">
        <v>23.6</v>
      </c>
      <c r="D12" s="2" t="n">
        <f aca="false">B12-C12</f>
        <v>-1.1</v>
      </c>
    </row>
    <row r="13" customFormat="false" ht="13.8" hidden="false" customHeight="false" outlineLevel="0" collapsed="false">
      <c r="B13" s="1" t="n">
        <v>18.8</v>
      </c>
      <c r="C13" s="1" t="n">
        <v>20.1</v>
      </c>
      <c r="D13" s="2" t="n">
        <f aca="false">B13-C13</f>
        <v>-1.3</v>
      </c>
    </row>
    <row r="14" customFormat="false" ht="13.8" hidden="false" customHeight="false" outlineLevel="0" collapsed="false">
      <c r="D14" s="2" t="n">
        <f aca="false">B14-C14</f>
        <v>0</v>
      </c>
    </row>
    <row r="15" customFormat="false" ht="13.8" hidden="false" customHeight="false" outlineLevel="0" collapsed="false">
      <c r="A15" s="1" t="s">
        <v>5</v>
      </c>
      <c r="B15" s="1" t="n">
        <v>0</v>
      </c>
      <c r="C15" s="1" t="n">
        <v>25.5</v>
      </c>
      <c r="D15" s="2" t="n">
        <f aca="false">B15-C15</f>
        <v>-25.5</v>
      </c>
      <c r="F15" s="1" t="s">
        <v>13</v>
      </c>
    </row>
    <row r="16" customFormat="false" ht="13.8" hidden="false" customHeight="false" outlineLevel="0" collapsed="false">
      <c r="A16" s="1" t="s">
        <v>14</v>
      </c>
      <c r="B16" s="1" t="n">
        <v>17.9</v>
      </c>
      <c r="C16" s="1" t="n">
        <v>26.4</v>
      </c>
      <c r="D16" s="2" t="n">
        <f aca="false">B16-C16</f>
        <v>-8.5</v>
      </c>
    </row>
    <row r="17" customFormat="false" ht="13.8" hidden="false" customHeight="false" outlineLevel="0" collapsed="false">
      <c r="B17" s="5" t="n">
        <f aca="false">SUM(B4:B16)</f>
        <v>2090.3</v>
      </c>
      <c r="C17" s="5" t="n">
        <f aca="false">SUM(C4:C16)</f>
        <v>2288.7</v>
      </c>
      <c r="D17" s="5" t="n">
        <f aca="false">SUM(D4:D16)</f>
        <v>-198.4</v>
      </c>
      <c r="E17" s="6" t="n">
        <f aca="false">D17/C17</f>
        <v>-0.0866867654126797</v>
      </c>
    </row>
    <row r="20" customFormat="false" ht="13.8" hidden="false" customHeight="false" outlineLevel="0" collapsed="false">
      <c r="A20" s="4" t="s">
        <v>1</v>
      </c>
      <c r="B20" s="4"/>
      <c r="C20" s="4" t="s">
        <v>15</v>
      </c>
      <c r="D20" s="7"/>
    </row>
    <row r="21" customFormat="false" ht="13.8" hidden="false" customHeight="false" outlineLevel="0" collapsed="false">
      <c r="B21" s="1" t="s">
        <v>3</v>
      </c>
      <c r="C21" s="1" t="s">
        <v>4</v>
      </c>
    </row>
    <row r="22" customFormat="false" ht="13.8" hidden="false" customHeight="false" outlineLevel="0" collapsed="false">
      <c r="A22" s="1" t="s">
        <v>5</v>
      </c>
      <c r="C22" s="1" t="n">
        <v>24.3</v>
      </c>
      <c r="D22" s="2" t="n">
        <f aca="false">B22-C22</f>
        <v>-24.3</v>
      </c>
      <c r="F22" s="1" t="s">
        <v>84</v>
      </c>
    </row>
    <row r="23" customFormat="false" ht="13.8" hidden="false" customHeight="false" outlineLevel="0" collapsed="false">
      <c r="A23" s="1" t="s">
        <v>5</v>
      </c>
      <c r="C23" s="1" t="n">
        <v>22.1</v>
      </c>
      <c r="D23" s="2" t="n">
        <f aca="false">B23-C23</f>
        <v>-22.1</v>
      </c>
      <c r="F23" s="1" t="s">
        <v>16</v>
      </c>
    </row>
    <row r="24" customFormat="false" ht="13.8" hidden="false" customHeight="false" outlineLevel="0" collapsed="false">
      <c r="A24" s="1" t="s">
        <v>5</v>
      </c>
      <c r="C24" s="1" t="n">
        <v>19.8</v>
      </c>
      <c r="D24" s="2" t="n">
        <f aca="false">B24-C24</f>
        <v>-19.8</v>
      </c>
      <c r="F24" s="1" t="s">
        <v>16</v>
      </c>
    </row>
    <row r="25" customFormat="false" ht="13.8" hidden="false" customHeight="false" outlineLevel="0" collapsed="false">
      <c r="A25" s="1" t="s">
        <v>5</v>
      </c>
      <c r="C25" s="1" t="n">
        <v>45.3</v>
      </c>
      <c r="D25" s="2" t="n">
        <f aca="false">B25-C25</f>
        <v>-45.3</v>
      </c>
    </row>
    <row r="26" customFormat="false" ht="13.8" hidden="false" customHeight="false" outlineLevel="0" collapsed="false">
      <c r="A26" s="1" t="s">
        <v>14</v>
      </c>
      <c r="C26" s="1" t="n">
        <v>46.4</v>
      </c>
      <c r="D26" s="2" t="n">
        <f aca="false">B26-C26</f>
        <v>-46.4</v>
      </c>
    </row>
    <row r="27" customFormat="false" ht="13.8" hidden="false" customHeight="false" outlineLevel="0" collapsed="false">
      <c r="B27" s="5" t="n">
        <f aca="false">SUM(B22:B26)</f>
        <v>0</v>
      </c>
      <c r="C27" s="5" t="n">
        <f aca="false">SUM(C22:C26)</f>
        <v>157.9</v>
      </c>
      <c r="D27" s="5" t="n">
        <f aca="false">SUM(D22:D26)</f>
        <v>-157.9</v>
      </c>
      <c r="E27" s="6" t="n">
        <f aca="false">D27/C27</f>
        <v>-1</v>
      </c>
    </row>
    <row r="30" customFormat="false" ht="13.8" hidden="false" customHeight="false" outlineLevel="0" collapsed="false">
      <c r="A30" s="4" t="s">
        <v>1</v>
      </c>
      <c r="B30" s="4"/>
      <c r="C30" s="4" t="s">
        <v>18</v>
      </c>
      <c r="D30" s="7"/>
      <c r="E30" s="4"/>
      <c r="F30" s="1" t="s">
        <v>19</v>
      </c>
    </row>
    <row r="31" customFormat="false" ht="13.8" hidden="false" customHeight="false" outlineLevel="0" collapsed="false">
      <c r="B31" s="1" t="s">
        <v>3</v>
      </c>
      <c r="C31" s="1" t="s">
        <v>4</v>
      </c>
    </row>
    <row r="32" customFormat="false" ht="13.8" hidden="false" customHeight="false" outlineLevel="0" collapsed="false">
      <c r="A32" s="1" t="s">
        <v>12</v>
      </c>
      <c r="B32" s="1" t="n">
        <v>38.2</v>
      </c>
      <c r="C32" s="1" t="n">
        <v>34.9</v>
      </c>
      <c r="D32" s="2" t="n">
        <f aca="false">B32-C32</f>
        <v>3.3</v>
      </c>
    </row>
    <row r="33" customFormat="false" ht="13.8" hidden="false" customHeight="false" outlineLevel="0" collapsed="false">
      <c r="D33" s="2" t="n">
        <f aca="false">B33-C33</f>
        <v>0</v>
      </c>
    </row>
    <row r="34" customFormat="false" ht="13.8" hidden="false" customHeight="false" outlineLevel="0" collapsed="false">
      <c r="B34" s="1" t="n">
        <v>51.7</v>
      </c>
      <c r="C34" s="1" t="n">
        <v>51.6</v>
      </c>
      <c r="D34" s="2" t="n">
        <f aca="false">B34-C34</f>
        <v>0.100000000000001</v>
      </c>
      <c r="F34" s="1" t="s">
        <v>85</v>
      </c>
    </row>
    <row r="35" customFormat="false" ht="13.8" hidden="false" customHeight="false" outlineLevel="0" collapsed="false">
      <c r="B35" s="1" t="n">
        <v>48.1</v>
      </c>
      <c r="C35" s="1" t="n">
        <v>52.4</v>
      </c>
      <c r="D35" s="2" t="n">
        <f aca="false">B35-C35</f>
        <v>-4.3</v>
      </c>
    </row>
    <row r="36" customFormat="false" ht="13.8" hidden="false" customHeight="false" outlineLevel="0" collapsed="false">
      <c r="A36" s="1" t="s">
        <v>12</v>
      </c>
      <c r="B36" s="1" t="n">
        <v>19.6</v>
      </c>
      <c r="C36" s="1" t="n">
        <v>19.4</v>
      </c>
      <c r="D36" s="2" t="n">
        <f aca="false">B36-C36</f>
        <v>0.200000000000003</v>
      </c>
    </row>
    <row r="37" customFormat="false" ht="13.8" hidden="false" customHeight="false" outlineLevel="0" collapsed="false">
      <c r="A37" s="1" t="s">
        <v>20</v>
      </c>
      <c r="B37" s="1" t="n">
        <v>2708.6</v>
      </c>
      <c r="C37" s="1" t="n">
        <v>3082</v>
      </c>
      <c r="D37" s="2" t="n">
        <f aca="false">B37-C37</f>
        <v>-373.4</v>
      </c>
      <c r="F37" s="1" t="s">
        <v>21</v>
      </c>
    </row>
    <row r="38" customFormat="false" ht="13.8" hidden="false" customHeight="false" outlineLevel="0" collapsed="false">
      <c r="D38" s="2" t="n">
        <f aca="false">B38-C38</f>
        <v>0</v>
      </c>
    </row>
    <row r="39" customFormat="false" ht="13.8" hidden="false" customHeight="false" outlineLevel="0" collapsed="false">
      <c r="A39" s="1" t="s">
        <v>14</v>
      </c>
      <c r="B39" s="1" t="n">
        <v>29.9</v>
      </c>
      <c r="C39" s="1" t="n">
        <v>32.2</v>
      </c>
      <c r="D39" s="2" t="n">
        <f aca="false">B39-C39</f>
        <v>-2.3</v>
      </c>
    </row>
    <row r="40" customFormat="false" ht="13.8" hidden="false" customHeight="false" outlineLevel="0" collapsed="false">
      <c r="B40" s="5" t="n">
        <f aca="false">SUM(B32:B39)</f>
        <v>2896.1</v>
      </c>
      <c r="C40" s="5" t="n">
        <f aca="false">SUM(C32:C39)</f>
        <v>3272.5</v>
      </c>
      <c r="D40" s="5" t="n">
        <f aca="false">SUM(D32:D39)</f>
        <v>-376.4</v>
      </c>
      <c r="E40" s="6" t="n">
        <f aca="false">D40/C40</f>
        <v>-0.11501909854851</v>
      </c>
    </row>
    <row r="43" customFormat="false" ht="13.8" hidden="false" customHeight="false" outlineLevel="0" collapsed="false">
      <c r="A43" s="4" t="s">
        <v>1</v>
      </c>
      <c r="B43" s="4"/>
      <c r="C43" s="4" t="s">
        <v>22</v>
      </c>
      <c r="D43" s="7"/>
    </row>
    <row r="44" customFormat="false" ht="13.8" hidden="false" customHeight="false" outlineLevel="0" collapsed="false">
      <c r="B44" s="1" t="s">
        <v>3</v>
      </c>
      <c r="C44" s="1" t="s">
        <v>4</v>
      </c>
    </row>
    <row r="45" customFormat="false" ht="13.8" hidden="false" customHeight="false" outlineLevel="0" collapsed="false">
      <c r="A45" s="1" t="s">
        <v>5</v>
      </c>
      <c r="B45" s="1" t="n">
        <v>21.5</v>
      </c>
      <c r="C45" s="1" t="n">
        <v>21.4</v>
      </c>
      <c r="D45" s="2" t="n">
        <f aca="false">B45-C45</f>
        <v>0.100000000000001</v>
      </c>
    </row>
    <row r="46" customFormat="false" ht="13.8" hidden="false" customHeight="false" outlineLevel="0" collapsed="false">
      <c r="B46" s="1" t="n">
        <v>2327.1</v>
      </c>
      <c r="C46" s="1" t="n">
        <v>2557.6</v>
      </c>
      <c r="D46" s="2" t="n">
        <f aca="false">B46-C46</f>
        <v>-230.5</v>
      </c>
      <c r="F46" s="1" t="s">
        <v>2</v>
      </c>
    </row>
    <row r="47" customFormat="false" ht="13.8" hidden="false" customHeight="false" outlineLevel="0" collapsed="false">
      <c r="B47" s="1" t="n">
        <v>36.7</v>
      </c>
      <c r="C47" s="1" t="n">
        <v>46.3</v>
      </c>
      <c r="D47" s="2" t="n">
        <f aca="false">B47-C47</f>
        <v>-9.59999999999999</v>
      </c>
    </row>
    <row r="48" customFormat="false" ht="13.8" hidden="false" customHeight="false" outlineLevel="0" collapsed="false">
      <c r="A48" s="1" t="s">
        <v>12</v>
      </c>
      <c r="B48" s="1" t="n">
        <v>26.7</v>
      </c>
      <c r="C48" s="1" t="n">
        <v>28.4</v>
      </c>
      <c r="D48" s="2" t="n">
        <f aca="false">B48-C48</f>
        <v>-1.7</v>
      </c>
    </row>
    <row r="49" customFormat="false" ht="13.8" hidden="false" customHeight="false" outlineLevel="0" collapsed="false">
      <c r="B49" s="1" t="n">
        <v>17.6</v>
      </c>
      <c r="C49" s="1" t="n">
        <v>18.6</v>
      </c>
      <c r="D49" s="2" t="n">
        <f aca="false">B49-C49</f>
        <v>-1</v>
      </c>
    </row>
    <row r="50" customFormat="false" ht="13.8" hidden="false" customHeight="false" outlineLevel="0" collapsed="false">
      <c r="B50" s="1" t="n">
        <v>24.4</v>
      </c>
      <c r="C50" s="1" t="n">
        <v>24.9</v>
      </c>
      <c r="D50" s="2" t="n">
        <f aca="false">B50-C50</f>
        <v>-0.5</v>
      </c>
    </row>
    <row r="51" customFormat="false" ht="13.8" hidden="false" customHeight="false" outlineLevel="0" collapsed="false">
      <c r="B51" s="1" t="n">
        <v>59.5</v>
      </c>
      <c r="C51" s="1" t="n">
        <v>373.2</v>
      </c>
      <c r="D51" s="2" t="n">
        <f aca="false">B51-C51</f>
        <v>-313.7</v>
      </c>
      <c r="F51" s="1" t="s">
        <v>86</v>
      </c>
    </row>
    <row r="52" customFormat="false" ht="13.8" hidden="false" customHeight="false" outlineLevel="0" collapsed="false">
      <c r="A52" s="1" t="s">
        <v>14</v>
      </c>
      <c r="B52" s="1" t="n">
        <v>30.3</v>
      </c>
      <c r="C52" s="1" t="n">
        <v>28.7</v>
      </c>
      <c r="D52" s="2" t="n">
        <f aca="false">B52-C52</f>
        <v>1.6</v>
      </c>
    </row>
    <row r="53" customFormat="false" ht="13.8" hidden="false" customHeight="false" outlineLevel="0" collapsed="false">
      <c r="D53" s="2" t="n">
        <f aca="false">B53-C53</f>
        <v>0</v>
      </c>
    </row>
    <row r="54" customFormat="false" ht="13.8" hidden="false" customHeight="false" outlineLevel="0" collapsed="false">
      <c r="A54" s="1" t="s">
        <v>14</v>
      </c>
      <c r="B54" s="1" t="n">
        <v>23.8</v>
      </c>
      <c r="C54" s="1" t="n">
        <v>24.8</v>
      </c>
      <c r="D54" s="2" t="n">
        <f aca="false">B54-C54</f>
        <v>-1</v>
      </c>
    </row>
    <row r="55" customFormat="false" ht="13.8" hidden="false" customHeight="false" outlineLevel="0" collapsed="false">
      <c r="B55" s="5" t="n">
        <f aca="false">SUM(B45:B54)</f>
        <v>2567.6</v>
      </c>
      <c r="C55" s="5" t="n">
        <f aca="false">SUM(C45:C54)</f>
        <v>3123.9</v>
      </c>
      <c r="D55" s="5" t="n">
        <f aca="false">SUM(D45:D54)</f>
        <v>-556.3</v>
      </c>
      <c r="E55" s="6" t="n">
        <f aca="false">D55/C55</f>
        <v>-0.178078683696661</v>
      </c>
    </row>
    <row r="58" customFormat="false" ht="13.8" hidden="false" customHeight="false" outlineLevel="0" collapsed="false">
      <c r="A58" s="4" t="s">
        <v>25</v>
      </c>
      <c r="B58" s="4"/>
      <c r="C58" s="4" t="s">
        <v>2</v>
      </c>
      <c r="D58" s="7"/>
    </row>
    <row r="59" customFormat="false" ht="13.8" hidden="false" customHeight="false" outlineLevel="0" collapsed="false">
      <c r="B59" s="1" t="s">
        <v>3</v>
      </c>
      <c r="C59" s="1" t="s">
        <v>4</v>
      </c>
    </row>
    <row r="60" customFormat="false" ht="13.8" hidden="false" customHeight="false" outlineLevel="0" collapsed="false">
      <c r="B60" s="1" t="n">
        <v>51</v>
      </c>
      <c r="C60" s="1" t="n">
        <v>55</v>
      </c>
      <c r="D60" s="2" t="n">
        <f aca="false">B60-C60</f>
        <v>-4</v>
      </c>
    </row>
    <row r="61" customFormat="false" ht="13.8" hidden="false" customHeight="false" outlineLevel="0" collapsed="false">
      <c r="B61" s="1" t="n">
        <v>39.4</v>
      </c>
      <c r="C61" s="1" t="n">
        <v>45.1</v>
      </c>
      <c r="D61" s="2" t="n">
        <f aca="false">B61-C61</f>
        <v>-5.7</v>
      </c>
    </row>
    <row r="62" customFormat="false" ht="13.8" hidden="false" customHeight="false" outlineLevel="0" collapsed="false">
      <c r="A62" s="1" t="s">
        <v>12</v>
      </c>
      <c r="B62" s="1" t="n">
        <v>28.3</v>
      </c>
      <c r="C62" s="1" t="n">
        <v>30.3</v>
      </c>
      <c r="D62" s="2" t="n">
        <f aca="false">B62-C62</f>
        <v>-2</v>
      </c>
    </row>
    <row r="63" customFormat="false" ht="13.8" hidden="false" customHeight="false" outlineLevel="0" collapsed="false">
      <c r="A63" s="1" t="s">
        <v>12</v>
      </c>
      <c r="B63" s="1" t="n">
        <v>19.6</v>
      </c>
      <c r="C63" s="1" t="n">
        <v>27.5</v>
      </c>
      <c r="D63" s="2" t="n">
        <f aca="false">B63-C63</f>
        <v>-7.9</v>
      </c>
    </row>
    <row r="64" customFormat="false" ht="13.8" hidden="false" customHeight="false" outlineLevel="0" collapsed="false">
      <c r="B64" s="1" t="n">
        <v>68.5</v>
      </c>
      <c r="C64" s="1" t="n">
        <v>21.3</v>
      </c>
      <c r="D64" s="2" t="n">
        <f aca="false">B64-C64</f>
        <v>47.2</v>
      </c>
      <c r="F64" s="1" t="s">
        <v>87</v>
      </c>
    </row>
    <row r="65" customFormat="false" ht="13.8" hidden="false" customHeight="false" outlineLevel="0" collapsed="false">
      <c r="A65" s="1" t="s">
        <v>27</v>
      </c>
      <c r="B65" s="1" t="n">
        <v>18.3</v>
      </c>
      <c r="C65" s="1" t="n">
        <v>18.7</v>
      </c>
      <c r="D65" s="2" t="n">
        <f aca="false">B65-C65</f>
        <v>-0.399999999999999</v>
      </c>
    </row>
    <row r="66" customFormat="false" ht="13.8" hidden="false" customHeight="false" outlineLevel="0" collapsed="false">
      <c r="B66" s="1" t="n">
        <v>20.2</v>
      </c>
      <c r="C66" s="1" t="n">
        <v>20.8</v>
      </c>
      <c r="D66" s="2" t="n">
        <f aca="false">B66-C66</f>
        <v>-0.600000000000001</v>
      </c>
    </row>
    <row r="67" customFormat="false" ht="13.8" hidden="false" customHeight="false" outlineLevel="0" collapsed="false">
      <c r="D67" s="2" t="n">
        <f aca="false">B67-C67</f>
        <v>0</v>
      </c>
    </row>
    <row r="68" customFormat="false" ht="13.8" hidden="false" customHeight="false" outlineLevel="0" collapsed="false">
      <c r="A68" s="1" t="s">
        <v>5</v>
      </c>
      <c r="B68" s="1" t="n">
        <v>26.5</v>
      </c>
      <c r="C68" s="1" t="n">
        <v>27.9</v>
      </c>
      <c r="D68" s="2" t="n">
        <f aca="false">B68-C68</f>
        <v>-1.4</v>
      </c>
    </row>
    <row r="69" customFormat="false" ht="13.8" hidden="false" customHeight="false" outlineLevel="0" collapsed="false">
      <c r="A69" s="1" t="s">
        <v>14</v>
      </c>
      <c r="B69" s="1" t="n">
        <v>17.6</v>
      </c>
      <c r="C69" s="1" t="n">
        <v>18</v>
      </c>
      <c r="D69" s="2" t="n">
        <f aca="false">B69-C69</f>
        <v>-0.399999999999999</v>
      </c>
    </row>
    <row r="70" customFormat="false" ht="13.8" hidden="false" customHeight="false" outlineLevel="0" collapsed="false">
      <c r="B70" s="5" t="n">
        <f aca="false">SUM(B60:B69)</f>
        <v>289.4</v>
      </c>
      <c r="C70" s="5" t="n">
        <f aca="false">SUM(C60:C69)</f>
        <v>264.6</v>
      </c>
      <c r="D70" s="5" t="n">
        <f aca="false">SUM(D60:D69)</f>
        <v>24.8</v>
      </c>
      <c r="E70" s="6" t="n">
        <f aca="false">D70/C70</f>
        <v>0.0937263794406652</v>
      </c>
    </row>
    <row r="73" customFormat="false" ht="13.8" hidden="false" customHeight="false" outlineLevel="0" collapsed="false">
      <c r="A73" s="4" t="s">
        <v>25</v>
      </c>
      <c r="B73" s="4"/>
      <c r="C73" s="4" t="s">
        <v>15</v>
      </c>
      <c r="D73" s="7"/>
    </row>
    <row r="74" customFormat="false" ht="13.8" hidden="false" customHeight="false" outlineLevel="0" collapsed="false">
      <c r="B74" s="1" t="s">
        <v>3</v>
      </c>
      <c r="C74" s="1" t="s">
        <v>4</v>
      </c>
    </row>
    <row r="75" customFormat="false" ht="13.8" hidden="false" customHeight="false" outlineLevel="0" collapsed="false">
      <c r="A75" s="1" t="s">
        <v>10</v>
      </c>
      <c r="B75" s="1" t="n">
        <v>31</v>
      </c>
      <c r="C75" s="1" t="n">
        <v>35.2</v>
      </c>
      <c r="D75" s="2" t="n">
        <f aca="false">B75-C75</f>
        <v>-4.2</v>
      </c>
    </row>
    <row r="76" customFormat="false" ht="13.8" hidden="false" customHeight="false" outlineLevel="0" collapsed="false">
      <c r="B76" s="1" t="n">
        <v>21.3</v>
      </c>
      <c r="D76" s="2" t="n">
        <f aca="false">B76-C76</f>
        <v>21.3</v>
      </c>
    </row>
    <row r="77" customFormat="false" ht="13.8" hidden="false" customHeight="false" outlineLevel="0" collapsed="false">
      <c r="B77" s="1" t="n">
        <v>18.6</v>
      </c>
      <c r="D77" s="2" t="n">
        <f aca="false">B77-C77</f>
        <v>18.6</v>
      </c>
    </row>
    <row r="78" customFormat="false" ht="13.8" hidden="false" customHeight="false" outlineLevel="0" collapsed="false">
      <c r="D78" s="2" t="n">
        <f aca="false">B78-C78</f>
        <v>0</v>
      </c>
    </row>
    <row r="79" customFormat="false" ht="13.8" hidden="false" customHeight="false" outlineLevel="0" collapsed="false">
      <c r="A79" s="1" t="s">
        <v>29</v>
      </c>
      <c r="B79" s="1" t="n">
        <v>15.1</v>
      </c>
      <c r="C79" s="1" t="n">
        <v>31.4</v>
      </c>
      <c r="D79" s="2" t="n">
        <f aca="false">B79-C79</f>
        <v>-16.3</v>
      </c>
    </row>
    <row r="80" customFormat="false" ht="13.8" hidden="false" customHeight="false" outlineLevel="0" collapsed="false">
      <c r="A80" s="1" t="s">
        <v>12</v>
      </c>
      <c r="B80" s="1" t="n">
        <v>17.7</v>
      </c>
      <c r="C80" s="1" t="n">
        <v>20.9</v>
      </c>
      <c r="D80" s="2" t="n">
        <f aca="false">B80-C80</f>
        <v>-3.2</v>
      </c>
    </row>
    <row r="81" customFormat="false" ht="13.8" hidden="false" customHeight="false" outlineLevel="0" collapsed="false">
      <c r="A81" s="1" t="s">
        <v>27</v>
      </c>
      <c r="B81" s="1" t="n">
        <v>48.5</v>
      </c>
      <c r="C81" s="1" t="n">
        <v>19.4</v>
      </c>
      <c r="D81" s="2" t="n">
        <f aca="false">B81-C81</f>
        <v>29.1</v>
      </c>
      <c r="F81" s="1" t="s">
        <v>30</v>
      </c>
    </row>
    <row r="82" customFormat="false" ht="13.8" hidden="false" customHeight="false" outlineLevel="0" collapsed="false">
      <c r="A82" s="1" t="s">
        <v>5</v>
      </c>
      <c r="B82" s="1" t="n">
        <v>17</v>
      </c>
      <c r="C82" s="1" t="n">
        <v>16.4</v>
      </c>
      <c r="D82" s="2" t="n">
        <f aca="false">B82-C82</f>
        <v>0.600000000000001</v>
      </c>
    </row>
    <row r="83" customFormat="false" ht="13.8" hidden="false" customHeight="false" outlineLevel="0" collapsed="false">
      <c r="D83" s="2" t="n">
        <f aca="false">B83-C83</f>
        <v>0</v>
      </c>
    </row>
    <row r="84" customFormat="false" ht="13.8" hidden="false" customHeight="false" outlineLevel="0" collapsed="false">
      <c r="B84" s="1" t="n">
        <v>14.8</v>
      </c>
      <c r="C84" s="1" t="n">
        <v>14.6</v>
      </c>
      <c r="D84" s="2" t="n">
        <f aca="false">B84-C84</f>
        <v>0.200000000000001</v>
      </c>
    </row>
    <row r="85" customFormat="false" ht="13.8" hidden="false" customHeight="false" outlineLevel="0" collapsed="false">
      <c r="B85" s="5" t="n">
        <f aca="false">SUM(B75:B84)</f>
        <v>184</v>
      </c>
      <c r="C85" s="5" t="n">
        <f aca="false">SUM(C75:C84)</f>
        <v>137.9</v>
      </c>
      <c r="D85" s="5" t="n">
        <f aca="false">SUM(D75:D84)</f>
        <v>46.1</v>
      </c>
      <c r="E85" s="6" t="n">
        <f aca="false">D85/C85</f>
        <v>0.334300217548949</v>
      </c>
    </row>
    <row r="88" customFormat="false" ht="13.8" hidden="false" customHeight="false" outlineLevel="0" collapsed="false">
      <c r="A88" s="4" t="s">
        <v>25</v>
      </c>
      <c r="B88" s="4"/>
      <c r="C88" s="4" t="s">
        <v>31</v>
      </c>
      <c r="D88" s="7"/>
    </row>
    <row r="89" customFormat="false" ht="13.8" hidden="false" customHeight="false" outlineLevel="0" collapsed="false">
      <c r="B89" s="1" t="s">
        <v>3</v>
      </c>
      <c r="C89" s="1" t="s">
        <v>4</v>
      </c>
    </row>
    <row r="90" customFormat="false" ht="13.8" hidden="false" customHeight="false" outlineLevel="0" collapsed="false">
      <c r="A90" s="1" t="s">
        <v>32</v>
      </c>
      <c r="C90" s="1" t="n">
        <v>31.5</v>
      </c>
      <c r="D90" s="2" t="n">
        <f aca="false">B90-C90</f>
        <v>-31.5</v>
      </c>
      <c r="F90" s="1" t="s">
        <v>33</v>
      </c>
    </row>
    <row r="91" customFormat="false" ht="13.8" hidden="false" customHeight="false" outlineLevel="0" collapsed="false">
      <c r="A91" s="1" t="s">
        <v>34</v>
      </c>
      <c r="B91" s="1" t="n">
        <v>22.6</v>
      </c>
      <c r="C91" s="1" t="n">
        <v>19.4</v>
      </c>
      <c r="D91" s="2" t="n">
        <f aca="false">B91-C91</f>
        <v>3.2</v>
      </c>
    </row>
    <row r="92" customFormat="false" ht="13.8" hidden="false" customHeight="false" outlineLevel="0" collapsed="false">
      <c r="A92" s="1" t="s">
        <v>20</v>
      </c>
      <c r="B92" s="1" t="n">
        <v>391.9</v>
      </c>
      <c r="C92" s="1" t="n">
        <v>418.1</v>
      </c>
      <c r="D92" s="2" t="n">
        <f aca="false">B92-C92</f>
        <v>-26.2</v>
      </c>
      <c r="F92" s="1" t="s">
        <v>2</v>
      </c>
    </row>
    <row r="93" customFormat="false" ht="13.8" hidden="false" customHeight="false" outlineLevel="0" collapsed="false">
      <c r="A93" s="1" t="s">
        <v>12</v>
      </c>
      <c r="B93" s="1" t="n">
        <v>32.2</v>
      </c>
      <c r="C93" s="1" t="n">
        <v>35.7</v>
      </c>
      <c r="D93" s="2" t="n">
        <f aca="false">B93-C93</f>
        <v>-3.5</v>
      </c>
    </row>
    <row r="94" customFormat="false" ht="13.8" hidden="false" customHeight="false" outlineLevel="0" collapsed="false">
      <c r="B94" s="1" t="n">
        <v>18.3</v>
      </c>
      <c r="C94" s="1" t="n">
        <v>18</v>
      </c>
      <c r="D94" s="2" t="n">
        <f aca="false">B94-C94</f>
        <v>0.300000000000001</v>
      </c>
    </row>
    <row r="95" customFormat="false" ht="13.8" hidden="false" customHeight="false" outlineLevel="0" collapsed="false">
      <c r="B95" s="1" t="n">
        <v>499.3</v>
      </c>
      <c r="C95" s="1" t="n">
        <v>355.6</v>
      </c>
      <c r="D95" s="2" t="n">
        <f aca="false">B95-C95</f>
        <v>143.7</v>
      </c>
      <c r="F95" s="1" t="s">
        <v>35</v>
      </c>
    </row>
    <row r="96" customFormat="false" ht="13.8" hidden="false" customHeight="false" outlineLevel="0" collapsed="false">
      <c r="D96" s="2" t="n">
        <f aca="false">B96-C96</f>
        <v>0</v>
      </c>
    </row>
    <row r="97" customFormat="false" ht="13.8" hidden="false" customHeight="false" outlineLevel="0" collapsed="false">
      <c r="C97" s="1" t="n">
        <v>38.4</v>
      </c>
      <c r="D97" s="2" t="n">
        <f aca="false">B97-C97</f>
        <v>-38.4</v>
      </c>
      <c r="F97" s="1" t="s">
        <v>36</v>
      </c>
    </row>
    <row r="98" customFormat="false" ht="13.8" hidden="false" customHeight="false" outlineLevel="0" collapsed="false">
      <c r="B98" s="1" t="n">
        <v>29.9</v>
      </c>
      <c r="C98" s="1" t="n">
        <v>55.4</v>
      </c>
      <c r="D98" s="2" t="n">
        <f aca="false">B98-C98</f>
        <v>-25.5</v>
      </c>
    </row>
    <row r="99" customFormat="false" ht="13.8" hidden="false" customHeight="false" outlineLevel="0" collapsed="false">
      <c r="A99" s="1" t="s">
        <v>14</v>
      </c>
      <c r="B99" s="1" t="n">
        <v>30.8</v>
      </c>
      <c r="C99" s="1" t="n">
        <v>32.3</v>
      </c>
      <c r="D99" s="2" t="n">
        <f aca="false">B99-C99</f>
        <v>-1.5</v>
      </c>
    </row>
    <row r="100" customFormat="false" ht="13.8" hidden="false" customHeight="false" outlineLevel="0" collapsed="false">
      <c r="B100" s="5" t="n">
        <f aca="false">SUM(B90:B99)</f>
        <v>1025</v>
      </c>
      <c r="C100" s="5" t="n">
        <f aca="false">SUM(C90:C99)</f>
        <v>1004.4</v>
      </c>
      <c r="D100" s="5" t="n">
        <f aca="false">SUM(D90:D99)</f>
        <v>20.5999999999999</v>
      </c>
      <c r="E100" s="6" t="n">
        <f aca="false">D100/C100</f>
        <v>0.0205097570688968</v>
      </c>
    </row>
    <row r="103" customFormat="false" ht="13.8" hidden="false" customHeight="false" outlineLevel="0" collapsed="false">
      <c r="A103" s="4" t="s">
        <v>37</v>
      </c>
      <c r="B103" s="4"/>
      <c r="C103" s="4" t="s">
        <v>2</v>
      </c>
      <c r="D103" s="7"/>
    </row>
    <row r="104" customFormat="false" ht="13.8" hidden="false" customHeight="false" outlineLevel="0" collapsed="false">
      <c r="B104" s="1" t="s">
        <v>3</v>
      </c>
      <c r="C104" s="1" t="s">
        <v>4</v>
      </c>
    </row>
    <row r="105" customFormat="false" ht="13.8" hidden="false" customHeight="false" outlineLevel="0" collapsed="false">
      <c r="C105" s="1" t="n">
        <v>32.3</v>
      </c>
      <c r="D105" s="2" t="n">
        <f aca="false">B105-C105</f>
        <v>-32.3</v>
      </c>
      <c r="F105" s="1" t="s">
        <v>88</v>
      </c>
    </row>
    <row r="106" customFormat="false" ht="13.8" hidden="false" customHeight="false" outlineLevel="0" collapsed="false">
      <c r="B106" s="1" t="n">
        <v>60.9</v>
      </c>
      <c r="C106" s="1" t="n">
        <v>58.4</v>
      </c>
      <c r="D106" s="2" t="n">
        <f aca="false">B106-C106</f>
        <v>2.5</v>
      </c>
      <c r="E106" s="4"/>
    </row>
    <row r="107" customFormat="false" ht="13.8" hidden="false" customHeight="false" outlineLevel="0" collapsed="false">
      <c r="A107" s="1" t="s">
        <v>12</v>
      </c>
      <c r="B107" s="1" t="n">
        <v>28.7</v>
      </c>
      <c r="C107" s="1" t="n">
        <v>29</v>
      </c>
      <c r="D107" s="2" t="n">
        <f aca="false">B107-C107</f>
        <v>-0.300000000000001</v>
      </c>
    </row>
    <row r="108" customFormat="false" ht="13.8" hidden="false" customHeight="false" outlineLevel="0" collapsed="false">
      <c r="D108" s="2" t="n">
        <f aca="false">B108-C108</f>
        <v>0</v>
      </c>
    </row>
    <row r="109" customFormat="false" ht="13.8" hidden="false" customHeight="false" outlineLevel="0" collapsed="false">
      <c r="B109" s="1" t="n">
        <v>29.7</v>
      </c>
      <c r="C109" s="1" t="n">
        <v>30.1</v>
      </c>
      <c r="D109" s="2" t="n">
        <f aca="false">B109-C109</f>
        <v>-0.400000000000002</v>
      </c>
    </row>
    <row r="110" customFormat="false" ht="13.8" hidden="false" customHeight="false" outlineLevel="0" collapsed="false">
      <c r="D110" s="2" t="n">
        <f aca="false">B110-C110</f>
        <v>0</v>
      </c>
    </row>
    <row r="111" customFormat="false" ht="13.8" hidden="false" customHeight="false" outlineLevel="0" collapsed="false">
      <c r="B111" s="1" t="n">
        <v>31.9</v>
      </c>
      <c r="C111" s="1" t="n">
        <v>32.3</v>
      </c>
      <c r="D111" s="2" t="n">
        <f aca="false">B111-C111</f>
        <v>-0.399999999999999</v>
      </c>
    </row>
    <row r="112" customFormat="false" ht="13.8" hidden="false" customHeight="false" outlineLevel="0" collapsed="false">
      <c r="B112" s="5" t="n">
        <f aca="false">SUM(B105:B111)</f>
        <v>151.2</v>
      </c>
      <c r="C112" s="5" t="n">
        <f aca="false">SUM(C105:C111)</f>
        <v>182.1</v>
      </c>
      <c r="D112" s="5" t="n">
        <f aca="false">SUM(D105:D111)</f>
        <v>-30.9</v>
      </c>
      <c r="E112" s="6" t="n">
        <f aca="false">D112/C112</f>
        <v>-0.169686985172982</v>
      </c>
    </row>
    <row r="115" customFormat="false" ht="13.8" hidden="false" customHeight="false" outlineLevel="0" collapsed="false">
      <c r="A115" s="4" t="s">
        <v>41</v>
      </c>
      <c r="B115" s="4"/>
      <c r="C115" s="4" t="s">
        <v>42</v>
      </c>
      <c r="D115" s="7"/>
    </row>
    <row r="116" customFormat="false" ht="13.8" hidden="false" customHeight="false" outlineLevel="0" collapsed="false">
      <c r="B116" s="1" t="s">
        <v>3</v>
      </c>
      <c r="C116" s="1" t="s">
        <v>4</v>
      </c>
    </row>
    <row r="117" customFormat="false" ht="13.8" hidden="false" customHeight="false" outlineLevel="0" collapsed="false">
      <c r="A117" s="1" t="s">
        <v>20</v>
      </c>
      <c r="B117" s="1" t="n">
        <v>22993</v>
      </c>
      <c r="C117" s="1" t="n">
        <v>21924</v>
      </c>
      <c r="D117" s="2" t="n">
        <f aca="false">B117-C117</f>
        <v>1069</v>
      </c>
      <c r="F117" s="1" t="s">
        <v>89</v>
      </c>
    </row>
    <row r="118" customFormat="false" ht="13.8" hidden="false" customHeight="false" outlineLevel="0" collapsed="false">
      <c r="B118" s="1" t="n">
        <v>1052</v>
      </c>
      <c r="C118" s="1" t="n">
        <v>33</v>
      </c>
      <c r="D118" s="2" t="n">
        <f aca="false">B118-C118</f>
        <v>1019</v>
      </c>
      <c r="F118" s="1" t="s">
        <v>44</v>
      </c>
    </row>
    <row r="119" customFormat="false" ht="13.8" hidden="false" customHeight="false" outlineLevel="0" collapsed="false">
      <c r="C119" s="1" t="n">
        <v>16.9</v>
      </c>
      <c r="D119" s="2" t="n">
        <f aca="false">B119-C119</f>
        <v>-16.9</v>
      </c>
    </row>
    <row r="120" customFormat="false" ht="13.8" hidden="false" customHeight="false" outlineLevel="0" collapsed="false">
      <c r="C120" s="1" t="n">
        <v>18.8</v>
      </c>
      <c r="D120" s="2" t="n">
        <f aca="false">B120-C120</f>
        <v>-18.8</v>
      </c>
    </row>
    <row r="121" customFormat="false" ht="13.8" hidden="false" customHeight="false" outlineLevel="0" collapsed="false">
      <c r="C121" s="1" t="n">
        <v>17.8</v>
      </c>
      <c r="D121" s="2" t="n">
        <f aca="false">B121-C121</f>
        <v>-17.8</v>
      </c>
    </row>
    <row r="122" customFormat="false" ht="13.8" hidden="false" customHeight="false" outlineLevel="0" collapsed="false">
      <c r="C122" s="1" t="n">
        <v>21.2</v>
      </c>
      <c r="D122" s="2" t="n">
        <f aca="false">B122-C122</f>
        <v>-21.2</v>
      </c>
    </row>
    <row r="123" customFormat="false" ht="13.8" hidden="false" customHeight="false" outlineLevel="0" collapsed="false">
      <c r="D123" s="2" t="n">
        <f aca="false">B123-C123</f>
        <v>0</v>
      </c>
    </row>
    <row r="124" customFormat="false" ht="13.8" hidden="false" customHeight="false" outlineLevel="0" collapsed="false">
      <c r="A124" s="1" t="s">
        <v>14</v>
      </c>
      <c r="B124" s="1" t="n">
        <v>25</v>
      </c>
      <c r="C124" s="1" t="n">
        <v>16</v>
      </c>
      <c r="D124" s="2" t="n">
        <f aca="false">B124-C124</f>
        <v>9</v>
      </c>
    </row>
    <row r="125" customFormat="false" ht="13.8" hidden="false" customHeight="false" outlineLevel="0" collapsed="false">
      <c r="B125" s="5" t="n">
        <f aca="false">SUM(B117:B124)</f>
        <v>24070</v>
      </c>
      <c r="C125" s="5" t="n">
        <f aca="false">SUM(C117:C124)</f>
        <v>22047.7</v>
      </c>
      <c r="D125" s="5" t="n">
        <f aca="false">SUM(D117:D124)</f>
        <v>2022.3</v>
      </c>
      <c r="E125" s="6" t="n">
        <f aca="false">D125/C125</f>
        <v>0.0917238532817482</v>
      </c>
    </row>
    <row r="127" customFormat="false" ht="13.8" hidden="false" customHeight="false" outlineLevel="0" collapsed="false">
      <c r="F127" s="1" t="s">
        <v>45</v>
      </c>
    </row>
    <row r="128" customFormat="false" ht="13.8" hidden="false" customHeight="false" outlineLevel="0" collapsed="false">
      <c r="A128" s="4" t="s">
        <v>46</v>
      </c>
      <c r="B128" s="4"/>
      <c r="C128" s="4" t="s">
        <v>47</v>
      </c>
      <c r="D128" s="7"/>
    </row>
    <row r="129" customFormat="false" ht="13.8" hidden="false" customHeight="false" outlineLevel="0" collapsed="false">
      <c r="B129" s="1" t="s">
        <v>3</v>
      </c>
      <c r="C129" s="1" t="s">
        <v>4</v>
      </c>
    </row>
    <row r="130" customFormat="false" ht="13.8" hidden="false" customHeight="false" outlineLevel="0" collapsed="false">
      <c r="A130" s="1" t="s">
        <v>48</v>
      </c>
      <c r="B130" s="1" t="n">
        <v>6347</v>
      </c>
      <c r="C130" s="1" t="n">
        <v>6183</v>
      </c>
      <c r="D130" s="2" t="n">
        <f aca="false">B130-C130</f>
        <v>164</v>
      </c>
      <c r="F130" s="1" t="s">
        <v>49</v>
      </c>
    </row>
    <row r="131" customFormat="false" ht="13.8" hidden="false" customHeight="false" outlineLevel="0" collapsed="false">
      <c r="B131" s="1" t="n">
        <v>15495</v>
      </c>
      <c r="C131" s="1" t="n">
        <v>22148</v>
      </c>
      <c r="D131" s="2" t="n">
        <f aca="false">B131-C131</f>
        <v>-6653</v>
      </c>
      <c r="F131" s="1" t="s">
        <v>16</v>
      </c>
    </row>
    <row r="132" customFormat="false" ht="13.8" hidden="false" customHeight="false" outlineLevel="0" collapsed="false">
      <c r="B132" s="1" t="n">
        <v>34</v>
      </c>
      <c r="C132" s="1" t="n">
        <v>34</v>
      </c>
      <c r="D132" s="2" t="n">
        <f aca="false">B132-C132</f>
        <v>0</v>
      </c>
      <c r="F132" s="1" t="s">
        <v>50</v>
      </c>
    </row>
    <row r="133" customFormat="false" ht="13.8" hidden="false" customHeight="false" outlineLevel="0" collapsed="false">
      <c r="D133" s="2" t="n">
        <f aca="false">B133-C133</f>
        <v>0</v>
      </c>
    </row>
    <row r="134" customFormat="false" ht="13.8" hidden="false" customHeight="false" outlineLevel="0" collapsed="false">
      <c r="B134" s="1" t="n">
        <v>120</v>
      </c>
      <c r="D134" s="2" t="n">
        <f aca="false">B134-C134</f>
        <v>120</v>
      </c>
      <c r="F134" s="1" t="s">
        <v>51</v>
      </c>
    </row>
    <row r="135" customFormat="false" ht="13.8" hidden="false" customHeight="false" outlineLevel="0" collapsed="false">
      <c r="B135" s="1" t="n">
        <v>60</v>
      </c>
      <c r="D135" s="2" t="n">
        <f aca="false">B135-C135</f>
        <v>60</v>
      </c>
      <c r="F135" s="1" t="s">
        <v>16</v>
      </c>
    </row>
    <row r="136" customFormat="false" ht="13.8" hidden="false" customHeight="false" outlineLevel="0" collapsed="false">
      <c r="B136" s="1" t="n">
        <v>53</v>
      </c>
      <c r="D136" s="2" t="n">
        <f aca="false">B136-C136</f>
        <v>53</v>
      </c>
      <c r="F136" s="1" t="s">
        <v>16</v>
      </c>
    </row>
    <row r="137" customFormat="false" ht="13.8" hidden="false" customHeight="false" outlineLevel="0" collapsed="false">
      <c r="B137" s="1" t="n">
        <v>48</v>
      </c>
      <c r="D137" s="2" t="n">
        <f aca="false">B137-C137</f>
        <v>48</v>
      </c>
      <c r="F137" s="1" t="s">
        <v>16</v>
      </c>
    </row>
    <row r="138" customFormat="false" ht="13.8" hidden="false" customHeight="false" outlineLevel="0" collapsed="false">
      <c r="D138" s="2" t="n">
        <f aca="false">B138-C138</f>
        <v>0</v>
      </c>
    </row>
    <row r="139" customFormat="false" ht="13.8" hidden="false" customHeight="false" outlineLevel="0" collapsed="false">
      <c r="A139" s="1" t="s">
        <v>34</v>
      </c>
      <c r="B139" s="1" t="n">
        <v>37</v>
      </c>
      <c r="D139" s="2" t="n">
        <f aca="false">B139-C139</f>
        <v>37</v>
      </c>
      <c r="F139" s="1" t="s">
        <v>52</v>
      </c>
    </row>
    <row r="140" customFormat="false" ht="13.8" hidden="false" customHeight="false" outlineLevel="0" collapsed="false">
      <c r="A140" s="1" t="s">
        <v>34</v>
      </c>
      <c r="B140" s="1" t="n">
        <v>33</v>
      </c>
      <c r="D140" s="2" t="n">
        <f aca="false">B140-C140</f>
        <v>33</v>
      </c>
      <c r="F140" s="1" t="s">
        <v>16</v>
      </c>
    </row>
    <row r="141" customFormat="false" ht="13.8" hidden="false" customHeight="false" outlineLevel="0" collapsed="false">
      <c r="A141" s="1" t="s">
        <v>34</v>
      </c>
      <c r="B141" s="1" t="n">
        <v>31</v>
      </c>
      <c r="D141" s="2" t="n">
        <f aca="false">B141-C141</f>
        <v>31</v>
      </c>
      <c r="F141" s="1" t="s">
        <v>16</v>
      </c>
    </row>
    <row r="142" customFormat="false" ht="13.8" hidden="false" customHeight="false" outlineLevel="0" collapsed="false">
      <c r="A142" s="1" t="s">
        <v>34</v>
      </c>
      <c r="B142" s="1" t="n">
        <v>30</v>
      </c>
      <c r="D142" s="2" t="n">
        <f aca="false">B142-C142</f>
        <v>30</v>
      </c>
      <c r="F142" s="1" t="s">
        <v>16</v>
      </c>
    </row>
    <row r="143" customFormat="false" ht="13.8" hidden="false" customHeight="false" outlineLevel="0" collapsed="false">
      <c r="A143" s="1" t="s">
        <v>34</v>
      </c>
      <c r="B143" s="1" t="n">
        <v>31</v>
      </c>
      <c r="D143" s="2" t="n">
        <f aca="false">B143-C143</f>
        <v>31</v>
      </c>
      <c r="F143" s="1" t="s">
        <v>16</v>
      </c>
    </row>
    <row r="144" customFormat="false" ht="13.8" hidden="false" customHeight="false" outlineLevel="0" collapsed="false">
      <c r="A144" s="1" t="s">
        <v>34</v>
      </c>
      <c r="B144" s="1" t="n">
        <v>30</v>
      </c>
      <c r="D144" s="2" t="n">
        <f aca="false">B144-C144</f>
        <v>30</v>
      </c>
      <c r="F144" s="1" t="s">
        <v>16</v>
      </c>
    </row>
    <row r="145" customFormat="false" ht="13.8" hidden="false" customHeight="false" outlineLevel="0" collapsed="false">
      <c r="D145" s="2" t="n">
        <f aca="false">B145-C145</f>
        <v>0</v>
      </c>
    </row>
    <row r="146" customFormat="false" ht="13.8" hidden="false" customHeight="false" outlineLevel="0" collapsed="false">
      <c r="A146" s="1" t="s">
        <v>34</v>
      </c>
      <c r="B146" s="1" t="n">
        <v>101</v>
      </c>
      <c r="C146" s="1" t="n">
        <v>26</v>
      </c>
      <c r="D146" s="2" t="n">
        <f aca="false">B146-C146</f>
        <v>75</v>
      </c>
      <c r="G146" s="1" t="s">
        <v>34</v>
      </c>
      <c r="H146" s="1" t="n">
        <v>101</v>
      </c>
      <c r="I146" s="1" t="n">
        <v>26</v>
      </c>
      <c r="J146" s="2" t="n">
        <f aca="false">H146-I146</f>
        <v>75</v>
      </c>
      <c r="L146" s="1" t="s">
        <v>90</v>
      </c>
    </row>
    <row r="147" customFormat="false" ht="13.8" hidden="false" customHeight="false" outlineLevel="0" collapsed="false">
      <c r="A147" s="1" t="s">
        <v>54</v>
      </c>
      <c r="C147" s="1" t="n">
        <v>52</v>
      </c>
      <c r="D147" s="2" t="n">
        <f aca="false">B147-C147</f>
        <v>-52</v>
      </c>
      <c r="G147" s="1" t="s">
        <v>54</v>
      </c>
      <c r="I147" s="1" t="n">
        <v>52</v>
      </c>
      <c r="J147" s="2" t="n">
        <f aca="false">H147-I147</f>
        <v>-52</v>
      </c>
    </row>
    <row r="148" customFormat="false" ht="13.8" hidden="false" customHeight="false" outlineLevel="0" collapsed="false">
      <c r="C148" s="1" t="n">
        <v>48</v>
      </c>
      <c r="D148" s="2" t="n">
        <f aca="false">B148-C148</f>
        <v>-48</v>
      </c>
      <c r="I148" s="1" t="n">
        <v>48</v>
      </c>
      <c r="J148" s="2" t="n">
        <f aca="false">H148-I148</f>
        <v>-48</v>
      </c>
    </row>
    <row r="149" customFormat="false" ht="13.8" hidden="false" customHeight="false" outlineLevel="0" collapsed="false">
      <c r="D149" s="2" t="n">
        <f aca="false">B149-C149</f>
        <v>0</v>
      </c>
      <c r="J149" s="2" t="n">
        <f aca="false">H149-I149</f>
        <v>0</v>
      </c>
    </row>
    <row r="150" customFormat="false" ht="13.8" hidden="false" customHeight="false" outlineLevel="0" collapsed="false">
      <c r="A150" s="1" t="s">
        <v>34</v>
      </c>
      <c r="B150" s="1" t="n">
        <v>73</v>
      </c>
      <c r="C150" s="1" t="n">
        <v>28</v>
      </c>
      <c r="D150" s="2" t="n">
        <f aca="false">B150-C150</f>
        <v>45</v>
      </c>
      <c r="G150" s="1" t="s">
        <v>34</v>
      </c>
      <c r="H150" s="1" t="n">
        <v>73</v>
      </c>
      <c r="I150" s="1" t="n">
        <v>28</v>
      </c>
      <c r="J150" s="2" t="n">
        <f aca="false">H150-I150</f>
        <v>45</v>
      </c>
    </row>
    <row r="151" customFormat="false" ht="13.8" hidden="false" customHeight="false" outlineLevel="0" collapsed="false">
      <c r="A151" s="1" t="s">
        <v>54</v>
      </c>
      <c r="C151" s="1" t="n">
        <v>39.3</v>
      </c>
      <c r="D151" s="2" t="n">
        <f aca="false">B151-C151</f>
        <v>-39.3</v>
      </c>
      <c r="G151" s="1" t="s">
        <v>54</v>
      </c>
      <c r="I151" s="1" t="n">
        <v>39.3</v>
      </c>
      <c r="J151" s="2" t="n">
        <f aca="false">H151-I151</f>
        <v>-39.3</v>
      </c>
    </row>
    <row r="152" customFormat="false" ht="13.8" hidden="false" customHeight="false" outlineLevel="0" collapsed="false">
      <c r="C152" s="1" t="n">
        <v>36.5</v>
      </c>
      <c r="D152" s="2" t="n">
        <f aca="false">B152-C152</f>
        <v>-36.5</v>
      </c>
      <c r="I152" s="1" t="n">
        <v>36.5</v>
      </c>
      <c r="J152" s="2" t="n">
        <f aca="false">H152-I152</f>
        <v>-36.5</v>
      </c>
    </row>
    <row r="153" customFormat="false" ht="13.8" hidden="false" customHeight="false" outlineLevel="0" collapsed="false">
      <c r="D153" s="2" t="n">
        <f aca="false">B153-C153</f>
        <v>0</v>
      </c>
      <c r="H153" s="5" t="n">
        <f aca="false">SUM(H146:H152)</f>
        <v>174</v>
      </c>
      <c r="I153" s="5" t="n">
        <f aca="false">SUM(I146:I152)</f>
        <v>229.8</v>
      </c>
      <c r="J153" s="5" t="n">
        <f aca="false">SUM(J146:J152)</f>
        <v>-55.8</v>
      </c>
      <c r="K153" s="6" t="n">
        <f aca="false">J153/I153</f>
        <v>-0.242819843342037</v>
      </c>
    </row>
    <row r="154" customFormat="false" ht="13.8" hidden="false" customHeight="false" outlineLevel="0" collapsed="false">
      <c r="A154" s="1" t="s">
        <v>55</v>
      </c>
      <c r="B154" s="1" t="n">
        <v>30</v>
      </c>
      <c r="C154" s="1" t="n">
        <v>23</v>
      </c>
      <c r="D154" s="2" t="n">
        <f aca="false">B154-C154</f>
        <v>7</v>
      </c>
    </row>
    <row r="155" customFormat="false" ht="13.8" hidden="false" customHeight="false" outlineLevel="0" collapsed="false">
      <c r="A155" s="1" t="s">
        <v>56</v>
      </c>
      <c r="B155" s="1" t="n">
        <v>29</v>
      </c>
      <c r="C155" s="1" t="n">
        <v>23</v>
      </c>
      <c r="D155" s="2" t="n">
        <f aca="false">B155-C155</f>
        <v>6</v>
      </c>
    </row>
    <row r="156" customFormat="false" ht="13.8" hidden="false" customHeight="false" outlineLevel="0" collapsed="false">
      <c r="D156" s="2" t="n">
        <f aca="false">B156-C156</f>
        <v>0</v>
      </c>
    </row>
    <row r="157" customFormat="false" ht="13.8" hidden="false" customHeight="false" outlineLevel="0" collapsed="false">
      <c r="B157" s="1" t="n">
        <v>53</v>
      </c>
      <c r="C157" s="1" t="n">
        <v>48.8</v>
      </c>
      <c r="D157" s="2" t="n">
        <f aca="false">B157-C157</f>
        <v>4.2</v>
      </c>
      <c r="F157" s="1" t="s">
        <v>57</v>
      </c>
      <c r="J157" s="2"/>
    </row>
    <row r="158" customFormat="false" ht="13.8" hidden="false" customHeight="false" outlineLevel="0" collapsed="false">
      <c r="D158" s="2" t="n">
        <f aca="false">B158-C158</f>
        <v>0</v>
      </c>
      <c r="J158" s="2"/>
    </row>
    <row r="159" customFormat="false" ht="13.8" hidden="false" customHeight="false" outlineLevel="0" collapsed="false">
      <c r="A159" s="1" t="s">
        <v>54</v>
      </c>
      <c r="B159" s="1" t="n">
        <v>45.8</v>
      </c>
      <c r="C159" s="1" t="n">
        <v>56.8</v>
      </c>
      <c r="D159" s="2" t="n">
        <f aca="false">B159-C159</f>
        <v>-11</v>
      </c>
      <c r="G159" s="1" t="s">
        <v>54</v>
      </c>
      <c r="H159" s="1" t="n">
        <v>45.8</v>
      </c>
      <c r="I159" s="1" t="n">
        <v>56.8</v>
      </c>
      <c r="J159" s="2" t="n">
        <f aca="false">H159-I159</f>
        <v>-11</v>
      </c>
      <c r="L159" s="1" t="s">
        <v>58</v>
      </c>
    </row>
    <row r="160" customFormat="false" ht="13.8" hidden="false" customHeight="false" outlineLevel="0" collapsed="false">
      <c r="B160" s="1" t="n">
        <v>1141.5</v>
      </c>
      <c r="C160" s="1" t="n">
        <v>1199.5</v>
      </c>
      <c r="D160" s="2" t="n">
        <f aca="false">B160-C160</f>
        <v>-58</v>
      </c>
      <c r="F160" s="1" t="s">
        <v>18</v>
      </c>
      <c r="J160" s="2" t="n">
        <f aca="false">H160-I160</f>
        <v>0</v>
      </c>
      <c r="L160" s="1" t="s">
        <v>59</v>
      </c>
    </row>
    <row r="161" customFormat="false" ht="13.8" hidden="false" customHeight="false" outlineLevel="0" collapsed="false">
      <c r="A161" s="1" t="s">
        <v>12</v>
      </c>
      <c r="B161" s="1" t="n">
        <v>45.1</v>
      </c>
      <c r="C161" s="1" t="n">
        <v>42.5</v>
      </c>
      <c r="D161" s="2" t="n">
        <f aca="false">B161-C161</f>
        <v>2.6</v>
      </c>
      <c r="G161" s="1" t="s">
        <v>12</v>
      </c>
      <c r="H161" s="1" t="n">
        <v>45.1</v>
      </c>
      <c r="I161" s="1" t="n">
        <v>42.5</v>
      </c>
      <c r="J161" s="2" t="n">
        <f aca="false">H161-I161</f>
        <v>2.6</v>
      </c>
    </row>
    <row r="162" customFormat="false" ht="13.8" hidden="false" customHeight="false" outlineLevel="0" collapsed="false">
      <c r="A162" s="1" t="s">
        <v>55</v>
      </c>
      <c r="B162" s="1" t="n">
        <v>31.5</v>
      </c>
      <c r="C162" s="1" t="n">
        <v>26.4</v>
      </c>
      <c r="D162" s="2" t="n">
        <f aca="false">B162-C162</f>
        <v>5.1</v>
      </c>
      <c r="G162" s="1" t="s">
        <v>55</v>
      </c>
      <c r="H162" s="1" t="n">
        <v>31.5</v>
      </c>
      <c r="I162" s="1" t="n">
        <v>26.4</v>
      </c>
      <c r="J162" s="2" t="n">
        <f aca="false">H162-I162</f>
        <v>5.1</v>
      </c>
    </row>
    <row r="163" customFormat="false" ht="13.8" hidden="false" customHeight="false" outlineLevel="0" collapsed="false">
      <c r="B163" s="1" t="n">
        <v>597.8</v>
      </c>
      <c r="C163" s="1" t="n">
        <v>461.7</v>
      </c>
      <c r="D163" s="2" t="n">
        <f aca="false">B163-C163</f>
        <v>136.1</v>
      </c>
      <c r="F163" s="1" t="s">
        <v>60</v>
      </c>
      <c r="J163" s="2" t="n">
        <f aca="false">H163-I163</f>
        <v>0</v>
      </c>
      <c r="L163" s="1" t="s">
        <v>61</v>
      </c>
    </row>
    <row r="164" customFormat="false" ht="13.8" hidden="false" customHeight="false" outlineLevel="0" collapsed="false">
      <c r="A164" s="1" t="s">
        <v>62</v>
      </c>
      <c r="B164" s="1" t="n">
        <v>73.9</v>
      </c>
      <c r="C164" s="1" t="n">
        <v>42.1</v>
      </c>
      <c r="D164" s="2" t="n">
        <f aca="false">B164-C164</f>
        <v>31.8</v>
      </c>
      <c r="G164" s="1" t="s">
        <v>62</v>
      </c>
      <c r="J164" s="2" t="n">
        <f aca="false">H164-I164</f>
        <v>0</v>
      </c>
    </row>
    <row r="165" customFormat="false" ht="13.8" hidden="false" customHeight="false" outlineLevel="0" collapsed="false">
      <c r="B165" s="1" t="n">
        <v>90.9</v>
      </c>
      <c r="C165" s="1" t="n">
        <v>49.5</v>
      </c>
      <c r="D165" s="2" t="n">
        <f aca="false">B165-C165</f>
        <v>41.4</v>
      </c>
      <c r="J165" s="2" t="n">
        <f aca="false">H165-I165</f>
        <v>0</v>
      </c>
    </row>
    <row r="166" customFormat="false" ht="13.8" hidden="false" customHeight="false" outlineLevel="0" collapsed="false">
      <c r="D166" s="2" t="n">
        <f aca="false">B166-C166</f>
        <v>0</v>
      </c>
      <c r="J166" s="2" t="n">
        <f aca="false">H166-I166</f>
        <v>0</v>
      </c>
    </row>
    <row r="167" customFormat="false" ht="13.8" hidden="false" customHeight="false" outlineLevel="0" collapsed="false">
      <c r="A167" s="1" t="s">
        <v>54</v>
      </c>
      <c r="B167" s="1" t="n">
        <v>40.8</v>
      </c>
      <c r="C167" s="1" t="n">
        <v>57.1</v>
      </c>
      <c r="D167" s="2" t="n">
        <f aca="false">B167-C167</f>
        <v>-16.3</v>
      </c>
      <c r="G167" s="1" t="s">
        <v>54</v>
      </c>
      <c r="H167" s="1" t="n">
        <v>40.8</v>
      </c>
      <c r="I167" s="1" t="n">
        <v>57.1</v>
      </c>
      <c r="J167" s="2" t="n">
        <f aca="false">H167-I167</f>
        <v>-16.3</v>
      </c>
      <c r="L167" s="1" t="s">
        <v>58</v>
      </c>
    </row>
    <row r="168" customFormat="false" ht="13.8" hidden="false" customHeight="false" outlineLevel="0" collapsed="false">
      <c r="B168" s="1" t="n">
        <v>740.9</v>
      </c>
      <c r="C168" s="1" t="n">
        <v>823.8</v>
      </c>
      <c r="D168" s="2" t="n">
        <f aca="false">B168-C168</f>
        <v>-82.9</v>
      </c>
      <c r="F168" s="1" t="s">
        <v>31</v>
      </c>
      <c r="J168" s="2" t="n">
        <f aca="false">H168-I168</f>
        <v>0</v>
      </c>
      <c r="L168" s="1" t="s">
        <v>63</v>
      </c>
    </row>
    <row r="169" customFormat="false" ht="13.8" hidden="false" customHeight="false" outlineLevel="0" collapsed="false">
      <c r="A169" s="1" t="s">
        <v>12</v>
      </c>
      <c r="B169" s="1" t="n">
        <v>44.5</v>
      </c>
      <c r="C169" s="1" t="n">
        <v>38.4</v>
      </c>
      <c r="D169" s="2" t="n">
        <f aca="false">B169-C169</f>
        <v>6.1</v>
      </c>
      <c r="G169" s="1" t="s">
        <v>12</v>
      </c>
      <c r="H169" s="1" t="n">
        <v>44.5</v>
      </c>
      <c r="I169" s="1" t="n">
        <v>38.4</v>
      </c>
      <c r="J169" s="2" t="n">
        <f aca="false">H169-I169</f>
        <v>6.1</v>
      </c>
    </row>
    <row r="170" customFormat="false" ht="13.8" hidden="false" customHeight="false" outlineLevel="0" collapsed="false">
      <c r="A170" s="1" t="s">
        <v>55</v>
      </c>
      <c r="B170" s="1" t="n">
        <v>30.6</v>
      </c>
      <c r="C170" s="1" t="n">
        <v>47.9</v>
      </c>
      <c r="D170" s="2" t="n">
        <f aca="false">B170-C170</f>
        <v>-17.3</v>
      </c>
      <c r="G170" s="1" t="s">
        <v>55</v>
      </c>
      <c r="H170" s="1" t="n">
        <v>30.6</v>
      </c>
      <c r="I170" s="1" t="n">
        <v>47.9</v>
      </c>
      <c r="J170" s="2" t="n">
        <f aca="false">H170-I170</f>
        <v>-17.3</v>
      </c>
    </row>
    <row r="171" customFormat="false" ht="13.8" hidden="false" customHeight="false" outlineLevel="0" collapsed="false">
      <c r="B171" s="1" t="n">
        <v>434.2</v>
      </c>
      <c r="C171" s="1" t="n">
        <v>583.2</v>
      </c>
      <c r="D171" s="2" t="n">
        <f aca="false">B171-C171</f>
        <v>-149</v>
      </c>
      <c r="F171" s="1" t="s">
        <v>60</v>
      </c>
      <c r="J171" s="2" t="n">
        <f aca="false">H171-I171</f>
        <v>0</v>
      </c>
      <c r="L171" s="1" t="s">
        <v>61</v>
      </c>
    </row>
    <row r="172" customFormat="false" ht="13.8" hidden="false" customHeight="false" outlineLevel="0" collapsed="false">
      <c r="A172" s="1" t="s">
        <v>62</v>
      </c>
      <c r="B172" s="1" t="n">
        <v>52.9</v>
      </c>
      <c r="C172" s="1" t="n">
        <v>61.3</v>
      </c>
      <c r="D172" s="2" t="n">
        <f aca="false">B172-C172</f>
        <v>-8.4</v>
      </c>
      <c r="G172" s="1" t="s">
        <v>62</v>
      </c>
      <c r="H172" s="1" t="n">
        <v>52.9</v>
      </c>
      <c r="I172" s="1" t="n">
        <v>61.3</v>
      </c>
      <c r="J172" s="2" t="n">
        <f aca="false">H172-I172</f>
        <v>-8.4</v>
      </c>
    </row>
    <row r="173" customFormat="false" ht="13.8" hidden="false" customHeight="false" outlineLevel="0" collapsed="false">
      <c r="A173" s="1" t="s">
        <v>64</v>
      </c>
      <c r="B173" s="1" t="n">
        <v>51.8</v>
      </c>
      <c r="C173" s="1" t="n">
        <v>42.9</v>
      </c>
      <c r="D173" s="2" t="n">
        <f aca="false">B173-C173</f>
        <v>8.9</v>
      </c>
      <c r="F173" s="1" t="s">
        <v>64</v>
      </c>
      <c r="H173" s="1" t="n">
        <v>51.8</v>
      </c>
      <c r="I173" s="1" t="n">
        <v>42.9</v>
      </c>
      <c r="J173" s="2" t="n">
        <f aca="false">H173-I173</f>
        <v>8.9</v>
      </c>
    </row>
    <row r="174" customFormat="false" ht="13.8" hidden="false" customHeight="false" outlineLevel="0" collapsed="false">
      <c r="B174" s="1" t="n">
        <v>647.4</v>
      </c>
      <c r="C174" s="1" t="n">
        <v>554.5</v>
      </c>
      <c r="D174" s="2" t="n">
        <f aca="false">B174-C174</f>
        <v>92.9</v>
      </c>
      <c r="F174" s="1" t="s">
        <v>60</v>
      </c>
      <c r="J174" s="2" t="n">
        <f aca="false">H174-I174</f>
        <v>0</v>
      </c>
      <c r="L174" s="1" t="s">
        <v>61</v>
      </c>
    </row>
    <row r="175" customFormat="false" ht="13.8" hidden="false" customHeight="false" outlineLevel="0" collapsed="false">
      <c r="D175" s="2" t="n">
        <f aca="false">B175-C175</f>
        <v>0</v>
      </c>
      <c r="J175" s="2" t="n">
        <f aca="false">H175-I175</f>
        <v>0</v>
      </c>
    </row>
    <row r="176" customFormat="false" ht="13.8" hidden="false" customHeight="false" outlineLevel="0" collapsed="false">
      <c r="A176" s="1" t="s">
        <v>54</v>
      </c>
      <c r="B176" s="1" t="n">
        <v>45.7</v>
      </c>
      <c r="C176" s="1" t="n">
        <v>83.6</v>
      </c>
      <c r="D176" s="2" t="n">
        <f aca="false">B176-C176</f>
        <v>-37.9</v>
      </c>
      <c r="G176" s="1" t="s">
        <v>54</v>
      </c>
      <c r="H176" s="1" t="n">
        <v>45.7</v>
      </c>
      <c r="I176" s="1" t="n">
        <v>83.6</v>
      </c>
      <c r="J176" s="2" t="n">
        <f aca="false">H176-I176</f>
        <v>-37.9</v>
      </c>
      <c r="L176" s="1" t="s">
        <v>58</v>
      </c>
    </row>
    <row r="177" customFormat="false" ht="13.8" hidden="false" customHeight="false" outlineLevel="0" collapsed="false">
      <c r="B177" s="1" t="n">
        <v>417.9</v>
      </c>
      <c r="C177" s="1" t="n">
        <v>486</v>
      </c>
      <c r="D177" s="2" t="n">
        <f aca="false">B177-C177</f>
        <v>-68.1</v>
      </c>
      <c r="F177" s="1" t="s">
        <v>2</v>
      </c>
      <c r="J177" s="2" t="n">
        <f aca="false">H177-I177</f>
        <v>0</v>
      </c>
      <c r="L177" s="1" t="s">
        <v>65</v>
      </c>
    </row>
    <row r="178" customFormat="false" ht="13.8" hidden="false" customHeight="false" outlineLevel="0" collapsed="false">
      <c r="A178" s="1" t="s">
        <v>12</v>
      </c>
      <c r="B178" s="1" t="n">
        <v>66.4</v>
      </c>
      <c r="C178" s="1" t="n">
        <v>59.2</v>
      </c>
      <c r="D178" s="2" t="n">
        <f aca="false">B178-C178</f>
        <v>7.2</v>
      </c>
      <c r="G178" s="1" t="s">
        <v>12</v>
      </c>
      <c r="H178" s="1" t="n">
        <v>66.4</v>
      </c>
      <c r="I178" s="1" t="n">
        <v>59.2</v>
      </c>
      <c r="J178" s="2" t="n">
        <f aca="false">H178-I178</f>
        <v>7.2</v>
      </c>
    </row>
    <row r="179" customFormat="false" ht="13.8" hidden="false" customHeight="false" outlineLevel="0" collapsed="false">
      <c r="D179" s="2" t="n">
        <f aca="false">B179-C179</f>
        <v>0</v>
      </c>
      <c r="J179" s="2" t="n">
        <f aca="false">H179-I179</f>
        <v>0</v>
      </c>
    </row>
    <row r="180" customFormat="false" ht="13.8" hidden="false" customHeight="false" outlineLevel="0" collapsed="false">
      <c r="A180" s="1" t="s">
        <v>54</v>
      </c>
      <c r="B180" s="1" t="n">
        <v>42.8</v>
      </c>
      <c r="C180" s="1" t="n">
        <v>94.4</v>
      </c>
      <c r="D180" s="2" t="n">
        <f aca="false">B180-C180</f>
        <v>-51.6</v>
      </c>
      <c r="G180" s="1" t="s">
        <v>54</v>
      </c>
      <c r="H180" s="1" t="n">
        <v>42.8</v>
      </c>
      <c r="I180" s="1" t="n">
        <v>94.4</v>
      </c>
      <c r="J180" s="2" t="n">
        <f aca="false">H180-I180</f>
        <v>-51.6</v>
      </c>
      <c r="L180" s="1" t="s">
        <v>58</v>
      </c>
    </row>
    <row r="181" customFormat="false" ht="13.8" hidden="false" customHeight="false" outlineLevel="0" collapsed="false">
      <c r="D181" s="2" t="n">
        <f aca="false">B181-C181</f>
        <v>0</v>
      </c>
      <c r="J181" s="2" t="n">
        <f aca="false">H181-I181</f>
        <v>0</v>
      </c>
    </row>
    <row r="182" customFormat="false" ht="13.8" hidden="false" customHeight="false" outlineLevel="0" collapsed="false">
      <c r="B182" s="1" t="n">
        <v>56.9</v>
      </c>
      <c r="C182" s="1" t="n">
        <v>130.2</v>
      </c>
      <c r="D182" s="2" t="n">
        <f aca="false">B182-C182</f>
        <v>-73.3</v>
      </c>
      <c r="H182" s="5" t="n">
        <f aca="false">SUM(H157:H181)</f>
        <v>497.9</v>
      </c>
      <c r="I182" s="5" t="n">
        <f aca="false">SUM(I157:I181)</f>
        <v>610.5</v>
      </c>
      <c r="J182" s="5" t="n">
        <f aca="false">SUM(J157:J181)</f>
        <v>-112.6</v>
      </c>
      <c r="K182" s="6" t="n">
        <f aca="false">J182/I182</f>
        <v>-0.184438984438984</v>
      </c>
    </row>
    <row r="183" customFormat="false" ht="13.8" hidden="false" customHeight="false" outlineLevel="0" collapsed="false">
      <c r="B183" s="1" t="n">
        <v>47.3</v>
      </c>
      <c r="C183" s="1" t="n">
        <v>93.1</v>
      </c>
      <c r="D183" s="2" t="n">
        <f aca="false">B183-C183</f>
        <v>-45.8</v>
      </c>
      <c r="J183" s="2"/>
    </row>
    <row r="184" customFormat="false" ht="13.8" hidden="false" customHeight="false" outlineLevel="0" collapsed="false">
      <c r="B184" s="1" t="n">
        <v>42.5</v>
      </c>
      <c r="C184" s="1" t="n">
        <v>109</v>
      </c>
      <c r="D184" s="2" t="n">
        <f aca="false">B184-C184</f>
        <v>-66.5</v>
      </c>
      <c r="J184" s="2"/>
    </row>
    <row r="185" customFormat="false" ht="13.8" hidden="false" customHeight="false" outlineLevel="0" collapsed="false">
      <c r="B185" s="1" t="n">
        <v>30.1</v>
      </c>
      <c r="C185" s="1" t="n">
        <v>25</v>
      </c>
      <c r="D185" s="2" t="n">
        <f aca="false">B185-C185</f>
        <v>5.1</v>
      </c>
      <c r="J185" s="2"/>
    </row>
    <row r="186" customFormat="false" ht="13.8" hidden="false" customHeight="false" outlineLevel="0" collapsed="false">
      <c r="B186" s="1" t="n">
        <v>4099.5</v>
      </c>
      <c r="C186" s="1" t="n">
        <v>5153.5</v>
      </c>
      <c r="D186" s="2" t="n">
        <f aca="false">B186-C186</f>
        <v>-1054</v>
      </c>
      <c r="J186" s="2"/>
    </row>
    <row r="187" customFormat="false" ht="13.8" hidden="false" customHeight="false" outlineLevel="0" collapsed="false">
      <c r="B187" s="1" t="n">
        <v>39.2</v>
      </c>
      <c r="C187" s="1" t="n">
        <v>55.8</v>
      </c>
      <c r="D187" s="2" t="n">
        <f aca="false">B187-C187</f>
        <v>-16.6</v>
      </c>
      <c r="J187" s="2"/>
    </row>
    <row r="188" customFormat="false" ht="13.8" hidden="false" customHeight="false" outlineLevel="0" collapsed="false">
      <c r="D188" s="2" t="n">
        <f aca="false">B188-C188</f>
        <v>0</v>
      </c>
      <c r="J188" s="2"/>
    </row>
    <row r="189" customFormat="false" ht="13.8" hidden="false" customHeight="false" outlineLevel="0" collapsed="false">
      <c r="A189" s="1" t="s">
        <v>12</v>
      </c>
      <c r="B189" s="1" t="n">
        <v>92.9</v>
      </c>
      <c r="C189" s="1" t="n">
        <v>44</v>
      </c>
      <c r="D189" s="2" t="n">
        <f aca="false">B189-C189</f>
        <v>48.9</v>
      </c>
      <c r="J189" s="2"/>
    </row>
    <row r="190" customFormat="false" ht="13.8" hidden="false" customHeight="false" outlineLevel="0" collapsed="false">
      <c r="B190" s="5" t="n">
        <f aca="false">SUM(B130:B189)</f>
        <v>31685.8</v>
      </c>
      <c r="C190" s="5" t="n">
        <f aca="false">SUM(C130:C189)</f>
        <v>39111</v>
      </c>
      <c r="D190" s="5" t="n">
        <f aca="false">SUM(D130:D189)</f>
        <v>-7425.2</v>
      </c>
      <c r="E190" s="6" t="n">
        <f aca="false">D190/C190</f>
        <v>-0.189849402981258</v>
      </c>
    </row>
    <row r="193" customFormat="false" ht="13.8" hidden="false" customHeight="false" outlineLevel="0" collapsed="false">
      <c r="A193" s="4" t="s">
        <v>41</v>
      </c>
      <c r="B193" s="4"/>
      <c r="C193" s="4" t="s">
        <v>66</v>
      </c>
      <c r="D193" s="7"/>
    </row>
    <row r="194" customFormat="false" ht="13.8" hidden="false" customHeight="false" outlineLevel="0" collapsed="false">
      <c r="B194" s="1" t="s">
        <v>3</v>
      </c>
      <c r="C194" s="1" t="s">
        <v>4</v>
      </c>
    </row>
    <row r="195" customFormat="false" ht="13.8" hidden="false" customHeight="false" outlineLevel="0" collapsed="false">
      <c r="B195" s="1" t="n">
        <v>24.7</v>
      </c>
      <c r="C195" s="1" t="n">
        <v>25.6</v>
      </c>
      <c r="D195" s="2" t="n">
        <f aca="false">B195-C195</f>
        <v>-0.900000000000002</v>
      </c>
    </row>
    <row r="196" customFormat="false" ht="13.8" hidden="false" customHeight="false" outlineLevel="0" collapsed="false">
      <c r="B196" s="5" t="n">
        <f aca="false">SUM(B195)</f>
        <v>24.7</v>
      </c>
      <c r="C196" s="5" t="n">
        <f aca="false">SUM(C195)</f>
        <v>25.6</v>
      </c>
      <c r="D196" s="5" t="n">
        <f aca="false">SUM(D195)</f>
        <v>-0.900000000000002</v>
      </c>
      <c r="E196" s="6" t="n">
        <f aca="false">D196/C196</f>
        <v>-0.0351562500000001</v>
      </c>
    </row>
    <row r="199" customFormat="false" ht="13.8" hidden="false" customHeight="false" outlineLevel="0" collapsed="false">
      <c r="A199" s="4" t="s">
        <v>67</v>
      </c>
      <c r="B199" s="4"/>
      <c r="C199" s="4" t="s">
        <v>68</v>
      </c>
      <c r="D199" s="7"/>
    </row>
    <row r="200" customFormat="false" ht="13.8" hidden="false" customHeight="false" outlineLevel="0" collapsed="false">
      <c r="B200" s="1" t="s">
        <v>3</v>
      </c>
      <c r="C200" s="1" t="s">
        <v>4</v>
      </c>
    </row>
    <row r="201" customFormat="false" ht="13.8" hidden="false" customHeight="false" outlineLevel="0" collapsed="false">
      <c r="B201" s="1" t="n">
        <v>62.6</v>
      </c>
      <c r="C201" s="1" t="n">
        <v>66.9</v>
      </c>
      <c r="D201" s="2" t="n">
        <f aca="false">B201-C201</f>
        <v>-4.3</v>
      </c>
    </row>
    <row r="202" customFormat="false" ht="13.8" hidden="false" customHeight="false" outlineLevel="0" collapsed="false">
      <c r="C202" s="1" t="n">
        <v>212.7</v>
      </c>
      <c r="D202" s="2" t="n">
        <f aca="false">B202-C202</f>
        <v>-212.7</v>
      </c>
      <c r="F202" s="1" t="s">
        <v>69</v>
      </c>
    </row>
    <row r="203" customFormat="false" ht="13.8" hidden="false" customHeight="false" outlineLevel="0" collapsed="false">
      <c r="C203" s="1" t="n">
        <v>67</v>
      </c>
      <c r="D203" s="2" t="n">
        <f aca="false">B203-C203</f>
        <v>-67</v>
      </c>
      <c r="F203" s="1" t="s">
        <v>16</v>
      </c>
    </row>
    <row r="204" customFormat="false" ht="13.8" hidden="false" customHeight="false" outlineLevel="0" collapsed="false">
      <c r="B204" s="1" t="n">
        <v>513.4</v>
      </c>
      <c r="C204" s="1" t="n">
        <v>530.1</v>
      </c>
      <c r="D204" s="2" t="n">
        <f aca="false">B204-C204</f>
        <v>-16.7</v>
      </c>
    </row>
    <row r="205" customFormat="false" ht="13.8" hidden="false" customHeight="false" outlineLevel="0" collapsed="false">
      <c r="B205" s="5" t="n">
        <f aca="false">SUM(B201:B204)</f>
        <v>576</v>
      </c>
      <c r="C205" s="5" t="n">
        <f aca="false">SUM(C201:C204)</f>
        <v>876.7</v>
      </c>
      <c r="D205" s="5" t="n">
        <f aca="false">SUM(D201:D204)</f>
        <v>-300.7</v>
      </c>
      <c r="E205" s="6" t="n">
        <f aca="false">D205/C205</f>
        <v>-0.342990760807574</v>
      </c>
    </row>
    <row r="208" customFormat="false" ht="13.8" hidden="false" customHeight="false" outlineLevel="0" collapsed="false">
      <c r="A208" s="4" t="s">
        <v>70</v>
      </c>
      <c r="B208" s="4"/>
      <c r="C208" s="4" t="s">
        <v>66</v>
      </c>
      <c r="D208" s="7"/>
    </row>
    <row r="209" customFormat="false" ht="13.8" hidden="false" customHeight="false" outlineLevel="0" collapsed="false">
      <c r="B209" s="1" t="s">
        <v>3</v>
      </c>
      <c r="C209" s="1" t="s">
        <v>4</v>
      </c>
    </row>
    <row r="210" customFormat="false" ht="13.8" hidden="false" customHeight="false" outlineLevel="0" collapsed="false">
      <c r="C210" s="1" t="n">
        <v>66.4</v>
      </c>
      <c r="D210" s="2" t="n">
        <f aca="false">B210-C210</f>
        <v>-66.4</v>
      </c>
      <c r="F210" s="1" t="s">
        <v>71</v>
      </c>
    </row>
    <row r="211" customFormat="false" ht="13.8" hidden="false" customHeight="false" outlineLevel="0" collapsed="false">
      <c r="B211" s="1" t="n">
        <v>62.5</v>
      </c>
      <c r="C211" s="1" t="n">
        <v>56.7</v>
      </c>
      <c r="D211" s="2" t="n">
        <f aca="false">B211-C211</f>
        <v>5.8</v>
      </c>
      <c r="F211" s="1" t="s">
        <v>72</v>
      </c>
    </row>
    <row r="212" customFormat="false" ht="13.8" hidden="false" customHeight="false" outlineLevel="0" collapsed="false">
      <c r="C212" s="1" t="n">
        <v>30.1</v>
      </c>
      <c r="D212" s="2" t="n">
        <f aca="false">B212-C212</f>
        <v>-30.1</v>
      </c>
      <c r="F212" s="1" t="s">
        <v>73</v>
      </c>
    </row>
    <row r="213" customFormat="false" ht="13.8" hidden="false" customHeight="false" outlineLevel="0" collapsed="false">
      <c r="C213" s="1" t="n">
        <v>23.8</v>
      </c>
      <c r="D213" s="2" t="n">
        <f aca="false">B213-C213</f>
        <v>-23.8</v>
      </c>
      <c r="F213" s="1" t="s">
        <v>74</v>
      </c>
    </row>
    <row r="214" customFormat="false" ht="13.8" hidden="false" customHeight="false" outlineLevel="0" collapsed="false">
      <c r="B214" s="1" t="n">
        <v>74.4</v>
      </c>
      <c r="C214" s="1" t="n">
        <v>65.2</v>
      </c>
      <c r="D214" s="2" t="n">
        <f aca="false">B214-C214</f>
        <v>9.2</v>
      </c>
      <c r="F214" s="1" t="s">
        <v>75</v>
      </c>
    </row>
    <row r="215" customFormat="false" ht="13.8" hidden="false" customHeight="false" outlineLevel="0" collapsed="false">
      <c r="D215" s="2" t="n">
        <f aca="false">B215-C215</f>
        <v>0</v>
      </c>
    </row>
    <row r="216" customFormat="false" ht="13.8" hidden="false" customHeight="false" outlineLevel="0" collapsed="false">
      <c r="B216" s="1" t="n">
        <v>178.9</v>
      </c>
      <c r="C216" s="1" t="n">
        <v>182.8</v>
      </c>
      <c r="D216" s="2" t="n">
        <f aca="false">B216-C216</f>
        <v>-3.90000000000001</v>
      </c>
      <c r="F216" s="1" t="s">
        <v>76</v>
      </c>
    </row>
    <row r="217" customFormat="false" ht="13.8" hidden="false" customHeight="false" outlineLevel="0" collapsed="false">
      <c r="B217" s="1" t="n">
        <v>400.7</v>
      </c>
      <c r="C217" s="1" t="n">
        <v>437</v>
      </c>
      <c r="D217" s="2" t="n">
        <f aca="false">B217-C217</f>
        <v>-36.3</v>
      </c>
      <c r="F217" s="1" t="s">
        <v>77</v>
      </c>
    </row>
    <row r="218" customFormat="false" ht="13.8" hidden="false" customHeight="false" outlineLevel="0" collapsed="false">
      <c r="A218" s="1" t="s">
        <v>12</v>
      </c>
      <c r="B218" s="1" t="n">
        <v>34.9</v>
      </c>
      <c r="C218" s="1" t="n">
        <v>36.7</v>
      </c>
      <c r="D218" s="2" t="n">
        <f aca="false">B218-C218</f>
        <v>-1.8</v>
      </c>
    </row>
    <row r="219" customFormat="false" ht="13.8" hidden="false" customHeight="false" outlineLevel="0" collapsed="false">
      <c r="D219" s="2" t="n">
        <f aca="false">B219-C219</f>
        <v>0</v>
      </c>
    </row>
    <row r="220" customFormat="false" ht="13.8" hidden="false" customHeight="false" outlineLevel="0" collapsed="false">
      <c r="B220" s="1" t="n">
        <v>46.8</v>
      </c>
      <c r="C220" s="1" t="n">
        <v>51.6</v>
      </c>
      <c r="D220" s="2" t="n">
        <f aca="false">B220-C220</f>
        <v>-4.8</v>
      </c>
      <c r="F220" s="1" t="s">
        <v>78</v>
      </c>
    </row>
    <row r="221" customFormat="false" ht="13.8" hidden="false" customHeight="false" outlineLevel="0" collapsed="false">
      <c r="B221" s="1" t="n">
        <v>20.4</v>
      </c>
      <c r="C221" s="1" t="n">
        <v>24.8</v>
      </c>
      <c r="D221" s="2" t="n">
        <f aca="false">B221-C221</f>
        <v>-4.4</v>
      </c>
      <c r="F221" s="1" t="s">
        <v>16</v>
      </c>
    </row>
    <row r="222" customFormat="false" ht="13.8" hidden="false" customHeight="false" outlineLevel="0" collapsed="false">
      <c r="B222" s="1" t="n">
        <v>24.8</v>
      </c>
      <c r="C222" s="1" t="n">
        <v>28</v>
      </c>
      <c r="D222" s="2" t="n">
        <f aca="false">B222-C222</f>
        <v>-3.2</v>
      </c>
      <c r="F222" s="1" t="s">
        <v>16</v>
      </c>
    </row>
    <row r="223" customFormat="false" ht="13.8" hidden="false" customHeight="false" outlineLevel="0" collapsed="false">
      <c r="B223" s="1" t="n">
        <v>19.5</v>
      </c>
      <c r="C223" s="1" t="n">
        <v>21.8</v>
      </c>
      <c r="D223" s="2" t="n">
        <f aca="false">B223-C223</f>
        <v>-2.3</v>
      </c>
      <c r="F223" s="1" t="s">
        <v>16</v>
      </c>
    </row>
    <row r="224" customFormat="false" ht="13.8" hidden="false" customHeight="false" outlineLevel="0" collapsed="false">
      <c r="B224" s="1" t="n">
        <v>22</v>
      </c>
      <c r="C224" s="1" t="n">
        <v>25.7</v>
      </c>
      <c r="D224" s="2" t="n">
        <f aca="false">B224-C224</f>
        <v>-3.7</v>
      </c>
      <c r="F224" s="1" t="s">
        <v>16</v>
      </c>
    </row>
    <row r="225" customFormat="false" ht="13.8" hidden="false" customHeight="false" outlineLevel="0" collapsed="false">
      <c r="B225" s="1" t="n">
        <v>45.8</v>
      </c>
      <c r="C225" s="1" t="n">
        <v>35.1</v>
      </c>
      <c r="D225" s="2" t="n">
        <f aca="false">B225-C225</f>
        <v>10.7</v>
      </c>
      <c r="F225" s="1" t="s">
        <v>16</v>
      </c>
    </row>
    <row r="226" customFormat="false" ht="13.8" hidden="false" customHeight="false" outlineLevel="0" collapsed="false">
      <c r="D226" s="2" t="n">
        <f aca="false">B226-C226</f>
        <v>0</v>
      </c>
    </row>
    <row r="227" customFormat="false" ht="13.8" hidden="false" customHeight="false" outlineLevel="0" collapsed="false">
      <c r="A227" s="1" t="s">
        <v>14</v>
      </c>
      <c r="B227" s="1" t="n">
        <v>21.4</v>
      </c>
      <c r="C227" s="1" t="n">
        <v>21.5</v>
      </c>
      <c r="D227" s="2" t="n">
        <f aca="false">B227-C227</f>
        <v>-0.100000000000001</v>
      </c>
    </row>
    <row r="228" customFormat="false" ht="13.8" hidden="false" customHeight="false" outlineLevel="0" collapsed="false">
      <c r="B228" s="5" t="n">
        <f aca="false">SUM(B210:B227)</f>
        <v>952.1</v>
      </c>
      <c r="C228" s="5" t="n">
        <f aca="false">SUM(C210:C227)</f>
        <v>1107.2</v>
      </c>
      <c r="D228" s="5" t="n">
        <f aca="false">SUM(D210:D227)</f>
        <v>-155.1</v>
      </c>
      <c r="E228" s="6" t="n">
        <f aca="false">D228/C228</f>
        <v>-0.140083092485549</v>
      </c>
    </row>
    <row r="231" customFormat="false" ht="13.8" hidden="false" customHeight="false" outlineLevel="0" collapsed="false">
      <c r="A231" s="4" t="s">
        <v>70</v>
      </c>
      <c r="B231" s="4"/>
      <c r="C231" s="4" t="s">
        <v>79</v>
      </c>
      <c r="D231" s="7"/>
    </row>
    <row r="232" customFormat="false" ht="13.8" hidden="false" customHeight="false" outlineLevel="0" collapsed="false">
      <c r="B232" s="1" t="s">
        <v>3</v>
      </c>
      <c r="C232" s="1" t="s">
        <v>4</v>
      </c>
    </row>
    <row r="233" customFormat="false" ht="13.8" hidden="false" customHeight="false" outlineLevel="0" collapsed="false">
      <c r="A233" s="1" t="s">
        <v>34</v>
      </c>
      <c r="C233" s="1" t="n">
        <v>24.2</v>
      </c>
      <c r="D233" s="2" t="n">
        <f aca="false">B233-C233</f>
        <v>-24.2</v>
      </c>
      <c r="F233" s="1" t="s">
        <v>80</v>
      </c>
    </row>
    <row r="234" customFormat="false" ht="13.8" hidden="false" customHeight="false" outlineLevel="0" collapsed="false">
      <c r="A234" s="1" t="s">
        <v>55</v>
      </c>
      <c r="B234" s="1" t="n">
        <v>19.1</v>
      </c>
      <c r="C234" s="1" t="n">
        <v>18.4</v>
      </c>
      <c r="D234" s="2" t="n">
        <f aca="false">B234-C234</f>
        <v>0.700000000000003</v>
      </c>
    </row>
    <row r="235" customFormat="false" ht="13.8" hidden="false" customHeight="false" outlineLevel="0" collapsed="false">
      <c r="A235" s="1" t="s">
        <v>12</v>
      </c>
      <c r="B235" s="1" t="n">
        <v>24.1</v>
      </c>
      <c r="C235" s="1" t="n">
        <v>28.5</v>
      </c>
      <c r="D235" s="2" t="n">
        <f aca="false">B235-C235</f>
        <v>-4.4</v>
      </c>
    </row>
    <row r="236" customFormat="false" ht="13.8" hidden="false" customHeight="false" outlineLevel="0" collapsed="false">
      <c r="B236" s="1" t="n">
        <v>19.9</v>
      </c>
      <c r="C236" s="1" t="n">
        <v>23.3</v>
      </c>
      <c r="D236" s="2" t="n">
        <f aca="false">B236-C236</f>
        <v>-3.4</v>
      </c>
      <c r="F236" s="1" t="s">
        <v>81</v>
      </c>
    </row>
    <row r="237" customFormat="false" ht="13.8" hidden="false" customHeight="false" outlineLevel="0" collapsed="false">
      <c r="B237" s="1" t="n">
        <v>19.2</v>
      </c>
      <c r="D237" s="2" t="n">
        <f aca="false">B237-C237</f>
        <v>19.2</v>
      </c>
      <c r="F237" s="1" t="s">
        <v>82</v>
      </c>
    </row>
    <row r="238" customFormat="false" ht="13.8" hidden="false" customHeight="false" outlineLevel="0" collapsed="false">
      <c r="A238" s="1" t="s">
        <v>12</v>
      </c>
      <c r="B238" s="1" t="n">
        <v>18.6</v>
      </c>
      <c r="C238" s="1" t="n">
        <v>24.6</v>
      </c>
      <c r="D238" s="2" t="n">
        <f aca="false">B238-C238</f>
        <v>-6</v>
      </c>
    </row>
    <row r="239" customFormat="false" ht="13.8" hidden="false" customHeight="false" outlineLevel="0" collapsed="false">
      <c r="D239" s="2" t="n">
        <f aca="false">B239-C239</f>
        <v>0</v>
      </c>
    </row>
    <row r="240" customFormat="false" ht="13.8" hidden="false" customHeight="false" outlineLevel="0" collapsed="false">
      <c r="A240" s="1" t="s">
        <v>27</v>
      </c>
      <c r="B240" s="1" t="n">
        <v>17.3</v>
      </c>
      <c r="C240" s="1" t="n">
        <v>21.8</v>
      </c>
      <c r="D240" s="2" t="n">
        <f aca="false">B240-C240</f>
        <v>-4.5</v>
      </c>
    </row>
    <row r="241" customFormat="false" ht="13.8" hidden="false" customHeight="false" outlineLevel="0" collapsed="false">
      <c r="D241" s="2" t="n">
        <f aca="false">B241-C241</f>
        <v>0</v>
      </c>
    </row>
    <row r="242" customFormat="false" ht="13.8" hidden="false" customHeight="false" outlineLevel="0" collapsed="false">
      <c r="A242" s="1" t="s">
        <v>5</v>
      </c>
      <c r="B242" s="1" t="n">
        <v>26.1</v>
      </c>
      <c r="C242" s="1" t="n">
        <v>22.2</v>
      </c>
      <c r="D242" s="2" t="n">
        <f aca="false">B242-C242</f>
        <v>3.9</v>
      </c>
    </row>
    <row r="243" customFormat="false" ht="13.8" hidden="false" customHeight="false" outlineLevel="0" collapsed="false">
      <c r="D243" s="2" t="n">
        <f aca="false">B243-C243</f>
        <v>0</v>
      </c>
    </row>
    <row r="244" customFormat="false" ht="13.8" hidden="false" customHeight="false" outlineLevel="0" collapsed="false">
      <c r="A244" s="1" t="s">
        <v>14</v>
      </c>
      <c r="B244" s="1" t="n">
        <v>16.4</v>
      </c>
      <c r="C244" s="1" t="n">
        <v>17.8</v>
      </c>
      <c r="D244" s="2" t="n">
        <f aca="false">B244-C244</f>
        <v>-1.4</v>
      </c>
    </row>
    <row r="245" customFormat="false" ht="13.8" hidden="false" customHeight="false" outlineLevel="0" collapsed="false">
      <c r="B245" s="5" t="n">
        <f aca="false">SUM(B233:B244)</f>
        <v>160.7</v>
      </c>
      <c r="C245" s="5" t="n">
        <f aca="false">SUM(C233:C244)</f>
        <v>180.8</v>
      </c>
      <c r="D245" s="5" t="n">
        <f aca="false">SUM(D233:D244)</f>
        <v>-20.1</v>
      </c>
      <c r="E245" s="6" t="n">
        <f aca="false">D245/C245</f>
        <v>-0.111172566371681</v>
      </c>
    </row>
  </sheetData>
  <conditionalFormatting sqref="D4:D16 D18:D1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2:D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2:D39 D4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5:D54 D56:D5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60:D69 D71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7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75:D8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7">
    <cfRule type="colorScale" priority="13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27">
    <cfRule type="colorScale" priority="14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40">
    <cfRule type="colorScale" priority="15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55">
    <cfRule type="colorScale" priority="16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70">
    <cfRule type="colorScale" priority="17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E85">
    <cfRule type="colorScale" priority="18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8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90:D9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00">
    <cfRule type="colorScale" priority="21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104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05:D111 D113:D114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2">
    <cfRule type="colorScale" priority="24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116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7:D124 D126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25">
    <cfRule type="colorScale" priority="27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127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9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30:D189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90">
    <cfRule type="colorScale" priority="31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K153">
    <cfRule type="colorScale" priority="32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J157:J158 J183:J189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2">
    <cfRule type="colorScale" priority="34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194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95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96">
    <cfRule type="colorScale" priority="37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200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01:D204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05">
    <cfRule type="colorScale" priority="40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209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0:D227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28">
    <cfRule type="colorScale" priority="43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D232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33:D244 D246:D251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45">
    <cfRule type="colorScale" priority="46">
      <colorScale>
        <cfvo type="num" val="-0.5"/>
        <cfvo type="num" val="0"/>
        <cfvo type="num" val="0.5"/>
        <color rgb="FF548235"/>
        <color rgb="FFBF9000"/>
        <color rgb="FFC00000"/>
      </colorScale>
    </cfRule>
  </conditionalFormatting>
  <conditionalFormatting sqref="J146:J152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59:J181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" min="1" style="8" width="11.52"/>
    <col collapsed="false" customWidth="true" hidden="false" outlineLevel="0" max="2" min="2" style="8" width="28.8"/>
    <col collapsed="false" customWidth="false" hidden="false" outlineLevel="0" max="1025" min="3" style="8" width="11.52"/>
  </cols>
  <sheetData>
    <row r="2" customFormat="false" ht="13.8" hidden="false" customHeight="false" outlineLevel="0" collapsed="false">
      <c r="C2" s="8" t="s">
        <v>91</v>
      </c>
      <c r="D2" s="8" t="s">
        <v>92</v>
      </c>
      <c r="E2" s="8" t="s">
        <v>93</v>
      </c>
    </row>
    <row r="3" customFormat="false" ht="13.8" hidden="false" customHeight="false" outlineLevel="0" collapsed="false">
      <c r="B3" s="8" t="s">
        <v>94</v>
      </c>
      <c r="C3" s="8" t="n">
        <v>100</v>
      </c>
      <c r="D3" s="8" t="n">
        <f aca="false">C3-3</f>
        <v>97</v>
      </c>
      <c r="E3" s="8" t="n">
        <f aca="false">C3-12</f>
        <v>88</v>
      </c>
    </row>
    <row r="4" customFormat="false" ht="13.8" hidden="false" customHeight="false" outlineLevel="0" collapsed="false">
      <c r="B4" s="8" t="s">
        <v>95</v>
      </c>
      <c r="C4" s="8" t="n">
        <v>100</v>
      </c>
      <c r="D4" s="8" t="n">
        <f aca="false">C4-3</f>
        <v>97</v>
      </c>
      <c r="E4" s="8" t="n">
        <f aca="false">C4+2</f>
        <v>102</v>
      </c>
    </row>
    <row r="5" customFormat="false" ht="13.8" hidden="false" customHeight="false" outlineLevel="0" collapsed="false">
      <c r="B5" s="8" t="s">
        <v>96</v>
      </c>
      <c r="C5" s="8" t="n">
        <v>100</v>
      </c>
      <c r="D5" s="8" t="n">
        <f aca="false">C5-0</f>
        <v>100</v>
      </c>
      <c r="E5" s="8" t="n">
        <f aca="false">C5-17</f>
        <v>83</v>
      </c>
    </row>
    <row r="6" customFormat="false" ht="13.8" hidden="false" customHeight="false" outlineLevel="0" collapsed="false">
      <c r="B6" s="8" t="s">
        <v>97</v>
      </c>
      <c r="C6" s="8" t="n">
        <v>100</v>
      </c>
      <c r="D6" s="8" t="n">
        <f aca="false">C6-5</f>
        <v>95</v>
      </c>
      <c r="E6" s="8" t="n">
        <f aca="false">C6-18</f>
        <v>82</v>
      </c>
    </row>
    <row r="7" customFormat="false" ht="13.8" hidden="false" customHeight="false" outlineLevel="0" collapsed="false">
      <c r="B7" s="8" t="s">
        <v>98</v>
      </c>
      <c r="C7" s="8" t="n">
        <v>100</v>
      </c>
      <c r="D7" s="8" t="n">
        <f aca="false">C7-15</f>
        <v>85</v>
      </c>
      <c r="E7" s="8" t="n">
        <f aca="false">C7-14</f>
        <v>86</v>
      </c>
    </row>
    <row r="8" customFormat="false" ht="13.8" hidden="false" customHeight="false" outlineLevel="0" collapsed="false">
      <c r="B8" s="8" t="s">
        <v>99</v>
      </c>
      <c r="C8" s="8" t="n">
        <v>100</v>
      </c>
      <c r="D8" s="8" t="n">
        <f aca="false">C8-34</f>
        <v>66</v>
      </c>
      <c r="E8" s="8" t="n">
        <f aca="false">C8-34</f>
        <v>66</v>
      </c>
    </row>
    <row r="9" customFormat="false" ht="13.8" hidden="false" customHeight="false" outlineLevel="0" collapsed="false"/>
    <row r="10" customFormat="false" ht="13.8" hidden="false" customHeight="false" outlineLevel="0" collapsed="false">
      <c r="C10" s="8" t="s">
        <v>91</v>
      </c>
      <c r="D10" s="8" t="s">
        <v>92</v>
      </c>
      <c r="E10" s="8" t="s">
        <v>93</v>
      </c>
    </row>
    <row r="11" customFormat="false" ht="13.8" hidden="false" customHeight="false" outlineLevel="0" collapsed="false">
      <c r="B11" s="8" t="s">
        <v>100</v>
      </c>
      <c r="C11" s="8" t="n">
        <v>0</v>
      </c>
      <c r="D11" s="8" t="n">
        <v>114</v>
      </c>
      <c r="E11" s="8" t="n">
        <v>376</v>
      </c>
    </row>
    <row r="12" customFormat="false" ht="13.8" hidden="false" customHeight="false" outlineLevel="0" collapsed="false">
      <c r="B12" s="8" t="s">
        <v>101</v>
      </c>
      <c r="C12" s="8" t="n">
        <v>0</v>
      </c>
      <c r="D12" s="8" t="n">
        <v>30</v>
      </c>
      <c r="E12" s="8" t="n">
        <v>-20</v>
      </c>
    </row>
    <row r="13" customFormat="false" ht="13.8" hidden="false" customHeight="false" outlineLevel="0" collapsed="false">
      <c r="B13" s="8" t="s">
        <v>102</v>
      </c>
      <c r="C13" s="8" t="n">
        <v>0</v>
      </c>
      <c r="D13" s="8" t="n">
        <v>0</v>
      </c>
      <c r="E13" s="8" t="n">
        <v>31</v>
      </c>
    </row>
    <row r="14" customFormat="false" ht="13.8" hidden="false" customHeight="false" outlineLevel="0" collapsed="false">
      <c r="B14" s="8" t="s">
        <v>46</v>
      </c>
      <c r="C14" s="8" t="n">
        <v>0</v>
      </c>
      <c r="D14" s="8" t="n">
        <v>88</v>
      </c>
      <c r="E14" s="8" t="n">
        <v>113</v>
      </c>
    </row>
    <row r="15" customFormat="false" ht="13.8" hidden="false" customHeight="false" outlineLevel="0" collapsed="false">
      <c r="B15" s="8" t="s">
        <v>70</v>
      </c>
      <c r="C15" s="8" t="n">
        <v>0</v>
      </c>
      <c r="D15" s="8" t="n">
        <v>166</v>
      </c>
      <c r="E15" s="8" t="n">
        <v>155</v>
      </c>
    </row>
    <row r="16" customFormat="false" ht="13.8" hidden="false" customHeight="false" outlineLevel="0" collapsed="false">
      <c r="B16" s="8" t="s">
        <v>67</v>
      </c>
      <c r="C16" s="8" t="n">
        <v>0</v>
      </c>
      <c r="D16" s="8" t="n">
        <v>300</v>
      </c>
      <c r="E16" s="8" t="n">
        <v>300</v>
      </c>
    </row>
    <row r="35" customFormat="false" ht="13.8" hidden="false" customHeight="false" outlineLevel="0" collapsed="false">
      <c r="B35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LibreOffice/6.1.5.2$Windows_X86_64 LibreOffice_project/90f8dcf33c87b3705e78202e3df5142b201bd805</Application>
  <Company>ALTEN Finland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2019-09-02T07:01:29Z</dcterms:created>
  <dc:creator>Ojala Valtteri</dc:creator>
  <dc:description/>
  <dc:language>en-US</dc:language>
  <cp:lastModifiedBy/>
  <dcterms:modified xsi:type="dcterms:W3CDTF">2019-09-07T12:45:22Z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ALTEN Finland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