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evaoj\Documents\"/>
    </mc:Choice>
  </mc:AlternateContent>
  <bookViews>
    <workbookView xWindow="0" yWindow="0" windowWidth="19260" windowHeight="11076"/>
  </bookViews>
  <sheets>
    <sheet name="AnalogReader read()" sheetId="1" r:id="rId1"/>
    <sheet name="Tau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5" i="1" l="1"/>
  <c r="C245" i="1"/>
  <c r="B245" i="1"/>
  <c r="D234" i="1"/>
  <c r="D235" i="1"/>
  <c r="D236" i="1"/>
  <c r="D237" i="1"/>
  <c r="D238" i="1"/>
  <c r="D239" i="1"/>
  <c r="D240" i="1"/>
  <c r="D241" i="1"/>
  <c r="D242" i="1"/>
  <c r="D243" i="1"/>
  <c r="D244" i="1"/>
  <c r="D233" i="1"/>
  <c r="C228" i="1"/>
  <c r="B228" i="1"/>
  <c r="D221" i="1"/>
  <c r="D222" i="1"/>
  <c r="D223" i="1"/>
  <c r="D224" i="1"/>
  <c r="D225" i="1"/>
  <c r="D226" i="1"/>
  <c r="D227" i="1"/>
  <c r="D228" i="1" s="1"/>
  <c r="D219" i="1"/>
  <c r="D220" i="1"/>
  <c r="D211" i="1"/>
  <c r="D212" i="1"/>
  <c r="D213" i="1"/>
  <c r="D214" i="1"/>
  <c r="D215" i="1"/>
  <c r="D216" i="1"/>
  <c r="D217" i="1"/>
  <c r="D218" i="1"/>
  <c r="D210" i="1"/>
  <c r="C205" i="1"/>
  <c r="B205" i="1"/>
  <c r="D203" i="1"/>
  <c r="D204" i="1"/>
  <c r="D202" i="1"/>
  <c r="D201" i="1"/>
  <c r="D196" i="1"/>
  <c r="C196" i="1"/>
  <c r="B196" i="1"/>
  <c r="D195" i="1"/>
  <c r="I182" i="1"/>
  <c r="H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I153" i="1"/>
  <c r="H153" i="1"/>
  <c r="J152" i="1"/>
  <c r="J151" i="1"/>
  <c r="J150" i="1"/>
  <c r="J149" i="1"/>
  <c r="J148" i="1"/>
  <c r="J147" i="1"/>
  <c r="J146" i="1"/>
  <c r="J153" i="1" s="1"/>
  <c r="D131" i="1"/>
  <c r="C190" i="1"/>
  <c r="B190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77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30" i="1"/>
  <c r="C125" i="1"/>
  <c r="B125" i="1"/>
  <c r="D124" i="1"/>
  <c r="D123" i="1"/>
  <c r="D122" i="1"/>
  <c r="D121" i="1"/>
  <c r="D120" i="1"/>
  <c r="D119" i="1"/>
  <c r="D118" i="1"/>
  <c r="D117" i="1"/>
  <c r="D112" i="1"/>
  <c r="C112" i="1"/>
  <c r="B112" i="1"/>
  <c r="D111" i="1"/>
  <c r="D110" i="1"/>
  <c r="D109" i="1"/>
  <c r="D108" i="1"/>
  <c r="D107" i="1"/>
  <c r="D106" i="1"/>
  <c r="D105" i="1"/>
  <c r="C100" i="1"/>
  <c r="B100" i="1"/>
  <c r="D99" i="1"/>
  <c r="D98" i="1"/>
  <c r="D97" i="1"/>
  <c r="D96" i="1"/>
  <c r="D95" i="1"/>
  <c r="D94" i="1"/>
  <c r="D93" i="1"/>
  <c r="D92" i="1"/>
  <c r="D91" i="1"/>
  <c r="D90" i="1"/>
  <c r="C85" i="1"/>
  <c r="B85" i="1"/>
  <c r="D76" i="1"/>
  <c r="D77" i="1"/>
  <c r="D78" i="1"/>
  <c r="D79" i="1"/>
  <c r="D80" i="1"/>
  <c r="D81" i="1"/>
  <c r="D82" i="1"/>
  <c r="D83" i="1"/>
  <c r="D84" i="1"/>
  <c r="E70" i="1"/>
  <c r="E55" i="1"/>
  <c r="E40" i="1"/>
  <c r="E27" i="1"/>
  <c r="D75" i="1"/>
  <c r="C70" i="1"/>
  <c r="B70" i="1"/>
  <c r="D61" i="1"/>
  <c r="D62" i="1"/>
  <c r="D63" i="1"/>
  <c r="D64" i="1"/>
  <c r="D65" i="1"/>
  <c r="D66" i="1"/>
  <c r="D67" i="1"/>
  <c r="D68" i="1"/>
  <c r="D69" i="1"/>
  <c r="D60" i="1"/>
  <c r="C55" i="1"/>
  <c r="B55" i="1"/>
  <c r="D46" i="1"/>
  <c r="D47" i="1"/>
  <c r="D48" i="1"/>
  <c r="D49" i="1"/>
  <c r="D50" i="1"/>
  <c r="D51" i="1"/>
  <c r="D52" i="1"/>
  <c r="D53" i="1"/>
  <c r="D54" i="1"/>
  <c r="D45" i="1"/>
  <c r="D40" i="1"/>
  <c r="C40" i="1"/>
  <c r="B40" i="1"/>
  <c r="D39" i="1"/>
  <c r="D33" i="1"/>
  <c r="D34" i="1"/>
  <c r="D35" i="1"/>
  <c r="D36" i="1"/>
  <c r="D37" i="1"/>
  <c r="D38" i="1"/>
  <c r="D32" i="1"/>
  <c r="D27" i="1"/>
  <c r="C27" i="1"/>
  <c r="B27" i="1"/>
  <c r="D23" i="1"/>
  <c r="D24" i="1"/>
  <c r="D25" i="1"/>
  <c r="D26" i="1"/>
  <c r="D22" i="1"/>
  <c r="E17" i="1"/>
  <c r="D17" i="1"/>
  <c r="C17" i="1"/>
  <c r="B17" i="1"/>
  <c r="D5" i="1"/>
  <c r="D6" i="1"/>
  <c r="D7" i="1"/>
  <c r="D8" i="1"/>
  <c r="D9" i="1"/>
  <c r="D10" i="1"/>
  <c r="D11" i="1"/>
  <c r="D12" i="1"/>
  <c r="D13" i="1"/>
  <c r="D14" i="1"/>
  <c r="D15" i="1"/>
  <c r="D16" i="1"/>
  <c r="D4" i="1"/>
  <c r="E245" i="1" l="1"/>
  <c r="E228" i="1"/>
  <c r="D205" i="1"/>
  <c r="E205" i="1" s="1"/>
  <c r="D125" i="1"/>
  <c r="E125" i="1" s="1"/>
  <c r="E196" i="1"/>
  <c r="J182" i="1"/>
  <c r="K182" i="1" s="1"/>
  <c r="K153" i="1"/>
  <c r="D190" i="1"/>
  <c r="E190" i="1" s="1"/>
  <c r="D100" i="1"/>
  <c r="E100" i="1" s="1"/>
  <c r="D85" i="1"/>
  <c r="E85" i="1"/>
  <c r="D70" i="1"/>
  <c r="D55" i="1"/>
  <c r="E112" i="1"/>
</calcChain>
</file>

<file path=xl/sharedStrings.xml><?xml version="1.0" encoding="utf-8"?>
<sst xmlns="http://schemas.openxmlformats.org/spreadsheetml/2006/main" count="218" uniqueCount="79">
  <si>
    <t>Analog reader</t>
  </si>
  <si>
    <t>Execution times:</t>
  </si>
  <si>
    <t>read</t>
  </si>
  <si>
    <t>new</t>
  </si>
  <si>
    <t>old</t>
  </si>
  <si>
    <t>read()</t>
  </si>
  <si>
    <t>self.value is not used. The internal "value" is returned directly</t>
  </si>
  <si>
    <t>clip_min</t>
  </si>
  <si>
    <t>readRaw is bypassed. (one call less deep)</t>
  </si>
  <si>
    <t>though "min and max_clip" are not predefined, the calculation speed is un affected</t>
  </si>
  <si>
    <t>rescale()</t>
  </si>
  <si>
    <t>value</t>
  </si>
  <si>
    <t>return</t>
  </si>
  <si>
    <t>if</t>
  </si>
  <si>
    <t>calc</t>
  </si>
  <si>
    <t>Variables used one time, no sense pre-computing</t>
  </si>
  <si>
    <t>readUpdate()</t>
  </si>
  <si>
    <t>call</t>
  </si>
  <si>
    <t>-</t>
  </si>
  <si>
    <t>self.update() is faster</t>
  </si>
  <si>
    <t>update()</t>
  </si>
  <si>
    <t>rescale coould be integrated here to eliminate one unnecessary call</t>
  </si>
  <si>
    <t>code not changed. This is an annomaly</t>
  </si>
  <si>
    <t>Encoder Reader</t>
  </si>
  <si>
    <t>(top level)</t>
  </si>
  <si>
    <t>elif</t>
  </si>
  <si>
    <t>calculating variable and variable is slower than variable and int</t>
  </si>
  <si>
    <t>if/else is faster than if/elif/else</t>
  </si>
  <si>
    <t>try/if</t>
  </si>
  <si>
    <t>anomaly! Code logic is changed to a more streamline, but a significant bump in exec time is observed</t>
  </si>
  <si>
    <t>clip_max predefined, unusually high line time!</t>
  </si>
  <si>
    <t>pre if</t>
  </si>
  <si>
    <t>init</t>
  </si>
  <si>
    <t>rescale()  Anomaly propagated</t>
  </si>
  <si>
    <t>self.counter bypassed</t>
  </si>
  <si>
    <t>nolonger accepts None counter</t>
  </si>
  <si>
    <t>Button Input</t>
  </si>
  <si>
    <t>Absolutely no code changes</t>
  </si>
  <si>
    <t>&gt;&gt; no need to set GPIO state again!</t>
  </si>
  <si>
    <t>&gt;&gt; These lines could be moved to self.</t>
  </si>
  <si>
    <t>eventConfig</t>
  </si>
  <si>
    <t>event()</t>
  </si>
  <si>
    <t>events()</t>
  </si>
  <si>
    <t>loadEvents()</t>
  </si>
  <si>
    <t>list comprehension was 10x slower!?</t>
  </si>
  <si>
    <t>Run</t>
  </si>
  <si>
    <t>InputPoller</t>
  </si>
  <si>
    <t>Missing input Config - loadConfig() - collectInputs()</t>
  </si>
  <si>
    <t>try</t>
  </si>
  <si>
    <t>logging</t>
  </si>
  <si>
    <t>for</t>
  </si>
  <si>
    <t>while</t>
  </si>
  <si>
    <t>except</t>
  </si>
  <si>
    <t>logging startup is inconsistent and outside of our control</t>
  </si>
  <si>
    <t>q = 0 can not take 80 µs!!!</t>
  </si>
  <si>
    <t>precomputing ranges</t>
  </si>
  <si>
    <t>converting to local variables</t>
  </si>
  <si>
    <t>list comprehension seems uneffective with small iteration counts</t>
  </si>
  <si>
    <t>time</t>
  </si>
  <si>
    <t>increment()</t>
  </si>
  <si>
    <t>queue.put()</t>
  </si>
  <si>
    <t>pass</t>
  </si>
  <si>
    <t>for seems faster every time</t>
  </si>
  <si>
    <t>udpSender</t>
  </si>
  <si>
    <t>run()</t>
  </si>
  <si>
    <t>init operation is no longer un-necessarelly repeated</t>
  </si>
  <si>
    <t>EventMaker</t>
  </si>
  <si>
    <t>settings are no longer reloaded every cycle</t>
  </si>
  <si>
    <t>event name</t>
  </si>
  <si>
    <t>payload</t>
  </si>
  <si>
    <t>posix</t>
  </si>
  <si>
    <t>fields</t>
  </si>
  <si>
    <t>event</t>
  </si>
  <si>
    <t>event init un-necessary</t>
  </si>
  <si>
    <t>payload init un-necessary</t>
  </si>
  <si>
    <t>payloader()</t>
  </si>
  <si>
    <t>value name</t>
  </si>
  <si>
    <t>skip iniating dict</t>
  </si>
  <si>
    <t>input settings, make local (not used in this case) Only beneficial if event is not a number &gt;&gt; put inside if. Some usefulness is lost, but benefits most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</si>
</sst>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9" fontId="2" fillId="3" borderId="0" xfId="1" applyFont="1" applyFill="1"/>
    <xf numFmtId="0" fontId="5" fillId="2" borderId="0" xfId="0" applyFont="1" applyFill="1"/>
    <xf numFmtId="0" fontId="6" fillId="2" borderId="0" xfId="0" applyFont="1" applyFill="1"/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activeCell="D2" sqref="D2"/>
    </sheetView>
  </sheetViews>
  <sheetFormatPr defaultRowHeight="14.4" x14ac:dyDescent="0.3"/>
  <cols>
    <col min="1" max="3" width="8.88671875" style="2"/>
    <col min="4" max="4" width="8.88671875" style="1"/>
    <col min="5" max="16384" width="8.88671875" style="2"/>
  </cols>
  <sheetData>
    <row r="1" spans="1:6" ht="15.6" x14ac:dyDescent="0.3">
      <c r="A1" s="7" t="s">
        <v>1</v>
      </c>
      <c r="B1" s="3"/>
      <c r="C1" s="3"/>
    </row>
    <row r="2" spans="1:6" x14ac:dyDescent="0.3">
      <c r="A2" s="3" t="s">
        <v>0</v>
      </c>
      <c r="B2" s="3"/>
      <c r="C2" s="3" t="s">
        <v>5</v>
      </c>
    </row>
    <row r="3" spans="1:6" x14ac:dyDescent="0.3">
      <c r="B3" s="2" t="s">
        <v>3</v>
      </c>
      <c r="C3" s="2" t="s">
        <v>4</v>
      </c>
    </row>
    <row r="4" spans="1:6" x14ac:dyDescent="0.3">
      <c r="A4" s="2" t="s">
        <v>11</v>
      </c>
      <c r="B4" s="2">
        <v>0</v>
      </c>
      <c r="C4" s="2">
        <v>45.2</v>
      </c>
      <c r="D4" s="1">
        <f>B4-C4</f>
        <v>-45.2</v>
      </c>
      <c r="F4" s="2" t="s">
        <v>7</v>
      </c>
    </row>
    <row r="5" spans="1:6" x14ac:dyDescent="0.3">
      <c r="A5" s="2" t="s">
        <v>11</v>
      </c>
      <c r="B5" s="2">
        <v>0</v>
      </c>
      <c r="C5" s="2">
        <v>69.7</v>
      </c>
      <c r="D5" s="1">
        <f t="shared" ref="D5:D24" si="0">B5-C5</f>
        <v>-69.7</v>
      </c>
      <c r="F5" s="2" t="s">
        <v>30</v>
      </c>
    </row>
    <row r="6" spans="1:6" x14ac:dyDescent="0.3">
      <c r="D6" s="1">
        <f t="shared" si="0"/>
        <v>0</v>
      </c>
    </row>
    <row r="7" spans="1:6" x14ac:dyDescent="0.3">
      <c r="A7" s="2" t="s">
        <v>2</v>
      </c>
      <c r="B7" s="2">
        <v>1962.9</v>
      </c>
      <c r="C7" s="2">
        <v>1993</v>
      </c>
      <c r="D7" s="1">
        <f t="shared" si="0"/>
        <v>-30.099999999999909</v>
      </c>
      <c r="F7" s="2" t="s">
        <v>8</v>
      </c>
    </row>
    <row r="8" spans="1:6" x14ac:dyDescent="0.3">
      <c r="A8" s="2" t="s">
        <v>14</v>
      </c>
      <c r="B8" s="2">
        <v>33.799999999999997</v>
      </c>
      <c r="C8" s="2">
        <v>35.700000000000003</v>
      </c>
      <c r="D8" s="1">
        <f t="shared" si="0"/>
        <v>-1.9000000000000057</v>
      </c>
      <c r="F8" s="2" t="s">
        <v>9</v>
      </c>
    </row>
    <row r="9" spans="1:6" x14ac:dyDescent="0.3">
      <c r="D9" s="1">
        <f t="shared" si="0"/>
        <v>0</v>
      </c>
    </row>
    <row r="10" spans="1:6" x14ac:dyDescent="0.3">
      <c r="A10" s="2" t="s">
        <v>13</v>
      </c>
      <c r="B10" s="2">
        <v>26.8</v>
      </c>
      <c r="C10" s="2">
        <v>28.3</v>
      </c>
      <c r="D10" s="1">
        <f t="shared" si="0"/>
        <v>-1.5</v>
      </c>
    </row>
    <row r="11" spans="1:6" x14ac:dyDescent="0.3">
      <c r="B11" s="2">
        <v>19.7</v>
      </c>
      <c r="C11" s="2">
        <v>21.2</v>
      </c>
      <c r="D11" s="1">
        <f t="shared" si="0"/>
        <v>-1.5</v>
      </c>
    </row>
    <row r="12" spans="1:6" x14ac:dyDescent="0.3">
      <c r="A12" s="2" t="s">
        <v>13</v>
      </c>
      <c r="B12" s="2">
        <v>22.5</v>
      </c>
      <c r="C12" s="2">
        <v>23.6</v>
      </c>
      <c r="D12" s="1">
        <f t="shared" si="0"/>
        <v>-1.1000000000000014</v>
      </c>
    </row>
    <row r="13" spans="1:6" x14ac:dyDescent="0.3">
      <c r="B13" s="2">
        <v>18.8</v>
      </c>
      <c r="C13" s="2">
        <v>20.100000000000001</v>
      </c>
      <c r="D13" s="1">
        <f t="shared" si="0"/>
        <v>-1.3000000000000007</v>
      </c>
    </row>
    <row r="14" spans="1:6" x14ac:dyDescent="0.3">
      <c r="D14" s="1">
        <f t="shared" si="0"/>
        <v>0</v>
      </c>
    </row>
    <row r="15" spans="1:6" x14ac:dyDescent="0.3">
      <c r="A15" s="2" t="s">
        <v>11</v>
      </c>
      <c r="B15" s="2">
        <v>0</v>
      </c>
      <c r="C15" s="2">
        <v>25.5</v>
      </c>
      <c r="D15" s="1">
        <f t="shared" si="0"/>
        <v>-25.5</v>
      </c>
      <c r="F15" s="2" t="s">
        <v>6</v>
      </c>
    </row>
    <row r="16" spans="1:6" x14ac:dyDescent="0.3">
      <c r="A16" s="2" t="s">
        <v>12</v>
      </c>
      <c r="B16" s="2">
        <v>17.899999999999999</v>
      </c>
      <c r="C16" s="2">
        <v>26.4</v>
      </c>
      <c r="D16" s="1">
        <f t="shared" si="0"/>
        <v>-8.5</v>
      </c>
    </row>
    <row r="17" spans="1:6" x14ac:dyDescent="0.3">
      <c r="B17" s="4">
        <f>SUM(B4:B16)</f>
        <v>2102.4</v>
      </c>
      <c r="C17" s="4">
        <f>SUM(C4:C16)</f>
        <v>2288.6999999999998</v>
      </c>
      <c r="D17" s="4">
        <f>SUM(D4:D16)</f>
        <v>-186.29999999999993</v>
      </c>
      <c r="E17" s="5">
        <f>D17/C17</f>
        <v>-8.1399921352732968E-2</v>
      </c>
    </row>
    <row r="20" spans="1:6" x14ac:dyDescent="0.3">
      <c r="A20" s="3" t="s">
        <v>0</v>
      </c>
      <c r="B20" s="3"/>
      <c r="C20" s="3" t="s">
        <v>10</v>
      </c>
      <c r="D20" s="6"/>
    </row>
    <row r="21" spans="1:6" x14ac:dyDescent="0.3">
      <c r="B21" s="2" t="s">
        <v>3</v>
      </c>
      <c r="C21" s="2" t="s">
        <v>4</v>
      </c>
    </row>
    <row r="22" spans="1:6" x14ac:dyDescent="0.3">
      <c r="A22" s="2" t="s">
        <v>11</v>
      </c>
      <c r="C22" s="2">
        <v>24.3</v>
      </c>
      <c r="D22" s="1">
        <f>B22-C22</f>
        <v>-24.3</v>
      </c>
      <c r="F22" s="2" t="s">
        <v>18</v>
      </c>
    </row>
    <row r="23" spans="1:6" x14ac:dyDescent="0.3">
      <c r="A23" s="2" t="s">
        <v>11</v>
      </c>
      <c r="C23" s="2">
        <v>22.1</v>
      </c>
      <c r="D23" s="1">
        <f t="shared" ref="D23:D26" si="1">B23-C23</f>
        <v>-22.1</v>
      </c>
      <c r="F23" s="2" t="s">
        <v>18</v>
      </c>
    </row>
    <row r="24" spans="1:6" x14ac:dyDescent="0.3">
      <c r="A24" s="2" t="s">
        <v>11</v>
      </c>
      <c r="C24" s="2">
        <v>19.8</v>
      </c>
      <c r="D24" s="1">
        <f t="shared" si="1"/>
        <v>-19.8</v>
      </c>
      <c r="F24" s="2" t="s">
        <v>18</v>
      </c>
    </row>
    <row r="25" spans="1:6" x14ac:dyDescent="0.3">
      <c r="A25" s="2" t="s">
        <v>11</v>
      </c>
      <c r="B25" s="2">
        <v>41.8</v>
      </c>
      <c r="C25" s="2">
        <v>45.3</v>
      </c>
      <c r="D25" s="1">
        <f t="shared" si="1"/>
        <v>-3.5</v>
      </c>
      <c r="F25" s="2" t="s">
        <v>15</v>
      </c>
    </row>
    <row r="26" spans="1:6" x14ac:dyDescent="0.3">
      <c r="A26" s="2" t="s">
        <v>12</v>
      </c>
      <c r="B26" s="2">
        <v>59.9</v>
      </c>
      <c r="C26" s="2">
        <v>46.4</v>
      </c>
      <c r="D26" s="1">
        <f t="shared" si="1"/>
        <v>13.5</v>
      </c>
    </row>
    <row r="27" spans="1:6" x14ac:dyDescent="0.3">
      <c r="B27" s="4">
        <f>SUM(B22:B26)</f>
        <v>101.69999999999999</v>
      </c>
      <c r="C27" s="4">
        <f>SUM(C22:C26)</f>
        <v>157.9</v>
      </c>
      <c r="D27" s="4">
        <f>SUM(D22:D26)</f>
        <v>-56.2</v>
      </c>
      <c r="E27" s="5">
        <f>D27/C27</f>
        <v>-0.35592146928435719</v>
      </c>
    </row>
    <row r="30" spans="1:6" x14ac:dyDescent="0.3">
      <c r="A30" s="3" t="s">
        <v>0</v>
      </c>
      <c r="B30" s="3"/>
      <c r="C30" s="3" t="s">
        <v>16</v>
      </c>
      <c r="D30" s="6"/>
      <c r="E30" s="3"/>
      <c r="F30" s="2" t="s">
        <v>24</v>
      </c>
    </row>
    <row r="31" spans="1:6" x14ac:dyDescent="0.3">
      <c r="B31" s="2" t="s">
        <v>3</v>
      </c>
      <c r="C31" s="2" t="s">
        <v>4</v>
      </c>
    </row>
    <row r="32" spans="1:6" x14ac:dyDescent="0.3">
      <c r="A32" s="2" t="s">
        <v>13</v>
      </c>
      <c r="B32" s="2">
        <v>38.200000000000003</v>
      </c>
      <c r="C32" s="2">
        <v>34.9</v>
      </c>
      <c r="D32" s="1">
        <f>B32-C32</f>
        <v>3.3000000000000043</v>
      </c>
    </row>
    <row r="33" spans="1:6" x14ac:dyDescent="0.3">
      <c r="D33" s="1">
        <f t="shared" ref="D33:D41" si="2">B33-C33</f>
        <v>0</v>
      </c>
    </row>
    <row r="34" spans="1:6" x14ac:dyDescent="0.3">
      <c r="B34" s="2">
        <v>51.7</v>
      </c>
      <c r="C34" s="2">
        <v>51.6</v>
      </c>
      <c r="D34" s="1">
        <f t="shared" si="2"/>
        <v>0.10000000000000142</v>
      </c>
    </row>
    <row r="35" spans="1:6" x14ac:dyDescent="0.3">
      <c r="B35" s="2">
        <v>48.1</v>
      </c>
      <c r="C35" s="2">
        <v>52.4</v>
      </c>
      <c r="D35" s="1">
        <f t="shared" si="2"/>
        <v>-4.2999999999999972</v>
      </c>
    </row>
    <row r="36" spans="1:6" x14ac:dyDescent="0.3">
      <c r="A36" s="2" t="s">
        <v>13</v>
      </c>
      <c r="B36" s="2">
        <v>19.600000000000001</v>
      </c>
      <c r="C36" s="2">
        <v>19.399999999999999</v>
      </c>
      <c r="D36" s="1">
        <f t="shared" si="2"/>
        <v>0.20000000000000284</v>
      </c>
    </row>
    <row r="37" spans="1:6" x14ac:dyDescent="0.3">
      <c r="A37" s="2" t="s">
        <v>17</v>
      </c>
      <c r="B37" s="2">
        <v>2970.7</v>
      </c>
      <c r="C37" s="2">
        <v>3082</v>
      </c>
      <c r="D37" s="1">
        <f t="shared" si="2"/>
        <v>-111.30000000000018</v>
      </c>
      <c r="F37" s="2" t="s">
        <v>19</v>
      </c>
    </row>
    <row r="38" spans="1:6" x14ac:dyDescent="0.3">
      <c r="D38" s="1">
        <f t="shared" si="2"/>
        <v>0</v>
      </c>
    </row>
    <row r="39" spans="1:6" x14ac:dyDescent="0.3">
      <c r="A39" s="2" t="s">
        <v>12</v>
      </c>
      <c r="B39" s="2">
        <v>29.9</v>
      </c>
      <c r="C39" s="2">
        <v>32.200000000000003</v>
      </c>
      <c r="D39" s="1">
        <f t="shared" si="2"/>
        <v>-2.3000000000000043</v>
      </c>
    </row>
    <row r="40" spans="1:6" x14ac:dyDescent="0.3">
      <c r="B40" s="4">
        <f>SUM(B32:B39)</f>
        <v>3158.2</v>
      </c>
      <c r="C40" s="4">
        <f>SUM(C32:C39)</f>
        <v>3272.5</v>
      </c>
      <c r="D40" s="4">
        <f>SUM(D32:D39)</f>
        <v>-114.30000000000018</v>
      </c>
      <c r="E40" s="5">
        <f>D40/C40</f>
        <v>-3.4927425515660866E-2</v>
      </c>
    </row>
    <row r="43" spans="1:6" x14ac:dyDescent="0.3">
      <c r="A43" s="3" t="s">
        <v>0</v>
      </c>
      <c r="B43" s="3"/>
      <c r="C43" s="3" t="s">
        <v>20</v>
      </c>
      <c r="D43" s="6"/>
    </row>
    <row r="44" spans="1:6" x14ac:dyDescent="0.3">
      <c r="B44" s="2" t="s">
        <v>3</v>
      </c>
      <c r="C44" s="2" t="s">
        <v>4</v>
      </c>
    </row>
    <row r="45" spans="1:6" x14ac:dyDescent="0.3">
      <c r="A45" s="2" t="s">
        <v>11</v>
      </c>
      <c r="B45" s="2">
        <v>21.7</v>
      </c>
      <c r="C45" s="2">
        <v>21.4</v>
      </c>
      <c r="D45" s="1">
        <f>B45-C45</f>
        <v>0.30000000000000071</v>
      </c>
    </row>
    <row r="46" spans="1:6" x14ac:dyDescent="0.3">
      <c r="B46" s="2">
        <v>2410.4</v>
      </c>
      <c r="C46" s="2">
        <v>2557.6</v>
      </c>
      <c r="D46" s="1">
        <f t="shared" ref="D46:D57" si="3">B46-C46</f>
        <v>-147.19999999999982</v>
      </c>
      <c r="F46" s="2" t="s">
        <v>5</v>
      </c>
    </row>
    <row r="47" spans="1:6" x14ac:dyDescent="0.3">
      <c r="B47" s="2">
        <v>38.1</v>
      </c>
      <c r="C47" s="2">
        <v>46.3</v>
      </c>
      <c r="D47" s="1">
        <f t="shared" si="3"/>
        <v>-8.1999999999999957</v>
      </c>
    </row>
    <row r="48" spans="1:6" x14ac:dyDescent="0.3">
      <c r="A48" s="2" t="s">
        <v>13</v>
      </c>
      <c r="B48" s="2">
        <v>31.3</v>
      </c>
      <c r="C48" s="2">
        <v>28.4</v>
      </c>
      <c r="D48" s="1">
        <f t="shared" si="3"/>
        <v>2.9000000000000021</v>
      </c>
    </row>
    <row r="49" spans="1:7" x14ac:dyDescent="0.3">
      <c r="B49" s="2">
        <v>18.2</v>
      </c>
      <c r="C49" s="2">
        <v>18.600000000000001</v>
      </c>
      <c r="D49" s="1">
        <f t="shared" si="3"/>
        <v>-0.40000000000000213</v>
      </c>
    </row>
    <row r="50" spans="1:7" x14ac:dyDescent="0.3">
      <c r="B50" s="2">
        <v>24.4</v>
      </c>
      <c r="C50" s="2">
        <v>24.9</v>
      </c>
      <c r="D50" s="1">
        <f t="shared" si="3"/>
        <v>-0.5</v>
      </c>
    </row>
    <row r="51" spans="1:7" x14ac:dyDescent="0.3">
      <c r="B51" s="2">
        <v>360.1</v>
      </c>
      <c r="C51" s="2">
        <v>373.2</v>
      </c>
      <c r="D51" s="1">
        <f t="shared" si="3"/>
        <v>-13.099999999999966</v>
      </c>
      <c r="F51" s="2" t="s">
        <v>10</v>
      </c>
      <c r="G51" s="2" t="s">
        <v>21</v>
      </c>
    </row>
    <row r="52" spans="1:7" x14ac:dyDescent="0.3">
      <c r="A52" s="2" t="s">
        <v>12</v>
      </c>
      <c r="B52" s="2">
        <v>71.8</v>
      </c>
      <c r="C52" s="2">
        <v>28.7</v>
      </c>
      <c r="D52" s="1">
        <f t="shared" si="3"/>
        <v>43.099999999999994</v>
      </c>
      <c r="F52" s="2" t="s">
        <v>22</v>
      </c>
    </row>
    <row r="53" spans="1:7" x14ac:dyDescent="0.3">
      <c r="D53" s="1">
        <f t="shared" si="3"/>
        <v>0</v>
      </c>
    </row>
    <row r="54" spans="1:7" x14ac:dyDescent="0.3">
      <c r="A54" s="2" t="s">
        <v>12</v>
      </c>
      <c r="B54" s="2">
        <v>23.8</v>
      </c>
      <c r="C54" s="2">
        <v>24.8</v>
      </c>
      <c r="D54" s="1">
        <f t="shared" si="3"/>
        <v>-1</v>
      </c>
    </row>
    <row r="55" spans="1:7" x14ac:dyDescent="0.3">
      <c r="B55" s="4">
        <f>SUM(B45:B54)</f>
        <v>2999.8</v>
      </c>
      <c r="C55" s="4">
        <f>SUM(C45:C54)</f>
        <v>3123.9</v>
      </c>
      <c r="D55" s="4">
        <f>SUM(D45:D54)</f>
        <v>-124.09999999999977</v>
      </c>
      <c r="E55" s="5">
        <f>D55/C55</f>
        <v>-3.9725983546208189E-2</v>
      </c>
    </row>
    <row r="58" spans="1:7" x14ac:dyDescent="0.3">
      <c r="A58" s="3" t="s">
        <v>23</v>
      </c>
      <c r="B58" s="3"/>
      <c r="C58" s="3" t="s">
        <v>5</v>
      </c>
      <c r="D58" s="6"/>
    </row>
    <row r="59" spans="1:7" x14ac:dyDescent="0.3">
      <c r="B59" s="2" t="s">
        <v>3</v>
      </c>
      <c r="C59" s="2" t="s">
        <v>4</v>
      </c>
    </row>
    <row r="60" spans="1:7" x14ac:dyDescent="0.3">
      <c r="B60" s="2">
        <v>51</v>
      </c>
      <c r="C60" s="2">
        <v>55</v>
      </c>
      <c r="D60" s="1">
        <f>B60-C60</f>
        <v>-4</v>
      </c>
    </row>
    <row r="61" spans="1:7" x14ac:dyDescent="0.3">
      <c r="B61" s="2">
        <v>39.4</v>
      </c>
      <c r="C61" s="2">
        <v>45.1</v>
      </c>
      <c r="D61" s="1">
        <f t="shared" ref="D61:D71" si="4">B61-C61</f>
        <v>-5.7000000000000028</v>
      </c>
    </row>
    <row r="62" spans="1:7" x14ac:dyDescent="0.3">
      <c r="A62" s="2" t="s">
        <v>13</v>
      </c>
      <c r="B62" s="2">
        <v>30.1</v>
      </c>
      <c r="C62" s="2">
        <v>30.3</v>
      </c>
      <c r="D62" s="1">
        <f t="shared" si="4"/>
        <v>-0.19999999999999929</v>
      </c>
    </row>
    <row r="63" spans="1:7" x14ac:dyDescent="0.3">
      <c r="A63" s="2" t="s">
        <v>13</v>
      </c>
      <c r="B63" s="2">
        <v>18.600000000000001</v>
      </c>
      <c r="C63" s="2">
        <v>27.5</v>
      </c>
      <c r="D63" s="1">
        <f t="shared" si="4"/>
        <v>-8.8999999999999986</v>
      </c>
    </row>
    <row r="64" spans="1:7" x14ac:dyDescent="0.3">
      <c r="B64" s="2">
        <v>49.4</v>
      </c>
      <c r="C64" s="2">
        <v>21.3</v>
      </c>
      <c r="D64" s="1">
        <f t="shared" si="4"/>
        <v>28.099999999999998</v>
      </c>
      <c r="F64" s="2" t="s">
        <v>26</v>
      </c>
    </row>
    <row r="65" spans="1:6" x14ac:dyDescent="0.3">
      <c r="A65" s="2" t="s">
        <v>25</v>
      </c>
      <c r="C65" s="2">
        <v>18.7</v>
      </c>
      <c r="D65" s="1">
        <f t="shared" si="4"/>
        <v>-18.7</v>
      </c>
      <c r="F65" s="2" t="s">
        <v>27</v>
      </c>
    </row>
    <row r="66" spans="1:6" x14ac:dyDescent="0.3">
      <c r="B66" s="2">
        <v>26.9</v>
      </c>
      <c r="C66" s="2">
        <v>20.8</v>
      </c>
      <c r="D66" s="1">
        <f t="shared" si="4"/>
        <v>6.0999999999999979</v>
      </c>
      <c r="F66" s="2" t="s">
        <v>26</v>
      </c>
    </row>
    <row r="67" spans="1:6" x14ac:dyDescent="0.3">
      <c r="D67" s="1">
        <f t="shared" si="4"/>
        <v>0</v>
      </c>
    </row>
    <row r="68" spans="1:6" x14ac:dyDescent="0.3">
      <c r="A68" s="2" t="s">
        <v>11</v>
      </c>
      <c r="B68" s="2">
        <v>27.1</v>
      </c>
      <c r="C68" s="2">
        <v>27.9</v>
      </c>
      <c r="D68" s="1">
        <f t="shared" si="4"/>
        <v>-0.79999999999999716</v>
      </c>
    </row>
    <row r="69" spans="1:6" x14ac:dyDescent="0.3">
      <c r="A69" s="2" t="s">
        <v>12</v>
      </c>
      <c r="B69" s="2">
        <v>17.7</v>
      </c>
      <c r="C69" s="2">
        <v>18</v>
      </c>
      <c r="D69" s="1">
        <f t="shared" si="4"/>
        <v>-0.30000000000000071</v>
      </c>
    </row>
    <row r="70" spans="1:6" x14ac:dyDescent="0.3">
      <c r="B70" s="4">
        <f>SUM(B60:B69)</f>
        <v>260.2</v>
      </c>
      <c r="C70" s="4">
        <f>SUM(C60:C69)</f>
        <v>264.60000000000002</v>
      </c>
      <c r="D70" s="4">
        <f>SUM(D60:D69)</f>
        <v>-4.4000000000000021</v>
      </c>
      <c r="E70" s="5">
        <f>D70/C70</f>
        <v>-1.6628873771730921E-2</v>
      </c>
    </row>
    <row r="73" spans="1:6" x14ac:dyDescent="0.3">
      <c r="A73" s="3" t="s">
        <v>23</v>
      </c>
      <c r="B73" s="3"/>
      <c r="C73" s="3" t="s">
        <v>10</v>
      </c>
      <c r="D73" s="6"/>
    </row>
    <row r="74" spans="1:6" x14ac:dyDescent="0.3">
      <c r="B74" s="2" t="s">
        <v>3</v>
      </c>
      <c r="C74" s="2" t="s">
        <v>4</v>
      </c>
    </row>
    <row r="75" spans="1:6" x14ac:dyDescent="0.3">
      <c r="A75" s="2" t="s">
        <v>14</v>
      </c>
      <c r="B75" s="2">
        <v>31.6</v>
      </c>
      <c r="C75" s="2">
        <v>35.200000000000003</v>
      </c>
      <c r="D75" s="1">
        <f>B75-C75</f>
        <v>-3.6000000000000014</v>
      </c>
    </row>
    <row r="76" spans="1:6" x14ac:dyDescent="0.3">
      <c r="B76" s="2">
        <v>24.8</v>
      </c>
      <c r="D76" s="1">
        <f t="shared" ref="D76:D84" si="5">B76-C76</f>
        <v>24.8</v>
      </c>
    </row>
    <row r="77" spans="1:6" x14ac:dyDescent="0.3">
      <c r="B77" s="2">
        <v>18.600000000000001</v>
      </c>
      <c r="D77" s="1">
        <f t="shared" si="5"/>
        <v>18.600000000000001</v>
      </c>
    </row>
    <row r="78" spans="1:6" x14ac:dyDescent="0.3">
      <c r="D78" s="1">
        <f t="shared" si="5"/>
        <v>0</v>
      </c>
    </row>
    <row r="79" spans="1:6" x14ac:dyDescent="0.3">
      <c r="A79" s="2" t="s">
        <v>28</v>
      </c>
      <c r="B79" s="2">
        <v>15.1</v>
      </c>
      <c r="C79" s="2">
        <v>31.4</v>
      </c>
      <c r="D79" s="1">
        <f t="shared" si="5"/>
        <v>-16.299999999999997</v>
      </c>
    </row>
    <row r="80" spans="1:6" x14ac:dyDescent="0.3">
      <c r="A80" s="2" t="s">
        <v>13</v>
      </c>
      <c r="B80" s="2">
        <v>17.7</v>
      </c>
      <c r="C80" s="2">
        <v>20.9</v>
      </c>
      <c r="D80" s="1">
        <f t="shared" si="5"/>
        <v>-3.1999999999999993</v>
      </c>
    </row>
    <row r="81" spans="1:6" x14ac:dyDescent="0.3">
      <c r="A81" s="2" t="s">
        <v>25</v>
      </c>
      <c r="B81" s="2">
        <v>49.9</v>
      </c>
      <c r="C81" s="2">
        <v>19.399999999999999</v>
      </c>
      <c r="D81" s="1">
        <f t="shared" si="5"/>
        <v>30.5</v>
      </c>
      <c r="F81" s="2" t="s">
        <v>29</v>
      </c>
    </row>
    <row r="82" spans="1:6" x14ac:dyDescent="0.3">
      <c r="A82" s="2" t="s">
        <v>11</v>
      </c>
      <c r="B82" s="2">
        <v>17</v>
      </c>
      <c r="C82" s="2">
        <v>16.399999999999999</v>
      </c>
      <c r="D82" s="1">
        <f t="shared" si="5"/>
        <v>0.60000000000000142</v>
      </c>
    </row>
    <row r="83" spans="1:6" x14ac:dyDescent="0.3">
      <c r="D83" s="1">
        <f t="shared" si="5"/>
        <v>0</v>
      </c>
    </row>
    <row r="84" spans="1:6" x14ac:dyDescent="0.3">
      <c r="B84" s="2">
        <v>14.8</v>
      </c>
      <c r="C84" s="2">
        <v>14.6</v>
      </c>
      <c r="D84" s="1">
        <f t="shared" si="5"/>
        <v>0.20000000000000107</v>
      </c>
    </row>
    <row r="85" spans="1:6" x14ac:dyDescent="0.3">
      <c r="B85" s="4">
        <f>SUM(B75:B84)</f>
        <v>189.5</v>
      </c>
      <c r="C85" s="4">
        <f>SUM(C75:C84)</f>
        <v>137.9</v>
      </c>
      <c r="D85" s="4">
        <f>SUM(D75:D84)</f>
        <v>51.6</v>
      </c>
      <c r="E85" s="5">
        <f>D85/C85</f>
        <v>0.37418419144307469</v>
      </c>
    </row>
    <row r="88" spans="1:6" x14ac:dyDescent="0.3">
      <c r="A88" s="3" t="s">
        <v>23</v>
      </c>
      <c r="B88" s="3"/>
      <c r="C88" s="3" t="s">
        <v>59</v>
      </c>
      <c r="D88" s="6"/>
    </row>
    <row r="89" spans="1:6" x14ac:dyDescent="0.3">
      <c r="B89" s="2" t="s">
        <v>3</v>
      </c>
      <c r="C89" s="2" t="s">
        <v>4</v>
      </c>
    </row>
    <row r="90" spans="1:6" x14ac:dyDescent="0.3">
      <c r="A90" s="2" t="s">
        <v>31</v>
      </c>
      <c r="C90" s="2">
        <v>31.5</v>
      </c>
      <c r="D90" s="1">
        <f>B90-C90</f>
        <v>-31.5</v>
      </c>
      <c r="F90" s="2" t="s">
        <v>35</v>
      </c>
    </row>
    <row r="91" spans="1:6" x14ac:dyDescent="0.3">
      <c r="A91" s="2" t="s">
        <v>32</v>
      </c>
      <c r="B91" s="2">
        <v>23.3</v>
      </c>
      <c r="C91" s="2">
        <v>19.399999999999999</v>
      </c>
      <c r="D91" s="1">
        <f t="shared" ref="D91:D99" si="6">B91-C91</f>
        <v>3.9000000000000021</v>
      </c>
    </row>
    <row r="92" spans="1:6" x14ac:dyDescent="0.3">
      <c r="A92" s="2" t="s">
        <v>17</v>
      </c>
      <c r="B92" s="2">
        <v>391.9</v>
      </c>
      <c r="C92" s="2">
        <v>418.1</v>
      </c>
      <c r="D92" s="1">
        <f t="shared" si="6"/>
        <v>-26.200000000000045</v>
      </c>
      <c r="F92" s="2" t="s">
        <v>5</v>
      </c>
    </row>
    <row r="93" spans="1:6" x14ac:dyDescent="0.3">
      <c r="A93" s="2" t="s">
        <v>13</v>
      </c>
      <c r="B93" s="2">
        <v>33.200000000000003</v>
      </c>
      <c r="C93" s="2">
        <v>35.700000000000003</v>
      </c>
      <c r="D93" s="1">
        <f t="shared" si="6"/>
        <v>-2.5</v>
      </c>
    </row>
    <row r="94" spans="1:6" x14ac:dyDescent="0.3">
      <c r="B94" s="2">
        <v>23.2</v>
      </c>
      <c r="C94" s="2">
        <v>18</v>
      </c>
      <c r="D94" s="1">
        <f t="shared" si="6"/>
        <v>5.1999999999999993</v>
      </c>
    </row>
    <row r="95" spans="1:6" x14ac:dyDescent="0.3">
      <c r="B95" s="2">
        <v>441.9</v>
      </c>
      <c r="C95" s="2">
        <v>355.6</v>
      </c>
      <c r="D95" s="1">
        <f t="shared" si="6"/>
        <v>86.299999999999955</v>
      </c>
      <c r="F95" s="2" t="s">
        <v>33</v>
      </c>
    </row>
    <row r="96" spans="1:6" x14ac:dyDescent="0.3">
      <c r="D96" s="1">
        <f t="shared" si="6"/>
        <v>0</v>
      </c>
    </row>
    <row r="97" spans="1:6" x14ac:dyDescent="0.3">
      <c r="C97" s="2">
        <v>38.4</v>
      </c>
      <c r="D97" s="1">
        <f t="shared" si="6"/>
        <v>-38.4</v>
      </c>
      <c r="F97" s="2" t="s">
        <v>34</v>
      </c>
    </row>
    <row r="98" spans="1:6" x14ac:dyDescent="0.3">
      <c r="B98" s="2">
        <v>29.9</v>
      </c>
      <c r="C98" s="2">
        <v>55.4</v>
      </c>
      <c r="D98" s="1">
        <f t="shared" si="6"/>
        <v>-25.5</v>
      </c>
    </row>
    <row r="99" spans="1:6" x14ac:dyDescent="0.3">
      <c r="A99" s="2" t="s">
        <v>12</v>
      </c>
      <c r="B99" s="2">
        <v>30.8</v>
      </c>
      <c r="C99" s="2">
        <v>32.299999999999997</v>
      </c>
      <c r="D99" s="1">
        <f t="shared" si="6"/>
        <v>-1.4999999999999964</v>
      </c>
    </row>
    <row r="100" spans="1:6" x14ac:dyDescent="0.3">
      <c r="B100" s="4">
        <f>SUM(B90:B99)</f>
        <v>974.19999999999993</v>
      </c>
      <c r="C100" s="4">
        <f>SUM(C90:C99)</f>
        <v>1004.4</v>
      </c>
      <c r="D100" s="4">
        <f>SUM(D90:D99)</f>
        <v>-30.200000000000077</v>
      </c>
      <c r="E100" s="5">
        <f>D100/C100</f>
        <v>-3.0067702110712941E-2</v>
      </c>
    </row>
    <row r="103" spans="1:6" x14ac:dyDescent="0.3">
      <c r="A103" s="3" t="s">
        <v>36</v>
      </c>
      <c r="B103" s="3"/>
      <c r="C103" s="3" t="s">
        <v>5</v>
      </c>
      <c r="D103" s="6"/>
    </row>
    <row r="104" spans="1:6" x14ac:dyDescent="0.3">
      <c r="B104" s="2" t="s">
        <v>3</v>
      </c>
      <c r="C104" s="2" t="s">
        <v>4</v>
      </c>
    </row>
    <row r="105" spans="1:6" x14ac:dyDescent="0.3">
      <c r="B105" s="2">
        <v>46.8</v>
      </c>
      <c r="C105" s="2">
        <v>32.299999999999997</v>
      </c>
      <c r="D105" s="1">
        <f>B105-C105</f>
        <v>14.5</v>
      </c>
      <c r="F105" s="2" t="s">
        <v>37</v>
      </c>
    </row>
    <row r="106" spans="1:6" x14ac:dyDescent="0.3">
      <c r="B106" s="2">
        <v>99</v>
      </c>
      <c r="C106" s="2">
        <v>58.4</v>
      </c>
      <c r="D106" s="1">
        <f t="shared" ref="D106:D114" si="7">B106-C106</f>
        <v>40.6</v>
      </c>
      <c r="F106" s="2" t="s">
        <v>38</v>
      </c>
    </row>
    <row r="107" spans="1:6" x14ac:dyDescent="0.3">
      <c r="B107" s="2">
        <v>44.2</v>
      </c>
      <c r="C107" s="2">
        <v>29</v>
      </c>
      <c r="D107" s="1">
        <f t="shared" si="7"/>
        <v>15.200000000000003</v>
      </c>
      <c r="F107" s="2" t="s">
        <v>39</v>
      </c>
    </row>
    <row r="108" spans="1:6" x14ac:dyDescent="0.3">
      <c r="D108" s="1">
        <f t="shared" si="7"/>
        <v>0</v>
      </c>
    </row>
    <row r="109" spans="1:6" x14ac:dyDescent="0.3">
      <c r="B109" s="2">
        <v>42.9</v>
      </c>
      <c r="C109" s="2">
        <v>30.1</v>
      </c>
      <c r="D109" s="1">
        <f t="shared" si="7"/>
        <v>12.799999999999997</v>
      </c>
    </row>
    <row r="110" spans="1:6" x14ac:dyDescent="0.3">
      <c r="D110" s="1">
        <f t="shared" si="7"/>
        <v>0</v>
      </c>
    </row>
    <row r="111" spans="1:6" x14ac:dyDescent="0.3">
      <c r="B111" s="2">
        <v>44.3</v>
      </c>
      <c r="C111" s="2">
        <v>32.299999999999997</v>
      </c>
      <c r="D111" s="1">
        <f t="shared" si="7"/>
        <v>12</v>
      </c>
    </row>
    <row r="112" spans="1:6" x14ac:dyDescent="0.3">
      <c r="B112" s="4">
        <f>SUM(B105:B111)</f>
        <v>277.2</v>
      </c>
      <c r="C112" s="4">
        <f>SUM(C105:C111)</f>
        <v>182.09999999999997</v>
      </c>
      <c r="D112" s="4">
        <f>SUM(D105:D111)</f>
        <v>95.100000000000009</v>
      </c>
      <c r="E112" s="5">
        <f>D112/C112</f>
        <v>0.52224052718286673</v>
      </c>
    </row>
    <row r="115" spans="1:6" x14ac:dyDescent="0.3">
      <c r="A115" s="3" t="s">
        <v>40</v>
      </c>
      <c r="B115" s="3"/>
      <c r="C115" s="3" t="s">
        <v>42</v>
      </c>
      <c r="D115" s="6"/>
    </row>
    <row r="116" spans="1:6" x14ac:dyDescent="0.3">
      <c r="B116" s="2" t="s">
        <v>3</v>
      </c>
      <c r="C116" s="2" t="s">
        <v>4</v>
      </c>
    </row>
    <row r="117" spans="1:6" x14ac:dyDescent="0.3">
      <c r="A117" s="2" t="s">
        <v>17</v>
      </c>
      <c r="B117" s="2">
        <v>22993</v>
      </c>
      <c r="C117" s="2">
        <v>21924</v>
      </c>
      <c r="D117" s="1">
        <f>B117-C117</f>
        <v>1069</v>
      </c>
      <c r="F117" s="2" t="s">
        <v>43</v>
      </c>
    </row>
    <row r="118" spans="1:6" x14ac:dyDescent="0.3">
      <c r="B118" s="2">
        <v>1052</v>
      </c>
      <c r="C118" s="2">
        <v>33</v>
      </c>
      <c r="D118" s="1">
        <f t="shared" ref="D118:D126" si="8">B118-C118</f>
        <v>1019</v>
      </c>
      <c r="F118" s="2" t="s">
        <v>44</v>
      </c>
    </row>
    <row r="119" spans="1:6" x14ac:dyDescent="0.3">
      <c r="C119" s="2">
        <v>16.899999999999999</v>
      </c>
      <c r="D119" s="1">
        <f t="shared" si="8"/>
        <v>-16.899999999999999</v>
      </c>
    </row>
    <row r="120" spans="1:6" x14ac:dyDescent="0.3">
      <c r="C120" s="2">
        <v>18.8</v>
      </c>
      <c r="D120" s="1">
        <f t="shared" si="8"/>
        <v>-18.8</v>
      </c>
    </row>
    <row r="121" spans="1:6" x14ac:dyDescent="0.3">
      <c r="C121" s="2">
        <v>17.8</v>
      </c>
      <c r="D121" s="1">
        <f t="shared" si="8"/>
        <v>-17.8</v>
      </c>
    </row>
    <row r="122" spans="1:6" x14ac:dyDescent="0.3">
      <c r="C122" s="2">
        <v>21.2</v>
      </c>
      <c r="D122" s="1">
        <f t="shared" si="8"/>
        <v>-21.2</v>
      </c>
    </row>
    <row r="123" spans="1:6" x14ac:dyDescent="0.3">
      <c r="D123" s="1">
        <f t="shared" si="8"/>
        <v>0</v>
      </c>
    </row>
    <row r="124" spans="1:6" x14ac:dyDescent="0.3">
      <c r="A124" s="2" t="s">
        <v>12</v>
      </c>
      <c r="B124" s="2">
        <v>25</v>
      </c>
      <c r="C124" s="2">
        <v>16</v>
      </c>
      <c r="D124" s="1">
        <f t="shared" si="8"/>
        <v>9</v>
      </c>
    </row>
    <row r="125" spans="1:6" x14ac:dyDescent="0.3">
      <c r="B125" s="4">
        <f>SUM(B117:B124)</f>
        <v>24070</v>
      </c>
      <c r="C125" s="4">
        <f>SUM(C117:C124)</f>
        <v>22047.7</v>
      </c>
      <c r="D125" s="4">
        <f>SUM(D117:D124)</f>
        <v>2022.2999999999997</v>
      </c>
      <c r="E125" s="5">
        <f>D125/C125</f>
        <v>9.1723853281748188E-2</v>
      </c>
    </row>
    <row r="127" spans="1:6" x14ac:dyDescent="0.3">
      <c r="F127" s="2" t="s">
        <v>47</v>
      </c>
    </row>
    <row r="128" spans="1:6" x14ac:dyDescent="0.3">
      <c r="A128" s="3" t="s">
        <v>46</v>
      </c>
      <c r="B128" s="3"/>
      <c r="C128" s="3" t="s">
        <v>45</v>
      </c>
      <c r="D128" s="6"/>
    </row>
    <row r="129" spans="1:6" x14ac:dyDescent="0.3">
      <c r="B129" s="2" t="s">
        <v>3</v>
      </c>
      <c r="C129" s="2" t="s">
        <v>4</v>
      </c>
    </row>
    <row r="130" spans="1:6" x14ac:dyDescent="0.3">
      <c r="A130" s="2" t="s">
        <v>49</v>
      </c>
      <c r="B130" s="2">
        <v>6565</v>
      </c>
      <c r="C130" s="2">
        <v>6183</v>
      </c>
      <c r="D130" s="1">
        <f>B130-C130</f>
        <v>382</v>
      </c>
      <c r="F130" s="2" t="s">
        <v>53</v>
      </c>
    </row>
    <row r="131" spans="1:6" x14ac:dyDescent="0.3">
      <c r="B131" s="2">
        <v>15495</v>
      </c>
      <c r="C131" s="2">
        <v>22148</v>
      </c>
      <c r="D131" s="1">
        <f t="shared" ref="D131:D189" si="9">B131-C131</f>
        <v>-6653</v>
      </c>
      <c r="F131" s="2" t="s">
        <v>18</v>
      </c>
    </row>
    <row r="132" spans="1:6" x14ac:dyDescent="0.3">
      <c r="B132" s="2">
        <v>80</v>
      </c>
      <c r="C132" s="2">
        <v>34</v>
      </c>
      <c r="D132" s="1">
        <f t="shared" si="9"/>
        <v>46</v>
      </c>
      <c r="F132" s="2" t="s">
        <v>54</v>
      </c>
    </row>
    <row r="133" spans="1:6" x14ac:dyDescent="0.3">
      <c r="D133" s="1">
        <f t="shared" si="9"/>
        <v>0</v>
      </c>
    </row>
    <row r="134" spans="1:6" x14ac:dyDescent="0.3">
      <c r="B134" s="2">
        <v>120</v>
      </c>
      <c r="D134" s="1">
        <f t="shared" si="9"/>
        <v>120</v>
      </c>
      <c r="F134" s="2" t="s">
        <v>55</v>
      </c>
    </row>
    <row r="135" spans="1:6" x14ac:dyDescent="0.3">
      <c r="B135" s="2">
        <v>60</v>
      </c>
      <c r="D135" s="1">
        <f t="shared" si="9"/>
        <v>60</v>
      </c>
      <c r="F135" s="2" t="s">
        <v>18</v>
      </c>
    </row>
    <row r="136" spans="1:6" x14ac:dyDescent="0.3">
      <c r="B136" s="2">
        <v>82</v>
      </c>
      <c r="D136" s="1">
        <f t="shared" si="9"/>
        <v>82</v>
      </c>
      <c r="F136" s="2" t="s">
        <v>18</v>
      </c>
    </row>
    <row r="137" spans="1:6" x14ac:dyDescent="0.3">
      <c r="B137" s="2">
        <v>52</v>
      </c>
      <c r="D137" s="1">
        <f t="shared" si="9"/>
        <v>52</v>
      </c>
      <c r="F137" s="2" t="s">
        <v>18</v>
      </c>
    </row>
    <row r="138" spans="1:6" x14ac:dyDescent="0.3">
      <c r="D138" s="1">
        <f t="shared" si="9"/>
        <v>0</v>
      </c>
    </row>
    <row r="139" spans="1:6" x14ac:dyDescent="0.3">
      <c r="A139" s="2" t="s">
        <v>32</v>
      </c>
      <c r="B139" s="2">
        <v>37</v>
      </c>
      <c r="D139" s="1">
        <f t="shared" si="9"/>
        <v>37</v>
      </c>
      <c r="F139" s="2" t="s">
        <v>56</v>
      </c>
    </row>
    <row r="140" spans="1:6" x14ac:dyDescent="0.3">
      <c r="A140" s="2" t="s">
        <v>32</v>
      </c>
      <c r="B140" s="2">
        <v>33</v>
      </c>
      <c r="D140" s="1">
        <f t="shared" si="9"/>
        <v>33</v>
      </c>
      <c r="F140" s="2" t="s">
        <v>18</v>
      </c>
    </row>
    <row r="141" spans="1:6" x14ac:dyDescent="0.3">
      <c r="A141" s="2" t="s">
        <v>32</v>
      </c>
      <c r="B141" s="2">
        <v>31</v>
      </c>
      <c r="D141" s="1">
        <f t="shared" si="9"/>
        <v>31</v>
      </c>
      <c r="F141" s="2" t="s">
        <v>18</v>
      </c>
    </row>
    <row r="142" spans="1:6" x14ac:dyDescent="0.3">
      <c r="A142" s="2" t="s">
        <v>32</v>
      </c>
      <c r="B142" s="2">
        <v>30</v>
      </c>
      <c r="D142" s="1">
        <f t="shared" si="9"/>
        <v>30</v>
      </c>
      <c r="F142" s="2" t="s">
        <v>18</v>
      </c>
    </row>
    <row r="143" spans="1:6" x14ac:dyDescent="0.3">
      <c r="A143" s="2" t="s">
        <v>32</v>
      </c>
      <c r="B143" s="2">
        <v>31</v>
      </c>
      <c r="D143" s="1">
        <f t="shared" si="9"/>
        <v>31</v>
      </c>
      <c r="F143" s="2" t="s">
        <v>18</v>
      </c>
    </row>
    <row r="144" spans="1:6" x14ac:dyDescent="0.3">
      <c r="A144" s="2" t="s">
        <v>32</v>
      </c>
      <c r="B144" s="2">
        <v>30</v>
      </c>
      <c r="D144" s="1">
        <f t="shared" si="9"/>
        <v>30</v>
      </c>
      <c r="F144" s="2" t="s">
        <v>18</v>
      </c>
    </row>
    <row r="145" spans="1:12" x14ac:dyDescent="0.3">
      <c r="D145" s="1">
        <f t="shared" si="9"/>
        <v>0</v>
      </c>
    </row>
    <row r="146" spans="1:12" x14ac:dyDescent="0.3">
      <c r="A146" s="2" t="s">
        <v>32</v>
      </c>
      <c r="B146" s="2">
        <v>113</v>
      </c>
      <c r="C146" s="2">
        <v>26</v>
      </c>
      <c r="D146" s="1">
        <f t="shared" si="9"/>
        <v>87</v>
      </c>
      <c r="G146" s="2" t="s">
        <v>32</v>
      </c>
      <c r="H146" s="2">
        <v>113</v>
      </c>
      <c r="I146" s="2">
        <v>26</v>
      </c>
      <c r="J146" s="1">
        <f t="shared" ref="J146:J152" si="10">H146-I146</f>
        <v>87</v>
      </c>
      <c r="L146" s="2" t="s">
        <v>57</v>
      </c>
    </row>
    <row r="147" spans="1:12" x14ac:dyDescent="0.3">
      <c r="A147" s="2" t="s">
        <v>50</v>
      </c>
      <c r="C147" s="2">
        <v>52</v>
      </c>
      <c r="D147" s="1">
        <f t="shared" si="9"/>
        <v>-52</v>
      </c>
      <c r="G147" s="2" t="s">
        <v>50</v>
      </c>
      <c r="I147" s="2">
        <v>52</v>
      </c>
      <c r="J147" s="1">
        <f t="shared" si="10"/>
        <v>-52</v>
      </c>
    </row>
    <row r="148" spans="1:12" x14ac:dyDescent="0.3">
      <c r="C148" s="2">
        <v>48</v>
      </c>
      <c r="D148" s="1">
        <f t="shared" si="9"/>
        <v>-48</v>
      </c>
      <c r="I148" s="2">
        <v>48</v>
      </c>
      <c r="J148" s="1">
        <f t="shared" si="10"/>
        <v>-48</v>
      </c>
    </row>
    <row r="149" spans="1:12" x14ac:dyDescent="0.3">
      <c r="D149" s="1">
        <f t="shared" si="9"/>
        <v>0</v>
      </c>
      <c r="J149" s="1">
        <f t="shared" si="10"/>
        <v>0</v>
      </c>
    </row>
    <row r="150" spans="1:12" x14ac:dyDescent="0.3">
      <c r="A150" s="2" t="s">
        <v>32</v>
      </c>
      <c r="B150" s="2">
        <v>136</v>
      </c>
      <c r="C150" s="2">
        <v>28</v>
      </c>
      <c r="D150" s="1">
        <f t="shared" si="9"/>
        <v>108</v>
      </c>
      <c r="G150" s="2" t="s">
        <v>32</v>
      </c>
      <c r="H150" s="2">
        <v>136</v>
      </c>
      <c r="I150" s="2">
        <v>28</v>
      </c>
      <c r="J150" s="1">
        <f t="shared" si="10"/>
        <v>108</v>
      </c>
    </row>
    <row r="151" spans="1:12" x14ac:dyDescent="0.3">
      <c r="A151" s="2" t="s">
        <v>50</v>
      </c>
      <c r="C151" s="2">
        <v>39.299999999999997</v>
      </c>
      <c r="D151" s="1">
        <f t="shared" si="9"/>
        <v>-39.299999999999997</v>
      </c>
      <c r="G151" s="2" t="s">
        <v>50</v>
      </c>
      <c r="I151" s="2">
        <v>39.299999999999997</v>
      </c>
      <c r="J151" s="1">
        <f t="shared" si="10"/>
        <v>-39.299999999999997</v>
      </c>
    </row>
    <row r="152" spans="1:12" x14ac:dyDescent="0.3">
      <c r="C152" s="2">
        <v>36.5</v>
      </c>
      <c r="D152" s="1">
        <f t="shared" si="9"/>
        <v>-36.5</v>
      </c>
      <c r="I152" s="2">
        <v>36.5</v>
      </c>
      <c r="J152" s="1">
        <f t="shared" si="10"/>
        <v>-36.5</v>
      </c>
    </row>
    <row r="153" spans="1:12" x14ac:dyDescent="0.3">
      <c r="D153" s="1">
        <f t="shared" si="9"/>
        <v>0</v>
      </c>
      <c r="H153" s="4">
        <f>SUM(H146:H152)</f>
        <v>249</v>
      </c>
      <c r="I153" s="4">
        <f>SUM(I146:I152)</f>
        <v>229.8</v>
      </c>
      <c r="J153" s="4">
        <f>SUM(J146:J152)</f>
        <v>19.200000000000003</v>
      </c>
      <c r="K153" s="5">
        <f>J153/I153</f>
        <v>8.3550913838120119E-2</v>
      </c>
    </row>
    <row r="154" spans="1:12" x14ac:dyDescent="0.3">
      <c r="A154" s="2" t="s">
        <v>48</v>
      </c>
      <c r="B154" s="2">
        <v>30</v>
      </c>
      <c r="C154" s="2">
        <v>23</v>
      </c>
      <c r="D154" s="1">
        <f t="shared" si="9"/>
        <v>7</v>
      </c>
    </row>
    <row r="155" spans="1:12" x14ac:dyDescent="0.3">
      <c r="A155" s="2" t="s">
        <v>51</v>
      </c>
      <c r="B155" s="2">
        <v>29</v>
      </c>
      <c r="C155" s="2">
        <v>23</v>
      </c>
      <c r="D155" s="1">
        <f t="shared" si="9"/>
        <v>6</v>
      </c>
    </row>
    <row r="156" spans="1:12" x14ac:dyDescent="0.3">
      <c r="D156" s="1">
        <f t="shared" si="9"/>
        <v>0</v>
      </c>
    </row>
    <row r="157" spans="1:12" x14ac:dyDescent="0.3">
      <c r="B157" s="2">
        <v>120.1</v>
      </c>
      <c r="C157" s="2">
        <v>48.8</v>
      </c>
      <c r="D157" s="1">
        <f t="shared" si="9"/>
        <v>71.3</v>
      </c>
      <c r="F157" s="2" t="s">
        <v>58</v>
      </c>
      <c r="J157" s="1"/>
    </row>
    <row r="158" spans="1:12" x14ac:dyDescent="0.3">
      <c r="D158" s="1">
        <f t="shared" si="9"/>
        <v>0</v>
      </c>
      <c r="J158" s="1"/>
    </row>
    <row r="159" spans="1:12" x14ac:dyDescent="0.3">
      <c r="A159" s="2" t="s">
        <v>50</v>
      </c>
      <c r="B159" s="2">
        <v>45.8</v>
      </c>
      <c r="C159" s="2">
        <v>56.8</v>
      </c>
      <c r="D159" s="1">
        <f t="shared" si="9"/>
        <v>-11</v>
      </c>
      <c r="G159" s="2" t="s">
        <v>50</v>
      </c>
      <c r="H159" s="2">
        <v>45.8</v>
      </c>
      <c r="I159" s="2">
        <v>56.8</v>
      </c>
      <c r="J159" s="1">
        <f t="shared" ref="J157:J189" si="11">H159-I159</f>
        <v>-11</v>
      </c>
      <c r="L159" s="2" t="s">
        <v>62</v>
      </c>
    </row>
    <row r="160" spans="1:12" x14ac:dyDescent="0.3">
      <c r="B160" s="2">
        <v>1249</v>
      </c>
      <c r="C160" s="2">
        <v>1199.5</v>
      </c>
      <c r="D160" s="1">
        <f t="shared" si="9"/>
        <v>49.5</v>
      </c>
      <c r="F160" s="2" t="s">
        <v>16</v>
      </c>
      <c r="J160" s="1">
        <f t="shared" si="11"/>
        <v>0</v>
      </c>
    </row>
    <row r="161" spans="1:12" x14ac:dyDescent="0.3">
      <c r="A161" s="2" t="s">
        <v>13</v>
      </c>
      <c r="B161" s="2">
        <v>51.8</v>
      </c>
      <c r="C161" s="2">
        <v>42.5</v>
      </c>
      <c r="D161" s="1">
        <f t="shared" si="9"/>
        <v>9.2999999999999972</v>
      </c>
      <c r="G161" s="2" t="s">
        <v>13</v>
      </c>
      <c r="H161" s="2">
        <v>51.8</v>
      </c>
      <c r="I161" s="2">
        <v>42.5</v>
      </c>
      <c r="J161" s="1">
        <f t="shared" si="11"/>
        <v>9.2999999999999972</v>
      </c>
    </row>
    <row r="162" spans="1:12" x14ac:dyDescent="0.3">
      <c r="A162" s="2" t="s">
        <v>48</v>
      </c>
      <c r="B162" s="2">
        <v>32.200000000000003</v>
      </c>
      <c r="C162" s="2">
        <v>26.4</v>
      </c>
      <c r="D162" s="1">
        <f t="shared" si="9"/>
        <v>5.8000000000000043</v>
      </c>
      <c r="G162" s="2" t="s">
        <v>48</v>
      </c>
      <c r="H162" s="2">
        <v>32.200000000000003</v>
      </c>
      <c r="I162" s="2">
        <v>26.4</v>
      </c>
      <c r="J162" s="1">
        <f t="shared" si="11"/>
        <v>5.8000000000000043</v>
      </c>
    </row>
    <row r="163" spans="1:12" x14ac:dyDescent="0.3">
      <c r="B163" s="2">
        <v>597.79999999999995</v>
      </c>
      <c r="C163" s="2">
        <v>461.7</v>
      </c>
      <c r="D163" s="1">
        <f t="shared" si="9"/>
        <v>136.09999999999997</v>
      </c>
      <c r="F163" s="2" t="s">
        <v>60</v>
      </c>
      <c r="J163" s="1">
        <f t="shared" si="11"/>
        <v>0</v>
      </c>
    </row>
    <row r="164" spans="1:12" x14ac:dyDescent="0.3">
      <c r="A164" s="2" t="s">
        <v>52</v>
      </c>
      <c r="B164" s="2">
        <v>73.900000000000006</v>
      </c>
      <c r="C164" s="2">
        <v>42.1</v>
      </c>
      <c r="D164" s="1">
        <f t="shared" si="9"/>
        <v>31.800000000000004</v>
      </c>
      <c r="G164" s="2" t="s">
        <v>52</v>
      </c>
      <c r="H164" s="2">
        <v>73.900000000000006</v>
      </c>
      <c r="I164" s="2">
        <v>42.1</v>
      </c>
      <c r="J164" s="1">
        <f t="shared" si="11"/>
        <v>31.800000000000004</v>
      </c>
    </row>
    <row r="165" spans="1:12" x14ac:dyDescent="0.3">
      <c r="B165" s="2">
        <v>90.9</v>
      </c>
      <c r="C165" s="2">
        <v>49.5</v>
      </c>
      <c r="D165" s="1">
        <f t="shared" si="9"/>
        <v>41.400000000000006</v>
      </c>
      <c r="H165" s="2">
        <v>90.9</v>
      </c>
      <c r="I165" s="2">
        <v>49.5</v>
      </c>
      <c r="J165" s="1">
        <f t="shared" si="11"/>
        <v>41.400000000000006</v>
      </c>
    </row>
    <row r="166" spans="1:12" x14ac:dyDescent="0.3">
      <c r="D166" s="1">
        <f t="shared" si="9"/>
        <v>0</v>
      </c>
      <c r="J166" s="1">
        <f t="shared" si="11"/>
        <v>0</v>
      </c>
    </row>
    <row r="167" spans="1:12" x14ac:dyDescent="0.3">
      <c r="A167" s="2" t="s">
        <v>50</v>
      </c>
      <c r="B167" s="2">
        <v>40.799999999999997</v>
      </c>
      <c r="C167" s="2">
        <v>57.1</v>
      </c>
      <c r="D167" s="1">
        <f t="shared" si="9"/>
        <v>-16.300000000000004</v>
      </c>
      <c r="G167" s="2" t="s">
        <v>50</v>
      </c>
      <c r="H167" s="2">
        <v>40.799999999999997</v>
      </c>
      <c r="I167" s="2">
        <v>57.1</v>
      </c>
      <c r="J167" s="1">
        <f t="shared" si="11"/>
        <v>-16.300000000000004</v>
      </c>
      <c r="L167" s="2" t="s">
        <v>62</v>
      </c>
    </row>
    <row r="168" spans="1:12" x14ac:dyDescent="0.3">
      <c r="B168" s="2">
        <v>753.9</v>
      </c>
      <c r="C168" s="2">
        <v>823.8</v>
      </c>
      <c r="D168" s="1">
        <f t="shared" si="9"/>
        <v>-69.899999999999977</v>
      </c>
      <c r="F168" s="2" t="s">
        <v>59</v>
      </c>
      <c r="J168" s="1">
        <f t="shared" si="11"/>
        <v>0</v>
      </c>
    </row>
    <row r="169" spans="1:12" x14ac:dyDescent="0.3">
      <c r="A169" s="2" t="s">
        <v>13</v>
      </c>
      <c r="B169" s="2">
        <v>44.5</v>
      </c>
      <c r="C169" s="2">
        <v>38.4</v>
      </c>
      <c r="D169" s="1">
        <f t="shared" si="9"/>
        <v>6.1000000000000014</v>
      </c>
      <c r="G169" s="2" t="s">
        <v>13</v>
      </c>
      <c r="H169" s="2">
        <v>44.5</v>
      </c>
      <c r="I169" s="2">
        <v>38.4</v>
      </c>
      <c r="J169" s="1">
        <f t="shared" si="11"/>
        <v>6.1000000000000014</v>
      </c>
    </row>
    <row r="170" spans="1:12" x14ac:dyDescent="0.3">
      <c r="A170" s="2" t="s">
        <v>48</v>
      </c>
      <c r="B170" s="2">
        <v>30.6</v>
      </c>
      <c r="C170" s="2">
        <v>47.9</v>
      </c>
      <c r="D170" s="1">
        <f t="shared" si="9"/>
        <v>-17.299999999999997</v>
      </c>
      <c r="G170" s="2" t="s">
        <v>48</v>
      </c>
      <c r="H170" s="2">
        <v>30.6</v>
      </c>
      <c r="I170" s="2">
        <v>47.9</v>
      </c>
      <c r="J170" s="1">
        <f t="shared" si="11"/>
        <v>-17.299999999999997</v>
      </c>
    </row>
    <row r="171" spans="1:12" x14ac:dyDescent="0.3">
      <c r="B171" s="2">
        <v>434.2</v>
      </c>
      <c r="C171" s="2">
        <v>583.20000000000005</v>
      </c>
      <c r="D171" s="1">
        <f t="shared" si="9"/>
        <v>-149.00000000000006</v>
      </c>
      <c r="F171" s="2" t="s">
        <v>60</v>
      </c>
      <c r="J171" s="1">
        <f t="shared" si="11"/>
        <v>0</v>
      </c>
    </row>
    <row r="172" spans="1:12" x14ac:dyDescent="0.3">
      <c r="A172" s="2" t="s">
        <v>52</v>
      </c>
      <c r="B172" s="2">
        <v>52.9</v>
      </c>
      <c r="C172" s="2">
        <v>61.3</v>
      </c>
      <c r="D172" s="1">
        <f t="shared" si="9"/>
        <v>-8.3999999999999986</v>
      </c>
      <c r="G172" s="2" t="s">
        <v>52</v>
      </c>
      <c r="H172" s="2">
        <v>52.9</v>
      </c>
      <c r="I172" s="2">
        <v>61.3</v>
      </c>
      <c r="J172" s="1">
        <f t="shared" si="11"/>
        <v>-8.3999999999999986</v>
      </c>
    </row>
    <row r="173" spans="1:12" x14ac:dyDescent="0.3">
      <c r="A173" s="2" t="s">
        <v>61</v>
      </c>
      <c r="B173" s="2">
        <v>80.400000000000006</v>
      </c>
      <c r="C173" s="2">
        <v>42.9</v>
      </c>
      <c r="D173" s="1">
        <f t="shared" si="9"/>
        <v>37.500000000000007</v>
      </c>
      <c r="F173" s="2" t="s">
        <v>61</v>
      </c>
      <c r="H173" s="2">
        <v>80.400000000000006</v>
      </c>
      <c r="I173" s="2">
        <v>42.9</v>
      </c>
      <c r="J173" s="1">
        <f t="shared" si="11"/>
        <v>37.500000000000007</v>
      </c>
    </row>
    <row r="174" spans="1:12" x14ac:dyDescent="0.3">
      <c r="B174" s="2">
        <v>709.9</v>
      </c>
      <c r="C174" s="2">
        <v>554.5</v>
      </c>
      <c r="D174" s="1">
        <f t="shared" si="9"/>
        <v>155.39999999999998</v>
      </c>
      <c r="F174" s="2" t="s">
        <v>60</v>
      </c>
      <c r="J174" s="1">
        <f t="shared" si="11"/>
        <v>0</v>
      </c>
    </row>
    <row r="175" spans="1:12" x14ac:dyDescent="0.3">
      <c r="D175" s="1">
        <f t="shared" si="9"/>
        <v>0</v>
      </c>
      <c r="J175" s="1">
        <f t="shared" si="11"/>
        <v>0</v>
      </c>
    </row>
    <row r="176" spans="1:12" x14ac:dyDescent="0.3">
      <c r="A176" s="2" t="s">
        <v>50</v>
      </c>
      <c r="B176" s="2">
        <v>45.7</v>
      </c>
      <c r="C176" s="2">
        <v>83.6</v>
      </c>
      <c r="D176" s="1">
        <f t="shared" si="9"/>
        <v>-37.899999999999991</v>
      </c>
      <c r="G176" s="2" t="s">
        <v>50</v>
      </c>
      <c r="H176" s="2">
        <v>45.7</v>
      </c>
      <c r="I176" s="2">
        <v>83.6</v>
      </c>
      <c r="J176" s="1">
        <f t="shared" si="11"/>
        <v>-37.899999999999991</v>
      </c>
      <c r="L176" s="2" t="s">
        <v>62</v>
      </c>
    </row>
    <row r="177" spans="1:12" x14ac:dyDescent="0.3">
      <c r="B177" s="2">
        <v>589.29999999999995</v>
      </c>
      <c r="C177" s="2">
        <v>486</v>
      </c>
      <c r="D177" s="1">
        <f t="shared" si="9"/>
        <v>103.29999999999995</v>
      </c>
      <c r="F177" s="2" t="s">
        <v>5</v>
      </c>
      <c r="J177" s="1">
        <f t="shared" si="11"/>
        <v>0</v>
      </c>
    </row>
    <row r="178" spans="1:12" x14ac:dyDescent="0.3">
      <c r="A178" s="2" t="s">
        <v>13</v>
      </c>
      <c r="B178" s="2">
        <v>92.7</v>
      </c>
      <c r="C178" s="2">
        <v>59.2</v>
      </c>
      <c r="D178" s="1">
        <f t="shared" si="9"/>
        <v>33.5</v>
      </c>
      <c r="G178" s="2" t="s">
        <v>13</v>
      </c>
      <c r="H178" s="2">
        <v>92.7</v>
      </c>
      <c r="I178" s="2">
        <v>59.2</v>
      </c>
      <c r="J178" s="1">
        <f t="shared" si="11"/>
        <v>33.5</v>
      </c>
    </row>
    <row r="179" spans="1:12" x14ac:dyDescent="0.3">
      <c r="D179" s="1">
        <f t="shared" si="9"/>
        <v>0</v>
      </c>
      <c r="J179" s="1">
        <f t="shared" si="11"/>
        <v>0</v>
      </c>
    </row>
    <row r="180" spans="1:12" x14ac:dyDescent="0.3">
      <c r="A180" s="2" t="s">
        <v>50</v>
      </c>
      <c r="B180" s="2">
        <v>42.8</v>
      </c>
      <c r="C180" s="2">
        <v>94.4</v>
      </c>
      <c r="D180" s="1">
        <f t="shared" si="9"/>
        <v>-51.600000000000009</v>
      </c>
      <c r="G180" s="2" t="s">
        <v>50</v>
      </c>
      <c r="H180" s="2">
        <v>42.8</v>
      </c>
      <c r="I180" s="2">
        <v>94.4</v>
      </c>
      <c r="J180" s="1">
        <f t="shared" si="11"/>
        <v>-51.600000000000009</v>
      </c>
      <c r="L180" s="2" t="s">
        <v>62</v>
      </c>
    </row>
    <row r="181" spans="1:12" x14ac:dyDescent="0.3">
      <c r="D181" s="1">
        <f t="shared" si="9"/>
        <v>0</v>
      </c>
      <c r="J181" s="1">
        <f t="shared" si="11"/>
        <v>0</v>
      </c>
    </row>
    <row r="182" spans="1:12" x14ac:dyDescent="0.3">
      <c r="B182" s="2">
        <v>56.9</v>
      </c>
      <c r="C182" s="2">
        <v>130.19999999999999</v>
      </c>
      <c r="D182" s="1">
        <f t="shared" si="9"/>
        <v>-73.299999999999983</v>
      </c>
      <c r="H182" s="4">
        <f>SUM(H157:H181)</f>
        <v>725.00000000000011</v>
      </c>
      <c r="I182" s="4">
        <f>SUM(I157:I181)</f>
        <v>702.09999999999991</v>
      </c>
      <c r="J182" s="4">
        <f>SUM(J157:J181)</f>
        <v>22.90000000000002</v>
      </c>
      <c r="K182" s="5">
        <f>J182/I182</f>
        <v>3.2616436405070538E-2</v>
      </c>
    </row>
    <row r="183" spans="1:12" x14ac:dyDescent="0.3">
      <c r="B183" s="2">
        <v>54.3</v>
      </c>
      <c r="C183" s="2">
        <v>93.1</v>
      </c>
      <c r="D183" s="1">
        <f t="shared" si="9"/>
        <v>-38.799999999999997</v>
      </c>
      <c r="J183" s="1"/>
    </row>
    <row r="184" spans="1:12" x14ac:dyDescent="0.3">
      <c r="B184" s="2">
        <v>58.7</v>
      </c>
      <c r="C184" s="2">
        <v>109</v>
      </c>
      <c r="D184" s="1">
        <f t="shared" si="9"/>
        <v>-50.3</v>
      </c>
      <c r="J184" s="1"/>
    </row>
    <row r="185" spans="1:12" x14ac:dyDescent="0.3">
      <c r="B185" s="2">
        <v>30.1</v>
      </c>
      <c r="C185" s="2">
        <v>25</v>
      </c>
      <c r="D185" s="1">
        <f t="shared" si="9"/>
        <v>5.1000000000000014</v>
      </c>
      <c r="J185" s="1"/>
    </row>
    <row r="186" spans="1:12" x14ac:dyDescent="0.3">
      <c r="B186" s="2">
        <v>4829.8</v>
      </c>
      <c r="C186" s="2">
        <v>5153.5</v>
      </c>
      <c r="D186" s="1">
        <f t="shared" si="9"/>
        <v>-323.69999999999982</v>
      </c>
      <c r="J186" s="1"/>
    </row>
    <row r="187" spans="1:12" x14ac:dyDescent="0.3">
      <c r="B187" s="2">
        <v>94.8</v>
      </c>
      <c r="C187" s="2">
        <v>55.8</v>
      </c>
      <c r="D187" s="1">
        <f t="shared" si="9"/>
        <v>39</v>
      </c>
      <c r="J187" s="1"/>
    </row>
    <row r="188" spans="1:12" x14ac:dyDescent="0.3">
      <c r="D188" s="1">
        <f t="shared" si="9"/>
        <v>0</v>
      </c>
      <c r="J188" s="1"/>
    </row>
    <row r="189" spans="1:12" x14ac:dyDescent="0.3">
      <c r="A189" s="2" t="s">
        <v>13</v>
      </c>
      <c r="B189" s="2">
        <v>92.9</v>
      </c>
      <c r="C189" s="2">
        <v>44</v>
      </c>
      <c r="D189" s="1">
        <f t="shared" si="9"/>
        <v>48.900000000000006</v>
      </c>
      <c r="J189" s="1"/>
    </row>
    <row r="190" spans="1:12" x14ac:dyDescent="0.3">
      <c r="B190" s="4">
        <f>SUM(B130:B189)</f>
        <v>33350.700000000012</v>
      </c>
      <c r="C190" s="4">
        <f>SUM(C130:C189)</f>
        <v>39110.999999999993</v>
      </c>
      <c r="D190" s="4">
        <f>SUM(D130:D189)</f>
        <v>-5760.2999999999993</v>
      </c>
      <c r="E190" s="5">
        <f>D190/C190</f>
        <v>-0.14728081613868221</v>
      </c>
    </row>
    <row r="193" spans="1:6" x14ac:dyDescent="0.3">
      <c r="A193" s="3" t="s">
        <v>40</v>
      </c>
      <c r="B193" s="3"/>
      <c r="C193" s="3" t="s">
        <v>41</v>
      </c>
      <c r="D193" s="6"/>
    </row>
    <row r="194" spans="1:6" x14ac:dyDescent="0.3">
      <c r="B194" s="2" t="s">
        <v>3</v>
      </c>
      <c r="C194" s="2" t="s">
        <v>4</v>
      </c>
    </row>
    <row r="195" spans="1:6" x14ac:dyDescent="0.3">
      <c r="B195" s="2">
        <v>24.7</v>
      </c>
      <c r="C195" s="2">
        <v>25.6</v>
      </c>
      <c r="D195" s="1">
        <f>B195-C195</f>
        <v>-0.90000000000000213</v>
      </c>
    </row>
    <row r="196" spans="1:6" x14ac:dyDescent="0.3">
      <c r="B196" s="4">
        <f>SUM(B195)</f>
        <v>24.7</v>
      </c>
      <c r="C196" s="4">
        <f>SUM(C195)</f>
        <v>25.6</v>
      </c>
      <c r="D196" s="4">
        <f>SUM(D195)</f>
        <v>-0.90000000000000213</v>
      </c>
      <c r="E196" s="5">
        <f>D196/C196</f>
        <v>-3.5156250000000083E-2</v>
      </c>
    </row>
    <row r="199" spans="1:6" x14ac:dyDescent="0.3">
      <c r="A199" s="3" t="s">
        <v>63</v>
      </c>
      <c r="B199" s="3"/>
      <c r="C199" s="3" t="s">
        <v>64</v>
      </c>
      <c r="D199" s="6"/>
    </row>
    <row r="200" spans="1:6" x14ac:dyDescent="0.3">
      <c r="B200" s="2" t="s">
        <v>3</v>
      </c>
      <c r="C200" s="2" t="s">
        <v>4</v>
      </c>
    </row>
    <row r="201" spans="1:6" x14ac:dyDescent="0.3">
      <c r="B201" s="2">
        <v>62.6</v>
      </c>
      <c r="C201" s="2">
        <v>66.900000000000006</v>
      </c>
      <c r="D201" s="1">
        <f>B201-C201</f>
        <v>-4.3000000000000043</v>
      </c>
    </row>
    <row r="202" spans="1:6" x14ac:dyDescent="0.3">
      <c r="C202" s="2">
        <v>212.7</v>
      </c>
      <c r="D202" s="1">
        <f>B202-C202</f>
        <v>-212.7</v>
      </c>
      <c r="F202" s="2" t="s">
        <v>65</v>
      </c>
    </row>
    <row r="203" spans="1:6" x14ac:dyDescent="0.3">
      <c r="C203" s="2">
        <v>67</v>
      </c>
      <c r="D203" s="1">
        <f t="shared" ref="D203:D204" si="12">B203-C203</f>
        <v>-67</v>
      </c>
      <c r="F203" s="2" t="s">
        <v>18</v>
      </c>
    </row>
    <row r="204" spans="1:6" x14ac:dyDescent="0.3">
      <c r="B204" s="2">
        <v>513.4</v>
      </c>
      <c r="C204" s="2">
        <v>530.1</v>
      </c>
      <c r="D204" s="1">
        <f t="shared" si="12"/>
        <v>-16.700000000000045</v>
      </c>
    </row>
    <row r="205" spans="1:6" x14ac:dyDescent="0.3">
      <c r="B205" s="4">
        <f>SUM(B201:B204)</f>
        <v>576</v>
      </c>
      <c r="C205" s="4">
        <f>SUM(C201:C204)</f>
        <v>876.7</v>
      </c>
      <c r="D205" s="4">
        <f>SUM(D201:D204)</f>
        <v>-300.70000000000005</v>
      </c>
      <c r="E205" s="5">
        <f>D205/C205</f>
        <v>-0.3429907608075739</v>
      </c>
    </row>
    <row r="208" spans="1:6" x14ac:dyDescent="0.3">
      <c r="A208" s="3" t="s">
        <v>66</v>
      </c>
      <c r="B208" s="3"/>
      <c r="C208" s="3" t="s">
        <v>41</v>
      </c>
      <c r="D208" s="6"/>
    </row>
    <row r="209" spans="1:6" x14ac:dyDescent="0.3">
      <c r="B209" s="2" t="s">
        <v>3</v>
      </c>
      <c r="C209" s="2" t="s">
        <v>4</v>
      </c>
    </row>
    <row r="210" spans="1:6" x14ac:dyDescent="0.3">
      <c r="C210" s="2">
        <v>66.400000000000006</v>
      </c>
      <c r="D210" s="1">
        <f>B210-C210</f>
        <v>-66.400000000000006</v>
      </c>
      <c r="F210" s="2" t="s">
        <v>67</v>
      </c>
    </row>
    <row r="211" spans="1:6" x14ac:dyDescent="0.3">
      <c r="B211" s="2">
        <v>60.8</v>
      </c>
      <c r="C211" s="2">
        <v>56.7</v>
      </c>
      <c r="D211" s="1">
        <f t="shared" ref="D211:D228" si="13">B211-C211</f>
        <v>4.0999999999999943</v>
      </c>
      <c r="F211" s="2" t="s">
        <v>70</v>
      </c>
    </row>
    <row r="212" spans="1:6" x14ac:dyDescent="0.3">
      <c r="C212" s="2">
        <v>30.1</v>
      </c>
      <c r="D212" s="1">
        <f t="shared" si="13"/>
        <v>-30.1</v>
      </c>
      <c r="F212" s="2" t="s">
        <v>73</v>
      </c>
    </row>
    <row r="213" spans="1:6" x14ac:dyDescent="0.3">
      <c r="C213" s="2">
        <v>23.8</v>
      </c>
      <c r="D213" s="1">
        <f t="shared" si="13"/>
        <v>-23.8</v>
      </c>
      <c r="F213" s="2" t="s">
        <v>74</v>
      </c>
    </row>
    <row r="214" spans="1:6" x14ac:dyDescent="0.3">
      <c r="B214" s="2">
        <v>74.400000000000006</v>
      </c>
      <c r="C214" s="2">
        <v>65.2</v>
      </c>
      <c r="D214" s="1">
        <f t="shared" si="13"/>
        <v>9.2000000000000028</v>
      </c>
      <c r="F214" s="2" t="s">
        <v>68</v>
      </c>
    </row>
    <row r="215" spans="1:6" x14ac:dyDescent="0.3">
      <c r="D215" s="1">
        <f t="shared" si="13"/>
        <v>0</v>
      </c>
    </row>
    <row r="216" spans="1:6" x14ac:dyDescent="0.3">
      <c r="B216" s="2">
        <v>175.7</v>
      </c>
      <c r="C216" s="2">
        <v>182.8</v>
      </c>
      <c r="D216" s="1">
        <f t="shared" si="13"/>
        <v>-7.1000000000000227</v>
      </c>
      <c r="F216" s="2" t="s">
        <v>71</v>
      </c>
    </row>
    <row r="217" spans="1:6" x14ac:dyDescent="0.3">
      <c r="B217" s="2">
        <v>390.6</v>
      </c>
      <c r="C217" s="2">
        <v>437</v>
      </c>
      <c r="D217" s="1">
        <f t="shared" si="13"/>
        <v>-46.399999999999977</v>
      </c>
      <c r="F217" s="2" t="s">
        <v>69</v>
      </c>
    </row>
    <row r="218" spans="1:6" x14ac:dyDescent="0.3">
      <c r="A218" s="2" t="s">
        <v>13</v>
      </c>
      <c r="B218" s="2">
        <v>35.299999999999997</v>
      </c>
      <c r="C218" s="2">
        <v>36.700000000000003</v>
      </c>
      <c r="D218" s="1">
        <f t="shared" si="13"/>
        <v>-1.4000000000000057</v>
      </c>
    </row>
    <row r="219" spans="1:6" x14ac:dyDescent="0.3">
      <c r="D219" s="1">
        <f t="shared" si="13"/>
        <v>0</v>
      </c>
    </row>
    <row r="220" spans="1:6" x14ac:dyDescent="0.3">
      <c r="B220" s="2">
        <v>45.4</v>
      </c>
      <c r="C220" s="2">
        <v>51.6</v>
      </c>
      <c r="D220" s="1">
        <f t="shared" si="13"/>
        <v>-6.2000000000000028</v>
      </c>
      <c r="F220" s="2" t="s">
        <v>72</v>
      </c>
    </row>
    <row r="221" spans="1:6" x14ac:dyDescent="0.3">
      <c r="B221" s="2">
        <v>20.399999999999999</v>
      </c>
      <c r="C221" s="2">
        <v>24.8</v>
      </c>
      <c r="D221" s="1">
        <f t="shared" si="13"/>
        <v>-4.4000000000000021</v>
      </c>
      <c r="F221" s="2" t="s">
        <v>18</v>
      </c>
    </row>
    <row r="222" spans="1:6" x14ac:dyDescent="0.3">
      <c r="B222" s="2">
        <v>25.4</v>
      </c>
      <c r="C222" s="2">
        <v>28</v>
      </c>
      <c r="D222" s="1">
        <f t="shared" si="13"/>
        <v>-2.6000000000000014</v>
      </c>
      <c r="F222" s="2" t="s">
        <v>18</v>
      </c>
    </row>
    <row r="223" spans="1:6" x14ac:dyDescent="0.3">
      <c r="B223" s="2">
        <v>19.8</v>
      </c>
      <c r="C223" s="2">
        <v>21.8</v>
      </c>
      <c r="D223" s="1">
        <f t="shared" si="13"/>
        <v>-2</v>
      </c>
      <c r="F223" s="2" t="s">
        <v>18</v>
      </c>
    </row>
    <row r="224" spans="1:6" x14ac:dyDescent="0.3">
      <c r="B224" s="2">
        <v>22</v>
      </c>
      <c r="C224" s="2">
        <v>25.7</v>
      </c>
      <c r="D224" s="1">
        <f t="shared" si="13"/>
        <v>-3.6999999999999993</v>
      </c>
      <c r="F224" s="2" t="s">
        <v>18</v>
      </c>
    </row>
    <row r="225" spans="1:6" x14ac:dyDescent="0.3">
      <c r="B225" s="2">
        <v>49.1</v>
      </c>
      <c r="C225" s="2">
        <v>35.1</v>
      </c>
      <c r="D225" s="1">
        <f t="shared" si="13"/>
        <v>14</v>
      </c>
      <c r="F225" s="2" t="s">
        <v>18</v>
      </c>
    </row>
    <row r="226" spans="1:6" x14ac:dyDescent="0.3">
      <c r="D226" s="1">
        <f t="shared" si="13"/>
        <v>0</v>
      </c>
    </row>
    <row r="227" spans="1:6" x14ac:dyDescent="0.3">
      <c r="A227" s="2" t="s">
        <v>12</v>
      </c>
      <c r="B227" s="2">
        <v>21.8</v>
      </c>
      <c r="C227" s="2">
        <v>21.5</v>
      </c>
      <c r="D227" s="1">
        <f t="shared" si="13"/>
        <v>0.30000000000000071</v>
      </c>
    </row>
    <row r="228" spans="1:6" x14ac:dyDescent="0.3">
      <c r="B228" s="4">
        <f>SUM(B210:B227)</f>
        <v>940.69999999999982</v>
      </c>
      <c r="C228" s="4">
        <f>SUM(C210:C227)</f>
        <v>1107.2</v>
      </c>
      <c r="D228" s="4">
        <f>SUM(D210:D227)</f>
        <v>-166.5</v>
      </c>
      <c r="E228" s="5">
        <f>D228/C228</f>
        <v>-0.1503793352601156</v>
      </c>
    </row>
    <row r="231" spans="1:6" x14ac:dyDescent="0.3">
      <c r="A231" s="3" t="s">
        <v>66</v>
      </c>
      <c r="B231" s="3"/>
      <c r="C231" s="3" t="s">
        <v>75</v>
      </c>
      <c r="D231" s="6"/>
    </row>
    <row r="232" spans="1:6" x14ac:dyDescent="0.3">
      <c r="B232" s="2" t="s">
        <v>3</v>
      </c>
      <c r="C232" s="2" t="s">
        <v>4</v>
      </c>
    </row>
    <row r="233" spans="1:6" x14ac:dyDescent="0.3">
      <c r="A233" s="2" t="s">
        <v>32</v>
      </c>
      <c r="C233" s="2">
        <v>24.2</v>
      </c>
      <c r="D233" s="1">
        <f>B233-C233</f>
        <v>-24.2</v>
      </c>
      <c r="F233" s="2" t="s">
        <v>77</v>
      </c>
    </row>
    <row r="234" spans="1:6" x14ac:dyDescent="0.3">
      <c r="A234" s="2" t="s">
        <v>48</v>
      </c>
      <c r="B234" s="2">
        <v>20</v>
      </c>
      <c r="C234" s="2">
        <v>18.399999999999999</v>
      </c>
      <c r="D234" s="1">
        <f t="shared" ref="D234:D251" si="14">B234-C234</f>
        <v>1.6000000000000014</v>
      </c>
    </row>
    <row r="235" spans="1:6" x14ac:dyDescent="0.3">
      <c r="A235" s="2" t="s">
        <v>13</v>
      </c>
      <c r="B235" s="2">
        <v>23.1</v>
      </c>
      <c r="C235" s="2">
        <v>28.5</v>
      </c>
      <c r="D235" s="1">
        <f t="shared" si="14"/>
        <v>-5.3999999999999986</v>
      </c>
    </row>
    <row r="236" spans="1:6" x14ac:dyDescent="0.3">
      <c r="B236" s="2">
        <v>19.899999999999999</v>
      </c>
      <c r="C236" s="2">
        <v>23.3</v>
      </c>
      <c r="D236" s="1">
        <f t="shared" si="14"/>
        <v>-3.4000000000000021</v>
      </c>
      <c r="F236" s="2" t="s">
        <v>76</v>
      </c>
    </row>
    <row r="237" spans="1:6" x14ac:dyDescent="0.3">
      <c r="B237" s="2">
        <v>19.399999999999999</v>
      </c>
      <c r="D237" s="1">
        <f t="shared" si="14"/>
        <v>19.399999999999999</v>
      </c>
      <c r="F237" s="2" t="s">
        <v>78</v>
      </c>
    </row>
    <row r="238" spans="1:6" x14ac:dyDescent="0.3">
      <c r="A238" s="2" t="s">
        <v>13</v>
      </c>
      <c r="B238" s="2">
        <v>18.8</v>
      </c>
      <c r="C238" s="2">
        <v>24.6</v>
      </c>
      <c r="D238" s="1">
        <f t="shared" si="14"/>
        <v>-5.8000000000000007</v>
      </c>
    </row>
    <row r="239" spans="1:6" x14ac:dyDescent="0.3">
      <c r="D239" s="1">
        <f t="shared" si="14"/>
        <v>0</v>
      </c>
    </row>
    <row r="240" spans="1:6" x14ac:dyDescent="0.3">
      <c r="A240" s="2" t="s">
        <v>25</v>
      </c>
      <c r="B240" s="2">
        <v>17.3</v>
      </c>
      <c r="C240" s="2">
        <v>21.8</v>
      </c>
      <c r="D240" s="1">
        <f t="shared" si="14"/>
        <v>-4.5</v>
      </c>
    </row>
    <row r="241" spans="1:5" x14ac:dyDescent="0.3">
      <c r="D241" s="1">
        <f t="shared" si="14"/>
        <v>0</v>
      </c>
    </row>
    <row r="242" spans="1:5" x14ac:dyDescent="0.3">
      <c r="A242" s="2" t="s">
        <v>11</v>
      </c>
      <c r="B242" s="2">
        <v>26.5</v>
      </c>
      <c r="C242" s="2">
        <v>22.2</v>
      </c>
      <c r="D242" s="1">
        <f t="shared" si="14"/>
        <v>4.3000000000000007</v>
      </c>
    </row>
    <row r="243" spans="1:5" x14ac:dyDescent="0.3">
      <c r="D243" s="1">
        <f t="shared" si="14"/>
        <v>0</v>
      </c>
    </row>
    <row r="244" spans="1:5" x14ac:dyDescent="0.3">
      <c r="A244" s="2" t="s">
        <v>12</v>
      </c>
      <c r="B244" s="2">
        <v>16.399999999999999</v>
      </c>
      <c r="C244" s="2">
        <v>17.8</v>
      </c>
      <c r="D244" s="1">
        <f t="shared" si="14"/>
        <v>-1.4000000000000021</v>
      </c>
    </row>
    <row r="245" spans="1:5" x14ac:dyDescent="0.3">
      <c r="B245" s="4">
        <f>SUM(B233:B244)</f>
        <v>161.4</v>
      </c>
      <c r="C245" s="4">
        <f>SUM(C233:C244)</f>
        <v>180.8</v>
      </c>
      <c r="D245" s="4">
        <f>SUM(D233:D244)</f>
        <v>-19.400000000000002</v>
      </c>
      <c r="E245" s="5">
        <f>D245/C245</f>
        <v>-0.10730088495575221</v>
      </c>
    </row>
  </sheetData>
  <conditionalFormatting sqref="D4:D16 D18:D19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:D2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9 D41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:D54 D56:D5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0:D69 D7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5:D8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">
    <cfRule type="colorScale" priority="48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E27">
    <cfRule type="colorScale" priority="35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E40">
    <cfRule type="colorScale" priority="34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E55">
    <cfRule type="colorScale" priority="33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E70">
    <cfRule type="colorScale" priority="32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E85">
    <cfRule type="colorScale" priority="31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89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0:D9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0">
    <cfRule type="colorScale" priority="28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104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5:D111 D113:D11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2">
    <cfRule type="colorScale" priority="25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11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7:D124 D12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5">
    <cfRule type="colorScale" priority="21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12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0:D18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0">
    <cfRule type="colorScale" priority="17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J146:J1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3">
    <cfRule type="colorScale" priority="15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J157:J181 J183:J18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82">
    <cfRule type="colorScale" priority="13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19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96">
    <cfRule type="colorScale" priority="10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20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1:D20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05">
    <cfRule type="colorScale" priority="7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20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0:D2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28">
    <cfRule type="colorScale" priority="4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conditionalFormatting sqref="D2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3:D244 D246:D2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45">
    <cfRule type="colorScale" priority="1">
      <colorScale>
        <cfvo type="num" val="-0.5"/>
        <cfvo type="num" val="0"/>
        <cfvo type="num" val="0.5"/>
        <color theme="9" tint="-0.249977111117893"/>
        <color theme="7" tint="-0.249977111117893"/>
        <color rgb="FFC00000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AnalogReader read()</vt:lpstr>
      <vt:lpstr>Taul2</vt:lpstr>
    </vt:vector>
  </TitlesOfParts>
  <Company>ALTEN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Ojala Valtteri</dc:creator>
  <cp:lastModifiedBy>Ojala Valtteri</cp:lastModifiedBy>
  <dcterms:created xsi:type="dcterms:W3CDTF">2019-09-02T07:01:29Z</dcterms:created>
  <dcterms:modified xsi:type="dcterms:W3CDTF">2019-09-02T11:44:08Z</dcterms:modified>
</cp:coreProperties>
</file>